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e78c2cb60ffe70/Desktop/Analysis Projects/Crowdfunding Analysis/"/>
    </mc:Choice>
  </mc:AlternateContent>
  <xr:revisionPtr revIDLastSave="21" documentId="13_ncr:1_{6D527963-F9BB-4C3B-9735-03A79FD97AA4}" xr6:coauthVersionLast="47" xr6:coauthVersionMax="47" xr10:uidLastSave="{CFCC4CA1-0EEF-4CEC-A629-5ADC0829EDD1}"/>
  <bookViews>
    <workbookView xWindow="28680" yWindow="-120" windowWidth="29040" windowHeight="15840" activeTab="3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Sheet1" sheetId="13" r:id="rId5"/>
    <sheet name="Successful US Kickstarters" sheetId="6" r:id="rId6"/>
    <sheet name="Failed US Kickstarters" sheetId="7" r:id="rId7"/>
    <sheet name="Descriptive Statistics" sheetId="8" r:id="rId8"/>
    <sheet name="Skill Drills" sheetId="9" r:id="rId9"/>
    <sheet name="Mapping" sheetId="10" r:id="rId10"/>
    <sheet name="Edinburgh Research" sheetId="5" r:id="rId11"/>
    <sheet name="Box and Whisker" sheetId="12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C12" i="8"/>
  <c r="C14" i="8" s="1"/>
  <c r="B12" i="8"/>
  <c r="B14" i="8" s="1"/>
  <c r="C11" i="8"/>
  <c r="B11" i="8"/>
  <c r="C6" i="8"/>
  <c r="C5" i="8"/>
  <c r="C7" i="8" s="1"/>
  <c r="C4" i="8"/>
  <c r="B7" i="8"/>
  <c r="B6" i="8"/>
  <c r="B5" i="8"/>
  <c r="B4" i="8"/>
  <c r="C33" i="9" a="1"/>
  <c r="C33" i="9" s="1"/>
  <c r="B33" i="9" a="1"/>
  <c r="B33" i="9" s="1"/>
  <c r="C30" i="9" a="1"/>
  <c r="C30" i="9" s="1"/>
  <c r="B30" i="9" a="1"/>
  <c r="B30" i="9" s="1"/>
  <c r="C32" i="9"/>
  <c r="B32" i="9"/>
  <c r="C29" i="9"/>
  <c r="B29" i="9"/>
  <c r="B2" i="10" a="1"/>
  <c r="B2" i="10" s="1"/>
  <c r="A2" i="10" a="1"/>
  <c r="A2" i="10" s="1"/>
  <c r="D5" i="9"/>
  <c r="D4" i="9"/>
  <c r="C10" i="8"/>
  <c r="B10" i="8"/>
  <c r="C9" i="8"/>
  <c r="B9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8" i="5" l="1"/>
  <c r="F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<sst xmlns="http://schemas.openxmlformats.org/spreadsheetml/2006/main" count="38368" uniqueCount="8403">
  <si>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</si>
  <si>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</si>
  <si>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</si>
  <si>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</si>
  <si>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</si>
  <si>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</si>
  <si>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</si>
  <si>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</si>
  <si>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</si>
  <si>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</si>
  <si>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</si>
  <si>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</si>
  <si>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</si>
  <si>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</si>
  <si>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</si>
  <si>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</si>
  <si>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</si>
  <si>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</si>
  <si>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</si>
  <si>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</si>
  <si>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</si>
  <si>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</si>
  <si>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</si>
  <si>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</si>
  <si>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</si>
  <si>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</si>
  <si>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</si>
  <si>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</si>
  <si>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</si>
  <si>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</si>
  <si>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</si>
  <si>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</si>
  <si>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</si>
  <si>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</si>
  <si>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</si>
  <si>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</si>
  <si>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</si>
  <si>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</si>
  <si>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</si>
  <si>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</si>
  <si>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</si>
  <si>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</si>
  <si>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</si>
  <si>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</si>
  <si>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</si>
  <si>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</si>
  <si>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</si>
  <si>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</si>
  <si>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</si>
  <si>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</si>
  <si>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</si>
  <si>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</si>
  <si>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</si>
  <si>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</si>
  <si>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</si>
  <si>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</si>
  <si>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</si>
  <si>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</si>
  <si>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</si>
  <si>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</si>
  <si>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</si>
  <si>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</si>
  <si>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</si>
  <si>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</si>
  <si>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</si>
  <si>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</si>
  <si>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</si>
  <si>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</si>
  <si>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</si>
  <si>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</si>
  <si>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</si>
  <si>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</si>
  <si>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</si>
  <si>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</si>
  <si>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</si>
  <si>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</si>
  <si>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</si>
  <si>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</si>
  <si>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</si>
  <si>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</si>
  <si>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</si>
  <si>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</si>
  <si>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</si>
  <si>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</si>
  <si>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</si>
  <si>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</si>
  <si>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</si>
  <si>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</si>
  <si>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</si>
  <si>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</si>
  <si>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</si>
  <si>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</si>
  <si>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</si>
  <si>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</si>
  <si>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</si>
  <si>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</si>
  <si>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</si>
  <si>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</si>
  <si>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</si>
  <si>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</si>
  <si>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</si>
  <si>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</si>
  <si>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</si>
  <si>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</si>
  <si>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</si>
  <si>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</si>
  <si>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</si>
  <si>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</si>
  <si>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</si>
  <si>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</si>
  <si>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</si>
  <si>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</si>
  <si>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</si>
  <si>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</si>
  <si>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</si>
  <si>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</si>
  <si>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</si>
  <si>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</si>
  <si>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</si>
  <si>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</si>
  <si>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</si>
  <si>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</si>
  <si>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</si>
  <si>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</si>
  <si>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</si>
  <si>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</si>
  <si>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</si>
  <si>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</si>
  <si>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</si>
  <si>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</si>
  <si>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</si>
  <si>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</si>
  <si>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</si>
  <si>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</si>
  <si>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</si>
  <si>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</si>
  <si>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</si>
  <si>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</si>
  <si>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</si>
  <si>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</si>
  <si>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</si>
  <si>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</si>
  <si>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</si>
  <si>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</si>
  <si>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</si>
  <si>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</si>
  <si>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</si>
  <si>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</si>
  <si>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</si>
  <si>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</si>
  <si>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</si>
  <si>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</si>
  <si>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</si>
  <si>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</si>
  <si>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</si>
  <si>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</si>
  <si>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</si>
  <si>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</si>
  <si>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</si>
  <si>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</si>
  <si>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</si>
  <si>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</si>
  <si>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</si>
  <si>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</si>
  <si>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</si>
  <si>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</si>
  <si>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</si>
  <si>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</si>
  <si>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</si>
  <si>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</si>
  <si>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</si>
  <si>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</si>
  <si>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</si>
  <si>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</si>
  <si>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</si>
  <si>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</si>
  <si>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</si>
  <si>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</si>
  <si>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</si>
  <si>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</si>
  <si>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</si>
  <si>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</si>
  <si>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</si>
  <si>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</si>
  <si>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</si>
  <si>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</si>
  <si>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</si>
  <si>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</si>
  <si>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</si>
  <si>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</si>
  <si>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</si>
  <si>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</si>
  <si>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</si>
  <si>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</si>
  <si>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</si>
  <si>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</si>
  <si>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</si>
  <si>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</si>
  <si>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</si>
  <si>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</si>
  <si>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</si>
  <si>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</si>
  <si>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</si>
  <si>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</si>
  <si>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</si>
  <si>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</si>
  <si>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</si>
  <si>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</si>
  <si>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</si>
  <si>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</si>
  <si>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</si>
  <si>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</si>
  <si>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</si>
  <si>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</si>
  <si>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</si>
  <si>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</si>
  <si>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</si>
  <si>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</si>
  <si>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</si>
  <si>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</si>
  <si>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</si>
  <si>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</si>
  <si>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</si>
  <si>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</si>
  <si>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</si>
  <si>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</si>
  <si>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</si>
  <si>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</si>
  <si>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</si>
  <si>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</si>
  <si>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</si>
  <si>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</si>
  <si>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</si>
  <si>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</si>
  <si>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</si>
  <si>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</si>
  <si>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</si>
  <si>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</si>
  <si>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</si>
  <si>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</si>
  <si>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</si>
  <si>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</si>
  <si>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</si>
  <si>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</si>
  <si>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</si>
  <si>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</si>
  <si>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</si>
  <si>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</si>
  <si>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</si>
  <si>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</si>
  <si>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</si>
  <si>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</si>
  <si>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</si>
  <si>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</si>
  <si>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</si>
  <si>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</si>
  <si>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</si>
  <si>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</si>
  <si>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</si>
  <si>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</si>
  <si>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</si>
  <si>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</si>
  <si>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</si>
  <si>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</si>
  <si>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</si>
  <si>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</si>
  <si>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</si>
  <si>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</si>
  <si>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</si>
  <si>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</si>
  <si>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</si>
  <si>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</si>
  <si>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</si>
  <si>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</si>
  <si>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</si>
  <si>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</si>
  <si>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</si>
  <si>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</si>
  <si>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</si>
  <si>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</si>
  <si>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</si>
  <si>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</si>
  <si>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</si>
  <si>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</si>
  <si>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</si>
  <si>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</si>
  <si>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</si>
  <si>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</si>
  <si>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</si>
  <si>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</si>
  <si>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</si>
  <si>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</si>
  <si>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</si>
  <si>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</si>
  <si>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</si>
  <si>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</si>
  <si>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</si>
  <si>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</si>
  <si>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</si>
  <si>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</si>
  <si>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</si>
  <si>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</si>
  <si>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</si>
  <si>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</si>
  <si>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</si>
  <si>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</si>
  <si>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</si>
  <si>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</si>
  <si>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</si>
  <si>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</si>
  <si>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</si>
  <si>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</si>
  <si>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</si>
  <si>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</si>
  <si>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</si>
  <si>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</si>
  <si>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</si>
  <si>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</si>
  <si>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</si>
  <si>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</si>
  <si>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</si>
  <si>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</si>
  <si>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</si>
  <si>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</si>
  <si>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</si>
  <si>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</si>
  <si>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</si>
  <si>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</si>
  <si>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</si>
  <si>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</si>
  <si>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</si>
  <si>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</si>
  <si>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</si>
  <si>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</si>
  <si>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</si>
  <si>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</si>
  <si>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</si>
  <si>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</si>
  <si>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</si>
  <si>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</si>
  <si>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</si>
  <si>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</si>
  <si>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</si>
  <si>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</si>
  <si>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</si>
  <si>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</si>
  <si>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</si>
  <si>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</si>
  <si>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</si>
  <si>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</si>
  <si>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</si>
  <si>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</si>
  <si>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</si>
  <si>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</si>
  <si>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</si>
  <si>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</si>
  <si>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</si>
  <si>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</si>
  <si>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</si>
  <si>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</si>
  <si>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</si>
  <si>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</si>
  <si>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</si>
  <si>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</si>
  <si>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</si>
  <si>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</si>
  <si>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</si>
  <si>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</si>
  <si>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</si>
  <si>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</si>
  <si>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</si>
  <si>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</si>
  <si>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</si>
  <si>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</si>
  <si>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</si>
  <si>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</si>
  <si>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</si>
  <si>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</si>
  <si>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</si>
  <si>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</si>
  <si>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</si>
  <si>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</si>
  <si>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</si>
  <si>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</si>
  <si>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</si>
  <si>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</si>
  <si>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</si>
  <si>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</si>
  <si>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</si>
  <si>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</si>
  <si>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</si>
  <si>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</si>
  <si>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</si>
  <si>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</si>
  <si>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</si>
  <si>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</si>
  <si>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</si>
  <si>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</si>
  <si>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</si>
  <si>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</si>
  <si>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</si>
  <si>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</si>
  <si>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</si>
  <si>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</si>
  <si>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</si>
  <si>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</si>
  <si>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</si>
  <si>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</si>
  <si>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</si>
  <si>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</si>
  <si>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</si>
  <si>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</si>
  <si>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</si>
  <si>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</si>
  <si>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</si>
  <si>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</si>
  <si>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</si>
  <si>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</si>
  <si>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</si>
  <si>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</si>
  <si>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</si>
  <si>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</si>
  <si>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</si>
  <si>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</si>
  <si>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</si>
  <si>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</si>
  <si>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</si>
  <si>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</si>
  <si>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</si>
  <si>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</si>
  <si>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</si>
  <si>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</si>
  <si>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</si>
  <si>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</si>
  <si>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</si>
  <si>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</si>
  <si>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</si>
  <si>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</si>
  <si>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</si>
  <si>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</si>
  <si>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</si>
  <si>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</si>
  <si>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</si>
  <si>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</si>
  <si>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</si>
  <si>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</si>
  <si>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</si>
  <si>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</si>
  <si>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</si>
  <si>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</si>
  <si>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</si>
  <si>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</si>
  <si>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</si>
  <si>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</si>
  <si>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</si>
  <si>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</si>
  <si>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</si>
  <si>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</si>
  <si>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</si>
  <si>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</si>
  <si>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</si>
  <si>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</si>
  <si>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</si>
  <si>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</si>
  <si>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</si>
  <si>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</si>
  <si>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</si>
  <si>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</si>
  <si>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</si>
  <si>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</si>
  <si>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</si>
  <si>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</si>
  <si>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</si>
  <si>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</si>
  <si>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</si>
  <si>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</si>
  <si>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</si>
  <si>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</si>
  <si>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</si>
  <si>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</si>
  <si>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</si>
  <si>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</si>
  <si>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</si>
  <si>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</si>
  <si>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</si>
  <si>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</si>
  <si>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</si>
  <si>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</si>
  <si>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</si>
  <si>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</si>
  <si>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</si>
  <si>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</si>
  <si>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</si>
  <si>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</si>
  <si>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</si>
  <si>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</si>
  <si>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</si>
  <si>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</si>
  <si>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</si>
  <si>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</si>
  <si>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</si>
  <si>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</si>
  <si>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</si>
  <si>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</si>
  <si>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</si>
  <si>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</si>
  <si>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</si>
  <si>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</si>
  <si>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</si>
  <si>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</si>
  <si>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</si>
  <si>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</si>
  <si>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</si>
  <si>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</si>
  <si>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</si>
  <si>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</si>
  <si>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</si>
  <si>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</si>
  <si>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</si>
  <si>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</si>
  <si>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</si>
  <si>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</si>
  <si>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</si>
  <si>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</si>
  <si>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</si>
  <si>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</si>
  <si>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</si>
  <si>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</si>
  <si>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</si>
  <si>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</si>
  <si>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</si>
  <si>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</si>
  <si>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</si>
  <si>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</si>
  <si>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</si>
  <si>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</si>
  <si>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</si>
  <si>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</si>
  <si>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</si>
  <si>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</si>
  <si>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</si>
  <si>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</si>
  <si>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</si>
  <si>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</si>
  <si>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</si>
  <si>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</si>
  <si>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</si>
  <si>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</si>
  <si>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</si>
  <si>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</si>
  <si>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</si>
  <si>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</si>
  <si>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</si>
  <si>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</si>
  <si>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</si>
  <si>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</si>
  <si>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</si>
  <si>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</si>
  <si>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</si>
  <si>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</si>
  <si>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</si>
  <si>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</si>
  <si>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</si>
  <si>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</si>
  <si>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</si>
  <si>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</si>
  <si>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</si>
  <si>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</si>
  <si>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</si>
  <si>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</si>
  <si>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</si>
  <si>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</si>
  <si>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</si>
  <si>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</si>
  <si>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</si>
  <si>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</si>
  <si>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</si>
  <si>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</si>
  <si>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</si>
  <si>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</si>
  <si>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</si>
  <si>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</si>
  <si>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</si>
  <si>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</si>
  <si>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</si>
  <si>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</si>
  <si>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</si>
  <si>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</si>
  <si>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</si>
  <si>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</si>
  <si>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</si>
  <si>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</si>
  <si>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</si>
  <si>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</si>
  <si>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</si>
  <si>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</si>
  <si>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</si>
  <si>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</si>
  <si>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</si>
  <si>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</si>
  <si>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</si>
  <si>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</si>
  <si>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</si>
  <si>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</si>
  <si>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</si>
  <si>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</si>
  <si>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</si>
  <si>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</si>
  <si>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</si>
  <si>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</si>
  <si>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</si>
  <si>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</si>
  <si>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</si>
  <si>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</si>
  <si>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</si>
  <si>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</si>
  <si>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</si>
  <si>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</si>
  <si>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</si>
  <si>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</si>
  <si>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</si>
  <si>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</si>
  <si>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</si>
  <si>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</si>
  <si>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</si>
  <si>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</si>
  <si>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</si>
  <si>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</si>
  <si>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</si>
  <si>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</si>
  <si>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</si>
  <si>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</si>
  <si>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</si>
  <si>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</si>
  <si>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</si>
  <si>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</si>
  <si>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</si>
  <si>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</si>
  <si>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</si>
  <si>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</si>
  <si>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</si>
  <si>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</si>
  <si>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</si>
  <si>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</si>
  <si>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</si>
  <si>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</si>
  <si>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</si>
  <si>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</si>
  <si>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</si>
  <si>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</si>
  <si>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</si>
  <si>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</si>
  <si>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</si>
  <si>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</si>
  <si>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</si>
  <si>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</si>
  <si>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</si>
  <si>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</si>
  <si>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</si>
  <si>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</si>
  <si>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</si>
  <si>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</si>
  <si>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</si>
  <si>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</si>
  <si>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</si>
  <si>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</si>
  <si>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</si>
  <si>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</si>
  <si>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</si>
  <si>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</si>
  <si>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</si>
  <si>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</si>
  <si>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</si>
  <si>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</si>
  <si>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</si>
  <si>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</si>
  <si>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</si>
  <si>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</si>
  <si>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</si>
  <si>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</si>
  <si>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</si>
  <si>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</si>
  <si>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</si>
  <si>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</si>
  <si>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</si>
  <si>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</si>
  <si>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</si>
  <si>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</si>
  <si>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</si>
  <si>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</si>
  <si>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</si>
  <si>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</si>
  <si>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</si>
  <si>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</si>
  <si>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</si>
  <si>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</si>
  <si>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</si>
  <si>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</si>
  <si>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</si>
  <si>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</si>
  <si>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</si>
  <si>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</si>
  <si>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</si>
  <si>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</si>
  <si>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</si>
  <si>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</si>
  <si>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</si>
  <si>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</si>
  <si>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</si>
  <si>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</si>
  <si>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</si>
  <si>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</si>
  <si>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</si>
  <si>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</si>
  <si>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</si>
  <si>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</si>
  <si>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</si>
  <si>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</si>
  <si>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</si>
  <si>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</si>
  <si>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</si>
  <si>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</si>
  <si>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</si>
  <si>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</si>
  <si>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</si>
  <si>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</si>
  <si>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</si>
  <si>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</si>
  <si>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</si>
  <si>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</si>
  <si>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</si>
  <si>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</si>
  <si>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</si>
  <si>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</si>
  <si>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</si>
  <si>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</si>
  <si>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</si>
  <si>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</si>
  <si>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</si>
  <si>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</si>
  <si>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</si>
  <si>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</si>
  <si>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</si>
  <si>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</si>
  <si>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</si>
  <si>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</si>
  <si>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</si>
  <si>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</si>
  <si>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</si>
  <si>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</si>
  <si>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</si>
  <si>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</si>
  <si>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</si>
  <si>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</si>
  <si>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</si>
  <si>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</si>
  <si>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</si>
  <si>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</si>
  <si>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</si>
  <si>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</si>
  <si>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</si>
  <si>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</si>
  <si>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</si>
  <si>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</si>
  <si>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</si>
  <si>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</si>
  <si>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</si>
  <si>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</si>
  <si>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</si>
  <si>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</si>
  <si>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</si>
  <si>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</si>
  <si>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</si>
  <si>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</si>
  <si>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</si>
  <si>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</si>
  <si>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</si>
  <si>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</si>
  <si>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</si>
  <si>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</si>
  <si>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</si>
  <si>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</si>
  <si>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</si>
  <si>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</si>
  <si>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</si>
  <si>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</si>
  <si>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</si>
  <si>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</si>
  <si>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</si>
  <si>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</si>
  <si>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</si>
  <si>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</si>
  <si>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</si>
  <si>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</si>
  <si>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</si>
  <si>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</si>
  <si>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</si>
  <si>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</si>
  <si>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</si>
  <si>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</si>
  <si>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</si>
  <si>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</si>
  <si>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</si>
  <si>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</si>
  <si>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</si>
  <si>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</si>
  <si>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</si>
  <si>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</si>
  <si>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</si>
  <si>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</si>
  <si>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</si>
  <si>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</si>
  <si>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</si>
  <si>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</si>
  <si>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</si>
  <si>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</si>
  <si>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</si>
  <si>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</si>
  <si>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</si>
  <si>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</si>
  <si>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</si>
  <si>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</si>
  <si>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</si>
  <si>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</si>
  <si>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</si>
  <si>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</si>
  <si>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</si>
  <si>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</si>
  <si>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</si>
  <si>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</si>
  <si>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</si>
  <si>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</si>
  <si>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</si>
  <si>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</si>
  <si>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</si>
  <si>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</si>
  <si>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</si>
  <si>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</si>
  <si>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</si>
  <si>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</si>
  <si>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</si>
  <si>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</si>
  <si>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</si>
  <si>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</si>
  <si>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</si>
  <si>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</si>
  <si>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</si>
  <si>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</si>
  <si>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</si>
  <si>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</si>
  <si>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</si>
  <si>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</si>
  <si>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</si>
  <si>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</si>
  <si>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</si>
  <si>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</si>
  <si>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</si>
  <si>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</si>
  <si>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</si>
  <si>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</si>
  <si>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</si>
  <si>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</si>
  <si>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</si>
  <si>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</si>
  <si>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</si>
  <si>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</si>
  <si>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</si>
  <si>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</si>
  <si>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</si>
  <si>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</si>
  <si>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</si>
  <si>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</si>
  <si>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</si>
  <si>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</si>
  <si>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</si>
  <si>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</si>
  <si>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</si>
  <si>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</si>
  <si>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</si>
  <si>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</si>
  <si>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</si>
  <si>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</si>
  <si>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</si>
  <si>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</si>
  <si>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</si>
  <si>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</si>
  <si>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</si>
  <si>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</si>
  <si>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</si>
  <si>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</si>
  <si>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</si>
  <si>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</si>
  <si>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</si>
  <si>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</si>
  <si>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</si>
  <si>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</si>
  <si>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</si>
  <si>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</si>
  <si>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</si>
  <si>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</si>
  <si>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</si>
  <si>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</si>
  <si>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</si>
  <si>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</si>
  <si>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</si>
  <si>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</si>
  <si>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</si>
  <si>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</si>
  <si>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</si>
  <si>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</si>
  <si>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</si>
  <si>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</si>
  <si>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</si>
  <si>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</si>
  <si>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</si>
  <si>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</si>
  <si>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</si>
  <si>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</si>
  <si>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</si>
  <si>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</si>
  <si>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</si>
  <si>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</si>
  <si>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</si>
  <si>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</si>
  <si>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</si>
  <si>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</si>
  <si>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</si>
  <si>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</si>
  <si>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</si>
  <si>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</si>
  <si>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</si>
  <si>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</si>
  <si>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</si>
  <si>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</si>
  <si>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</si>
  <si>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</si>
  <si>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</si>
  <si>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</si>
  <si>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</si>
  <si>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</si>
  <si>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</si>
  <si>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</si>
  <si>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</si>
  <si>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</si>
  <si>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</si>
  <si>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</si>
  <si>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</si>
  <si>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</si>
  <si>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</si>
  <si>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</si>
  <si>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</si>
  <si>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</si>
  <si>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</si>
  <si>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</si>
  <si>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</si>
  <si>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</si>
  <si>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</si>
  <si>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</si>
  <si>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</si>
  <si>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</si>
  <si>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</si>
  <si>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</si>
  <si>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</si>
  <si>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</si>
  <si>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</si>
  <si>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</si>
  <si>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</si>
  <si>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</si>
  <si>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</si>
  <si>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</si>
  <si>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</si>
  <si>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</si>
  <si>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</si>
  <si>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</si>
  <si>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</si>
  <si>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</si>
  <si>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</si>
  <si>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</si>
  <si>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</si>
  <si>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</si>
  <si>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</si>
  <si>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</si>
  <si>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</si>
  <si>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</si>
  <si>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</si>
  <si>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</si>
  <si>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</si>
  <si>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</si>
  <si>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</si>
  <si>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</si>
  <si>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</si>
  <si>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</si>
  <si>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</si>
  <si>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</si>
  <si>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</si>
  <si>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</si>
  <si>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</si>
  <si>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</si>
  <si>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</si>
  <si>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</si>
  <si>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</si>
  <si>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</si>
  <si>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</si>
  <si>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</si>
  <si>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</si>
  <si>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</si>
  <si>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</si>
  <si>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</si>
  <si>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</si>
  <si>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</si>
  <si>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</si>
  <si>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</si>
  <si>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</si>
  <si>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</si>
  <si>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</si>
  <si>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</si>
  <si>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</si>
  <si>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</si>
  <si>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</si>
  <si>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</si>
  <si>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</si>
  <si>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</si>
  <si>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</si>
  <si>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</si>
  <si>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</si>
  <si>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</si>
  <si>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</si>
  <si>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</si>
  <si>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</si>
  <si>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</si>
  <si>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</si>
  <si>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</si>
  <si>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</si>
  <si>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</si>
  <si>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</si>
  <si>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</si>
  <si>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</si>
  <si>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</si>
  <si>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</si>
  <si>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</si>
  <si>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</si>
  <si>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</si>
  <si>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</si>
  <si>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</si>
  <si>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</si>
  <si>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</si>
  <si>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</si>
  <si>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</si>
  <si>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</si>
  <si>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</si>
  <si>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</si>
  <si>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</si>
  <si>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</si>
  <si>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</si>
  <si>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</si>
  <si>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</si>
  <si>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</si>
  <si>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</si>
  <si>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</si>
  <si>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</si>
  <si>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</si>
  <si>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</si>
  <si>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</si>
  <si>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</si>
  <si>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</si>
  <si>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</si>
  <si>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</si>
  <si>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</si>
  <si>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</si>
  <si>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</si>
  <si>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</si>
  <si>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</si>
  <si>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</si>
  <si>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</si>
  <si>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</si>
  <si>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</si>
  <si>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</si>
  <si>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</si>
  <si>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</si>
  <si>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</si>
  <si>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</si>
  <si>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</si>
  <si>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</si>
  <si>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</si>
  <si>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</si>
  <si>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</si>
  <si>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</si>
  <si>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</si>
  <si>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</si>
  <si>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</si>
  <si>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</si>
  <si>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</si>
  <si>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</si>
  <si>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</si>
  <si>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</si>
  <si>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</si>
  <si>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</si>
  <si>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</si>
  <si>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</si>
  <si>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</si>
  <si>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</si>
  <si>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</si>
  <si>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</si>
  <si>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</si>
  <si>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</si>
  <si>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</si>
  <si>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</si>
  <si>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</si>
  <si>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</si>
  <si>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</si>
  <si>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</si>
  <si>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</si>
  <si>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</si>
  <si>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</si>
  <si>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</si>
  <si>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</si>
  <si>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</si>
  <si>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</si>
  <si>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</si>
  <si>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</si>
  <si>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</si>
  <si>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</si>
  <si>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</si>
  <si>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</si>
  <si>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</si>
  <si>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</si>
  <si>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</si>
  <si>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</si>
  <si>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</si>
  <si>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</si>
  <si>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</si>
  <si>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</si>
  <si>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</si>
  <si>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</si>
  <si>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</si>
  <si>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</si>
  <si>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</si>
  <si>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</si>
  <si>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</si>
  <si>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</si>
  <si>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</si>
  <si>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</si>
  <si>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</si>
  <si>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</si>
  <si>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</si>
  <si>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</si>
  <si>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</si>
  <si>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</si>
  <si>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</si>
  <si>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</si>
  <si>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</si>
  <si>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</si>
  <si>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</si>
  <si>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</si>
  <si>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</si>
  <si>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</si>
  <si>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</si>
  <si>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</si>
  <si>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</si>
  <si>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</si>
  <si>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</si>
  <si>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</si>
  <si>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</si>
  <si>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</si>
  <si>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</si>
  <si>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</si>
  <si>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</si>
  <si>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</si>
  <si>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</si>
  <si>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</si>
  <si>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</si>
  <si>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</si>
  <si>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</si>
  <si>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</si>
  <si>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</si>
  <si>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</si>
  <si>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</si>
  <si>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</si>
  <si>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</si>
  <si>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</si>
  <si>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</si>
  <si>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</si>
  <si>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</si>
  <si>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</si>
  <si>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</si>
  <si>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</si>
  <si>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</si>
  <si>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</si>
  <si>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</si>
  <si>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</si>
  <si>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</si>
  <si>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</si>
  <si>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</si>
  <si>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</si>
  <si>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</si>
  <si>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</si>
  <si>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</si>
  <si>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</si>
  <si>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</si>
  <si>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</si>
  <si>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</si>
  <si>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</si>
  <si>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</si>
  <si>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</si>
  <si>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</si>
  <si>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</si>
  <si>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</si>
  <si>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</si>
  <si>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</si>
  <si>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</si>
  <si>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</si>
  <si>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</si>
  <si>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</si>
  <si>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</si>
  <si>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</si>
  <si>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</si>
  <si>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</si>
  <si>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</si>
  <si>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</si>
  <si>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</si>
  <si>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</si>
  <si>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</si>
  <si>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</si>
  <si>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</si>
  <si>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</si>
  <si>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</si>
  <si>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</si>
  <si>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</si>
  <si>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</si>
  <si>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</si>
  <si>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</si>
  <si>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</si>
  <si>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</si>
  <si>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</si>
  <si>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</si>
  <si>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</si>
  <si>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</si>
  <si>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</si>
  <si>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</si>
  <si>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</si>
  <si>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</si>
  <si>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</si>
  <si>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</si>
  <si>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</si>
  <si>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</si>
  <si>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</si>
  <si>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</si>
  <si>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</si>
  <si>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</si>
  <si>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</si>
  <si>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</si>
  <si>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</si>
  <si>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</si>
  <si>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</si>
  <si>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</si>
  <si>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</si>
  <si>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</si>
  <si>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</si>
  <si>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</si>
  <si>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</si>
  <si>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</si>
  <si>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</si>
  <si>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</si>
  <si>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</si>
  <si>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</si>
  <si>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</si>
  <si>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</si>
  <si>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</si>
  <si>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</si>
  <si>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</si>
  <si>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</si>
  <si>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</si>
  <si>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</si>
  <si>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</si>
  <si>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</si>
  <si>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</si>
  <si>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</si>
  <si>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</si>
  <si>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</si>
  <si>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</si>
  <si>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</si>
  <si>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</si>
  <si>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</si>
  <si>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</si>
  <si>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</si>
  <si>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</si>
  <si>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</si>
  <si>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</si>
  <si>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</si>
  <si>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</si>
  <si>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</si>
  <si>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</si>
  <si>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</si>
  <si>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</si>
  <si>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</si>
  <si>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</si>
  <si>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</si>
  <si>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</si>
  <si>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</si>
  <si>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</si>
  <si>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</si>
  <si>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</si>
  <si>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</si>
  <si>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</si>
  <si>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</si>
  <si>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</si>
  <si>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</si>
  <si>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</si>
  <si>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</si>
  <si>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</si>
  <si>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</si>
  <si>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</si>
  <si>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</si>
  <si>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</si>
  <si>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</si>
  <si>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</si>
  <si>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</si>
  <si>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</si>
  <si>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</si>
  <si>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</si>
  <si>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</si>
  <si>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</si>
  <si>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</si>
  <si>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</si>
  <si>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</si>
  <si>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</si>
  <si>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</si>
  <si>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</si>
  <si>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</si>
  <si>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</si>
  <si>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</si>
  <si>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</si>
  <si>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</si>
  <si>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</si>
  <si>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</si>
  <si>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</si>
  <si>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</si>
  <si>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</si>
  <si>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</si>
  <si>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</si>
  <si>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</si>
  <si>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</si>
  <si>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</si>
  <si>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</si>
  <si>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</si>
  <si>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</si>
  <si>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</si>
  <si>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</si>
  <si>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</si>
  <si>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</si>
  <si>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</si>
  <si>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</si>
  <si>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</si>
  <si>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</si>
  <si>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</si>
  <si>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</si>
  <si>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</si>
  <si>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</si>
  <si>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</si>
  <si>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</si>
  <si>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</si>
  <si>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</si>
  <si>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</si>
  <si>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</si>
  <si>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</si>
  <si>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</si>
  <si>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</si>
  <si>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</si>
  <si>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</si>
  <si>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</si>
  <si>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</si>
  <si>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</si>
  <si>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</si>
  <si>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</si>
  <si>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</si>
  <si>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</si>
  <si>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</si>
  <si>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</si>
  <si>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</si>
  <si>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</si>
  <si>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</si>
  <si>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</si>
  <si>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</si>
  <si>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</si>
  <si>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</si>
  <si>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</si>
  <si>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</si>
  <si>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</si>
  <si>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</si>
  <si>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</si>
  <si>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</si>
  <si>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</si>
  <si>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</si>
  <si>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</si>
  <si>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</si>
  <si>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</si>
  <si>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</si>
  <si>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</si>
  <si>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</si>
  <si>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</si>
  <si>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</si>
  <si>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</si>
  <si>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</si>
  <si>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</si>
  <si>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</si>
  <si>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</si>
  <si>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</si>
  <si>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</si>
  <si>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</si>
  <si>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</si>
  <si>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</si>
  <si>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</si>
  <si>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</si>
  <si>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</si>
  <si>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</si>
  <si>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</si>
  <si>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</si>
  <si>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</si>
  <si>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</si>
  <si>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</si>
  <si>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</si>
  <si>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</si>
  <si>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</si>
  <si>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</si>
  <si>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</si>
  <si>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</si>
  <si>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</si>
  <si>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</si>
  <si>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</si>
  <si>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</si>
  <si>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</si>
  <si>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</si>
  <si>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</si>
  <si>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</si>
  <si>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</si>
  <si>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</si>
  <si>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</si>
  <si>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</si>
  <si>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</si>
  <si>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</si>
  <si>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</si>
  <si>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</si>
  <si>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</si>
  <si>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</si>
  <si>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</si>
  <si>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</si>
  <si>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</si>
  <si>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</si>
  <si>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</si>
  <si>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</si>
  <si>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</si>
  <si>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</si>
  <si>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</si>
  <si>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</si>
  <si>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</si>
  <si>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</si>
  <si>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</si>
  <si>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</si>
  <si>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</si>
  <si>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</si>
  <si>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</si>
  <si>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</si>
  <si>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</si>
  <si>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</si>
  <si>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</si>
  <si>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</si>
  <si>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</si>
  <si>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</si>
  <si>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</si>
  <si>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</si>
  <si>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</si>
  <si>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</si>
  <si>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</si>
  <si>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</si>
  <si>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</si>
  <si>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</si>
  <si>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</si>
  <si>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</si>
  <si>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</si>
  <si>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</si>
  <si>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</si>
  <si>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</si>
  <si>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</si>
  <si>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</si>
  <si>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</si>
  <si>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</si>
  <si>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</si>
  <si>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</si>
  <si>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</si>
  <si>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</si>
  <si>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</si>
  <si>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</si>
  <si>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</si>
  <si>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</si>
  <si>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</si>
  <si>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</si>
  <si>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</si>
  <si>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</si>
  <si>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</si>
  <si>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</si>
  <si>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</si>
  <si>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</si>
  <si>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</si>
  <si>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</si>
  <si>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</si>
  <si>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</si>
  <si>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</si>
  <si>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</si>
  <si>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</si>
  <si>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</si>
  <si>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</si>
  <si>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</si>
  <si>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</si>
  <si>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</si>
  <si>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</si>
  <si>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</si>
  <si>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</si>
  <si>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</si>
  <si>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</si>
  <si>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</si>
  <si>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</si>
  <si>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</si>
  <si>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</si>
  <si>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</si>
  <si>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</si>
  <si>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</si>
  <si>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</si>
  <si>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</si>
  <si>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</si>
  <si>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</si>
  <si>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</si>
  <si>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</si>
  <si>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</si>
  <si>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</si>
  <si>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</si>
  <si>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</si>
  <si>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</si>
  <si>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</si>
  <si>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</si>
  <si>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</si>
  <si>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</si>
  <si>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</si>
  <si>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</si>
  <si>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</si>
  <si>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</si>
  <si>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</si>
  <si>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</si>
  <si>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</si>
  <si>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</si>
  <si>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</si>
  <si>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</si>
  <si>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</si>
  <si>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</si>
  <si>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</si>
  <si>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</si>
  <si>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</si>
  <si>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</si>
  <si>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</si>
  <si>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</si>
  <si>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</si>
  <si>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</si>
  <si>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</si>
  <si>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</si>
  <si>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</si>
  <si>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</si>
  <si>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</si>
  <si>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</si>
  <si>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</si>
  <si>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</si>
  <si>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</si>
  <si>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</si>
  <si>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</si>
  <si>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</si>
  <si>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</si>
  <si>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</si>
  <si>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</si>
  <si>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</si>
  <si>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</si>
  <si>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</si>
  <si>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</si>
  <si>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</si>
  <si>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</si>
  <si>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</si>
  <si>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</si>
  <si>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</si>
  <si>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</si>
  <si>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</si>
  <si>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</si>
  <si>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</si>
  <si>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</si>
  <si>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</si>
  <si>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</si>
  <si>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</si>
  <si>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</si>
  <si>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</si>
  <si>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</si>
  <si>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</si>
  <si>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</si>
  <si>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</si>
  <si>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</si>
  <si>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</si>
  <si>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</si>
  <si>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</si>
  <si>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</si>
  <si>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</si>
  <si>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</si>
  <si>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</si>
  <si>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</si>
  <si>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</si>
  <si>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</si>
  <si>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</si>
  <si>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</si>
  <si>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</si>
  <si>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</si>
  <si>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</si>
  <si>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</si>
  <si>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</si>
  <si>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</si>
  <si>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</si>
  <si>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</si>
  <si>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</si>
  <si>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</si>
  <si>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</si>
  <si>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</si>
  <si>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</si>
  <si>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</si>
  <si>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</si>
  <si>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</si>
  <si>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</si>
  <si>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</si>
  <si>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</si>
  <si>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</si>
  <si>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</si>
  <si>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</si>
  <si>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</si>
  <si>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</si>
  <si>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</si>
  <si>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</si>
  <si>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</si>
  <si>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</si>
  <si>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</si>
  <si>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</si>
  <si>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</si>
  <si>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</si>
  <si>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</si>
  <si>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</si>
  <si>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</si>
  <si>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</si>
  <si>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</si>
  <si>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</si>
  <si>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</si>
  <si>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</si>
  <si>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</si>
  <si>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</si>
  <si>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</si>
  <si>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</si>
  <si>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</si>
  <si>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</si>
  <si>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</si>
  <si>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</si>
  <si>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</si>
  <si>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</si>
  <si>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</si>
  <si>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</si>
  <si>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</si>
  <si>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</si>
  <si>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</si>
  <si>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</si>
  <si>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</si>
  <si>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</si>
  <si>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</si>
  <si>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</si>
  <si>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</si>
  <si>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</si>
  <si>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</si>
  <si>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</si>
  <si>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</si>
  <si>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</si>
  <si>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</si>
  <si>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</si>
  <si>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</si>
  <si>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</si>
  <si>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</si>
  <si>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</si>
  <si>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</si>
  <si>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</si>
  <si>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</si>
  <si>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</si>
  <si>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</si>
  <si>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</si>
  <si>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</si>
  <si>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</si>
  <si>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</si>
  <si>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</si>
  <si>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</si>
  <si>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</si>
  <si>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</si>
  <si>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</si>
  <si>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</si>
  <si>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</si>
  <si>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</si>
  <si>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</si>
  <si>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</si>
  <si>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</si>
  <si>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</si>
  <si>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</si>
  <si>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</si>
  <si>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</si>
  <si>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</si>
  <si>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</si>
  <si>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</si>
  <si>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</si>
  <si>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</si>
  <si>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</si>
  <si>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</si>
  <si>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</si>
  <si>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</si>
  <si>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</si>
  <si>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</si>
  <si>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</si>
  <si>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</si>
  <si>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</si>
  <si>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</si>
  <si>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</si>
  <si>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</si>
  <si>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</si>
  <si>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</si>
  <si>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</si>
  <si>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</si>
  <si>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</si>
  <si>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</si>
  <si>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</si>
  <si>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</si>
  <si>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</si>
  <si>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</si>
  <si>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</si>
  <si>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</si>
  <si>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</si>
  <si>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</si>
  <si>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</si>
  <si>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</si>
  <si>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</si>
  <si>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</si>
  <si>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</si>
  <si>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</si>
  <si>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</si>
  <si>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</si>
  <si>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</si>
  <si>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</si>
  <si>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</si>
  <si>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</si>
  <si>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</si>
  <si>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</si>
  <si>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</si>
  <si>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</si>
  <si>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</si>
  <si>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</si>
  <si>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</si>
  <si>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</si>
  <si>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</si>
  <si>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</si>
  <si>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</si>
  <si>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</si>
  <si>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</si>
  <si>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</si>
  <si>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</si>
  <si>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</si>
  <si>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</si>
  <si>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</si>
  <si>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</si>
  <si>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</si>
  <si>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</si>
  <si>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</si>
  <si>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</si>
  <si>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</si>
  <si>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</si>
  <si>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</si>
  <si>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</si>
  <si>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</si>
  <si>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</si>
  <si>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</si>
  <si>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</si>
  <si>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</si>
  <si>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</si>
  <si>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</si>
  <si>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</si>
  <si>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</si>
  <si>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</si>
  <si>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</si>
  <si>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</si>
  <si>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</si>
  <si>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</si>
  <si>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</si>
  <si>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</si>
  <si>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</si>
  <si>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</si>
  <si>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</si>
  <si>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</si>
  <si>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</si>
  <si>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</si>
  <si>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</si>
  <si>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</si>
  <si>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</si>
  <si>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</si>
  <si>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</si>
  <si>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</si>
  <si>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</si>
  <si>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</si>
  <si>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</si>
  <si>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</si>
  <si>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</si>
  <si>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</si>
  <si>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</si>
  <si>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</si>
  <si>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</si>
  <si>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</si>
  <si>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</si>
  <si>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</si>
  <si>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</si>
  <si>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</si>
  <si>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</si>
  <si>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</si>
  <si>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</si>
  <si>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</si>
  <si>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</si>
  <si>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</si>
  <si>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</si>
  <si>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</si>
  <si>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</si>
  <si>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</si>
  <si>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</si>
  <si>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</si>
  <si>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</si>
  <si>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</si>
  <si>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</si>
  <si>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</si>
  <si>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</si>
  <si>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</si>
  <si>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</si>
  <si>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</si>
  <si>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</si>
  <si>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</si>
  <si>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</si>
  <si>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</si>
  <si>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</si>
  <si>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</si>
  <si>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</si>
  <si>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</si>
  <si>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</si>
  <si>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</si>
  <si>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</si>
  <si>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</si>
  <si>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</si>
  <si>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</si>
  <si>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</si>
  <si>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</si>
  <si>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</si>
  <si>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</si>
  <si>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</si>
  <si>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</si>
  <si>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</si>
  <si>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</si>
  <si>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</si>
  <si>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</si>
  <si>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</si>
  <si>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</si>
  <si>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</si>
  <si>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</si>
  <si>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</si>
  <si>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</si>
  <si>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</si>
  <si>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</si>
  <si>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</si>
  <si>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</si>
  <si>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</si>
  <si>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</si>
  <si>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</si>
  <si>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</si>
  <si>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</si>
  <si>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</si>
  <si>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</si>
  <si>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</si>
  <si>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</si>
  <si>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</si>
  <si>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</si>
  <si>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</si>
  <si>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</si>
  <si>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</si>
  <si>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</si>
  <si>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</si>
  <si>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</si>
  <si>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</si>
  <si>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</si>
  <si>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</si>
  <si>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</si>
  <si>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</si>
  <si>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</si>
  <si>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</si>
  <si>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</si>
  <si>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</si>
  <si>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</si>
  <si>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</si>
  <si>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</si>
  <si>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</si>
  <si>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</si>
  <si>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</si>
  <si>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</si>
  <si>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</si>
  <si>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</si>
  <si>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</si>
  <si>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</si>
  <si>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</si>
  <si>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</si>
  <si>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</si>
  <si>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</si>
  <si>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</si>
  <si>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</si>
  <si>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</si>
  <si>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</si>
  <si>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</si>
  <si>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</si>
  <si>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</si>
  <si>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</si>
  <si>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</si>
  <si>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</si>
  <si>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</si>
  <si>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</si>
  <si>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</si>
  <si>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</si>
  <si>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</si>
  <si>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</si>
  <si>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</si>
  <si>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</si>
  <si>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</si>
  <si>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</si>
  <si>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</si>
  <si>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</si>
  <si>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</si>
  <si>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</si>
  <si>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</si>
  <si>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</si>
  <si>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</si>
  <si>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</si>
  <si>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</si>
  <si>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</si>
  <si>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</si>
  <si>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</si>
  <si>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</si>
  <si>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</si>
  <si>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</si>
  <si>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</si>
  <si>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</si>
  <si>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</si>
  <si>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</si>
  <si>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</si>
  <si>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</si>
  <si>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</si>
  <si>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</si>
  <si>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</si>
  <si>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</si>
  <si>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</si>
  <si>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</si>
  <si>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</si>
  <si>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</si>
  <si>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</si>
  <si>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</si>
  <si>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</si>
  <si>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</si>
  <si>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</si>
  <si>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</si>
  <si>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</si>
  <si>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</si>
  <si>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</si>
  <si>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</si>
  <si>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</si>
  <si>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</si>
  <si>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</si>
  <si>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</si>
  <si>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</si>
  <si>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</si>
  <si>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</si>
  <si>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</si>
  <si>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</si>
  <si>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</si>
  <si>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</si>
  <si>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</si>
  <si>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</si>
  <si>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</si>
  <si>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</si>
  <si>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</si>
  <si>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</si>
  <si>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</si>
  <si>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</si>
  <si>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</si>
  <si>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</si>
  <si>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</si>
  <si>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</si>
  <si>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</si>
  <si>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</si>
  <si>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</si>
  <si>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</si>
  <si>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</si>
  <si>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</si>
  <si>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</si>
  <si>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</si>
  <si>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</si>
  <si>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</si>
  <si>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</si>
  <si>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</si>
  <si>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</si>
  <si>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</si>
  <si>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</si>
  <si>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</si>
  <si>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</si>
  <si>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</si>
  <si>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</si>
  <si>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</si>
  <si>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</si>
  <si>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</si>
  <si>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</si>
  <si>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</si>
  <si>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</si>
  <si>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</si>
  <si>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</si>
  <si>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</si>
  <si>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</si>
  <si>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</si>
  <si>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</si>
  <si>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</si>
  <si>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</si>
  <si>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</si>
  <si>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</si>
  <si>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</si>
  <si>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</si>
  <si>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</si>
  <si>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</si>
  <si>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</si>
  <si>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</si>
  <si>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</si>
  <si>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</si>
  <si>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</si>
  <si>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</si>
  <si>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</si>
  <si>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</si>
  <si>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</si>
  <si>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</si>
  <si>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</si>
  <si>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</si>
  <si>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</si>
  <si>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</si>
  <si>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</si>
  <si>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</si>
  <si>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</si>
  <si>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</si>
  <si>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</si>
  <si>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</si>
  <si>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</si>
  <si>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</si>
  <si>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</si>
  <si>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</si>
  <si>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</si>
  <si>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</si>
  <si>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</si>
  <si>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</si>
  <si>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</si>
  <si>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</si>
  <si>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</si>
  <si>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</si>
  <si>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</si>
  <si>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</si>
  <si>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</si>
  <si>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</si>
  <si>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</si>
  <si>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</si>
  <si>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</si>
  <si>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</si>
  <si>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</si>
  <si>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</si>
  <si>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</si>
  <si>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</si>
  <si>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</si>
  <si>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</si>
  <si>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</si>
  <si>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</si>
  <si>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</si>
  <si>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</si>
  <si>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</si>
  <si>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</si>
  <si>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</si>
  <si>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</si>
  <si>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</si>
  <si>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</si>
  <si>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</si>
  <si>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</si>
  <si>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</si>
  <si>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</si>
  <si>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</si>
  <si>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</si>
  <si>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</si>
  <si>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</si>
  <si>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</si>
  <si>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</si>
  <si>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</si>
  <si>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</si>
  <si>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</si>
  <si>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</si>
  <si>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</si>
  <si>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</si>
  <si>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</si>
  <si>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</si>
  <si>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</si>
  <si>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</si>
  <si>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</si>
  <si>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</si>
  <si>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</si>
  <si>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</si>
  <si>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</si>
  <si>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</si>
  <si>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</si>
  <si>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</si>
  <si>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</si>
  <si>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</si>
  <si>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</si>
  <si>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</si>
  <si>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</si>
  <si>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</si>
  <si>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</si>
  <si>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</si>
  <si>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</si>
  <si>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</si>
  <si>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</si>
  <si>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</si>
  <si>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</si>
  <si>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</si>
  <si>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</si>
  <si>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</si>
  <si>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</si>
  <si>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</si>
  <si>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</si>
  <si>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</si>
  <si>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</si>
  <si>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</si>
  <si>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</si>
  <si>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</si>
  <si>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</si>
  <si>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</si>
  <si>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</si>
  <si>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</si>
  <si>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</si>
  <si>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</si>
  <si>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</si>
  <si>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</si>
  <si>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</si>
  <si>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</si>
  <si>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</si>
  <si>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</si>
  <si>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</si>
  <si>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</si>
  <si>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</si>
  <si>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</si>
  <si>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</si>
  <si>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</si>
  <si>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</si>
  <si>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</si>
  <si>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</si>
  <si>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</si>
  <si>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</si>
  <si>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</si>
  <si>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</si>
  <si>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</si>
  <si>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</si>
  <si>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</si>
  <si>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</si>
  <si>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</si>
  <si>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</si>
  <si>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</si>
  <si>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</si>
  <si>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</si>
  <si>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</si>
  <si>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</si>
  <si>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</si>
  <si>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</si>
  <si>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</si>
  <si>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</si>
  <si>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</si>
  <si>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</si>
  <si>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</si>
  <si>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</si>
  <si>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</si>
  <si>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</si>
  <si>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</si>
  <si>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</si>
  <si>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</si>
  <si>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</si>
  <si>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</si>
  <si>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</si>
  <si>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</si>
  <si>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</si>
  <si>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</si>
  <si>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</si>
  <si>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</si>
  <si>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</si>
  <si>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</si>
  <si>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</si>
  <si>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</si>
  <si>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</si>
  <si>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</si>
  <si>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</si>
  <si>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</si>
  <si>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</si>
  <si>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</si>
  <si>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</si>
  <si>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</si>
  <si>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</si>
  <si>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</si>
  <si>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</si>
  <si>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</si>
  <si>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</si>
  <si>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</si>
  <si>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</si>
  <si>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</si>
  <si>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</si>
  <si>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</si>
  <si>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</si>
  <si>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</si>
  <si>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</si>
  <si>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</si>
  <si>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</si>
  <si>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</si>
  <si>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</si>
  <si>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</si>
  <si>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</si>
  <si>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</si>
  <si>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</si>
  <si>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</si>
  <si>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</si>
  <si>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</si>
  <si>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</si>
  <si>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</si>
  <si>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</si>
  <si>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</si>
  <si>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</si>
  <si>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</si>
  <si>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</si>
  <si>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</si>
  <si>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</si>
  <si>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</si>
  <si>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</si>
  <si>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</si>
  <si>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</si>
  <si>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</si>
  <si>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</si>
  <si>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</si>
  <si>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</si>
  <si>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</si>
  <si>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</si>
  <si>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</si>
  <si>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</si>
  <si>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</si>
  <si>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</si>
  <si>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</si>
  <si>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</si>
  <si>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</si>
  <si>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</si>
  <si>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</si>
  <si>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</si>
  <si>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</si>
  <si>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</si>
  <si>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</si>
  <si>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</si>
  <si>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</si>
  <si>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</si>
  <si>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</si>
  <si>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</si>
  <si>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</si>
  <si>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</si>
  <si>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</si>
  <si>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</si>
  <si>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</si>
  <si>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</si>
  <si>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</si>
  <si>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</si>
  <si>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</si>
  <si>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</si>
  <si>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</si>
  <si>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</si>
  <si>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</si>
  <si>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</si>
  <si>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</si>
  <si>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</si>
  <si>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</si>
  <si>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</si>
  <si>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</si>
  <si>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</si>
  <si>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</si>
  <si>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</si>
  <si>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</si>
  <si>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</si>
  <si>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</si>
  <si>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</si>
  <si>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</si>
  <si>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</si>
  <si>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</si>
  <si>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</si>
  <si>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</si>
  <si>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</si>
  <si>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</si>
  <si>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</si>
  <si>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</si>
  <si>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</si>
  <si>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</si>
  <si>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</si>
  <si>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</si>
  <si>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</si>
  <si>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</si>
  <si>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</si>
  <si>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</si>
  <si>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</si>
  <si>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</si>
  <si>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</si>
  <si>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</si>
  <si>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</si>
  <si>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</si>
  <si>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</si>
  <si>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</si>
  <si>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</si>
  <si>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</si>
  <si>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</si>
  <si>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</si>
  <si>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</si>
  <si>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</si>
  <si>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</si>
  <si>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</si>
  <si>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</si>
  <si>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</si>
  <si>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</si>
  <si>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</si>
  <si>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</si>
  <si>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</si>
  <si>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</si>
  <si>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</si>
  <si>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</si>
  <si>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</si>
  <si>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</si>
  <si>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</si>
  <si>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</si>
  <si>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</si>
  <si>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</si>
  <si>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</si>
  <si>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</si>
  <si>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</si>
  <si>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</si>
  <si>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</si>
  <si>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</si>
  <si>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</si>
  <si>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</si>
  <si>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</si>
  <si>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</si>
  <si>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</si>
  <si>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</si>
  <si>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</si>
  <si>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</si>
  <si>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</si>
  <si>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</si>
  <si>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</si>
  <si>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</si>
  <si>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</si>
  <si>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</si>
  <si>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</si>
  <si>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</si>
  <si>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</si>
  <si>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</si>
  <si>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</si>
  <si>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</si>
  <si>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</si>
  <si>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</si>
  <si>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</si>
  <si>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</si>
  <si>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</si>
  <si>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</si>
  <si>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</si>
  <si>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</si>
  <si>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</si>
  <si>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</si>
  <si>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</si>
  <si>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</si>
  <si>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</si>
  <si>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</si>
  <si>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</si>
  <si>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</si>
  <si>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</si>
  <si>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</si>
  <si>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</si>
  <si>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</si>
  <si>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</si>
  <si>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</si>
  <si>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</si>
  <si>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</si>
  <si>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</si>
  <si>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</si>
  <si>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</si>
  <si>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</si>
  <si>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</si>
  <si>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</si>
  <si>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</si>
  <si>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</si>
  <si>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</si>
  <si>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</si>
  <si>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</si>
  <si>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</si>
  <si>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</si>
  <si>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</si>
  <si>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</si>
  <si>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</si>
  <si>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</si>
  <si>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</si>
  <si>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</si>
  <si>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</si>
  <si>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</si>
  <si>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</si>
  <si>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</si>
  <si>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</si>
  <si>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</si>
  <si>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</si>
  <si>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</si>
  <si>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</si>
  <si>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</si>
  <si>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</si>
  <si>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</si>
  <si>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</si>
  <si>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</si>
  <si>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</si>
  <si>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</si>
  <si>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</si>
  <si>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</si>
  <si>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</si>
  <si>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</si>
  <si>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</si>
  <si>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</si>
  <si>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</si>
  <si>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</si>
  <si>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</si>
  <si>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</si>
  <si>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</si>
  <si>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</si>
  <si>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</si>
  <si>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</si>
  <si>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</si>
  <si>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</si>
  <si>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</si>
  <si>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</si>
  <si>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</si>
  <si>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</si>
  <si>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</si>
  <si>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</si>
  <si>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</si>
  <si>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</si>
  <si>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</si>
  <si>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</si>
  <si>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</si>
  <si>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</si>
  <si>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</si>
  <si>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</si>
  <si>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</si>
  <si>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</si>
  <si>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</si>
  <si>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</si>
  <si>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</si>
  <si>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</si>
  <si>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</si>
  <si>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</si>
  <si>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</si>
  <si>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</si>
  <si>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</si>
  <si>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</si>
  <si>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</si>
  <si>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</si>
  <si>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</si>
  <si>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</si>
  <si>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</si>
  <si>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</si>
  <si>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</si>
  <si>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</si>
  <si>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</si>
  <si>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</si>
  <si>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</si>
  <si>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</si>
  <si>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</si>
  <si>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</si>
  <si>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</si>
  <si>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</si>
  <si>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</si>
  <si>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</si>
  <si>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</si>
  <si>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</si>
  <si>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</si>
  <si>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</si>
  <si>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</si>
  <si>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</si>
  <si>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</si>
  <si>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</si>
  <si>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</si>
  <si>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</si>
  <si>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</si>
  <si>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</si>
  <si>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</si>
  <si>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</si>
  <si>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</si>
  <si>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</si>
  <si>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</si>
  <si>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</si>
  <si>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</si>
  <si>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</si>
  <si>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</si>
  <si>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</si>
  <si>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</si>
  <si>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</si>
  <si>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</si>
  <si>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</si>
  <si>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</si>
  <si>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</si>
  <si>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</si>
  <si>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</si>
  <si>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</si>
  <si>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</si>
  <si>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</si>
  <si>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</si>
  <si>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</si>
  <si>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</si>
  <si>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</si>
  <si>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</si>
  <si>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</si>
  <si>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</si>
  <si>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</si>
  <si>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</si>
  <si>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</si>
  <si>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</si>
  <si>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</si>
  <si>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</si>
  <si>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</si>
  <si>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</si>
  <si>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</si>
  <si>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</si>
  <si>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</si>
  <si>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</si>
  <si>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</si>
  <si>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</si>
  <si>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</si>
  <si>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</si>
  <si>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</si>
  <si>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</si>
  <si>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</si>
  <si>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</si>
  <si>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</si>
  <si>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</si>
  <si>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</si>
  <si>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</si>
  <si>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</si>
  <si>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</si>
  <si>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</si>
  <si>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</si>
  <si>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</si>
  <si>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</si>
  <si>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</si>
  <si>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</si>
  <si>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</si>
  <si>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</si>
  <si>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</si>
  <si>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</si>
  <si>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</si>
  <si>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</si>
  <si>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</si>
  <si>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</si>
  <si>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</si>
  <si>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</si>
  <si>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</si>
  <si>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</si>
  <si>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</si>
  <si>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</si>
  <si>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</si>
  <si>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</si>
  <si>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</si>
  <si>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</si>
  <si>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</si>
  <si>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</si>
  <si>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</si>
  <si>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</si>
  <si>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</si>
  <si>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</si>
  <si>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</si>
  <si>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</si>
  <si>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</si>
  <si>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</si>
  <si>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</si>
  <si>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</si>
  <si>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</si>
  <si>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</si>
  <si>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</si>
  <si>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</si>
  <si>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</si>
  <si>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</si>
  <si>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</si>
  <si>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</si>
  <si>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</si>
  <si>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</si>
  <si>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</si>
  <si>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</si>
  <si>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</si>
  <si>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</si>
  <si>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</si>
  <si>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</si>
  <si>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</si>
  <si>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</si>
  <si>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</si>
  <si>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</si>
  <si>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</si>
  <si>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</si>
  <si>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</si>
  <si>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</si>
  <si>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</si>
  <si>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</si>
  <si>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</si>
  <si>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</si>
  <si>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</si>
  <si>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</si>
  <si>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</si>
  <si>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</si>
  <si>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</si>
  <si>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</si>
  <si>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</si>
  <si>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</si>
  <si>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</si>
  <si>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</si>
  <si>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</si>
  <si>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</si>
  <si>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</si>
  <si>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</si>
  <si>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</si>
  <si>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</si>
  <si>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</si>
  <si>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</si>
  <si>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</si>
  <si>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</si>
  <si>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</si>
  <si>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</si>
  <si>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</si>
  <si>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</si>
  <si>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</si>
  <si>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</si>
  <si>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</si>
  <si>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</si>
  <si>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</si>
  <si>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</si>
  <si>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</si>
  <si>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</si>
  <si>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</si>
  <si>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</si>
  <si>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</si>
  <si>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</si>
  <si>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</si>
  <si>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</si>
  <si>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</si>
  <si>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</si>
  <si>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</si>
  <si>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</si>
  <si>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</si>
  <si>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</si>
  <si>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</si>
  <si>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</si>
  <si>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</si>
  <si>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</si>
  <si>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</si>
  <si>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</si>
  <si>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</si>
  <si>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</si>
  <si>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</si>
  <si>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</si>
  <si>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</si>
  <si>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</si>
  <si>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</si>
  <si>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</si>
  <si>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</si>
  <si>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</si>
  <si>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</si>
  <si>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</si>
  <si>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</si>
  <si>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</si>
  <si>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</si>
  <si>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</si>
  <si>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</si>
  <si>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</si>
  <si>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</si>
  <si>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</si>
  <si>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</si>
  <si>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</si>
  <si>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</si>
  <si>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</si>
  <si>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</si>
  <si>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</si>
  <si>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</si>
  <si>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</si>
  <si>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</si>
  <si>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</si>
  <si>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</si>
  <si>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</si>
  <si>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</si>
  <si>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</si>
  <si>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</si>
  <si>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</si>
  <si>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</si>
  <si>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</si>
  <si>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</si>
  <si>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</si>
  <si>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</si>
  <si>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</si>
  <si>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</si>
  <si>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</si>
  <si>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</si>
  <si>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</si>
  <si>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</si>
  <si>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</si>
  <si>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</si>
  <si>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</si>
  <si>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</si>
  <si>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</si>
  <si>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</si>
  <si>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</si>
  <si>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</si>
  <si>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</si>
  <si>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</si>
  <si>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</si>
  <si>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</si>
  <si>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</si>
  <si>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</si>
  <si>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</si>
  <si>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</si>
  <si>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</si>
  <si>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</si>
  <si>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</si>
  <si>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</si>
  <si>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</si>
  <si>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</si>
  <si>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</si>
  <si>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</si>
  <si>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</si>
  <si>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</si>
  <si>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</si>
  <si>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</si>
  <si>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</si>
  <si>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</si>
  <si>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</si>
  <si>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</si>
  <si>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</si>
  <si>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</si>
  <si>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</si>
  <si>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</si>
  <si>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</si>
  <si>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</si>
  <si>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</si>
  <si>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</si>
  <si>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</si>
  <si>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</si>
  <si>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</si>
  <si>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</si>
  <si>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</si>
  <si>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</si>
  <si>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</si>
  <si>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</si>
  <si>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</si>
  <si>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</si>
  <si>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</si>
  <si>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</si>
  <si>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</si>
  <si>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</si>
  <si>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</si>
  <si>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</si>
  <si>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</si>
  <si>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</si>
  <si>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</si>
  <si>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</si>
  <si>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</si>
  <si>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</si>
  <si>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</si>
  <si>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</si>
  <si>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</si>
  <si>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</si>
  <si>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</si>
  <si>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</si>
  <si>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</si>
  <si>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</si>
  <si>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</si>
  <si>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</si>
  <si>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</si>
  <si>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</si>
  <si>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</si>
  <si>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</si>
  <si>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</si>
  <si>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</si>
  <si>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</si>
  <si>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</si>
  <si>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</si>
  <si>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</si>
  <si>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</si>
  <si>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</si>
  <si>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</si>
  <si>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</si>
  <si>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</si>
  <si>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</si>
  <si>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</si>
  <si>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</si>
  <si>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</si>
  <si>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</si>
  <si>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</si>
  <si>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</si>
  <si>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</si>
  <si>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</si>
  <si>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</si>
  <si>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</si>
  <si>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</si>
  <si>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</si>
  <si>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</si>
  <si>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</si>
  <si>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</si>
  <si>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</si>
  <si>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</si>
  <si>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</si>
  <si>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</si>
  <si>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</si>
  <si>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</si>
  <si>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</si>
  <si>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</si>
  <si>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</si>
  <si>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</si>
  <si>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</si>
  <si>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</si>
  <si>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</si>
  <si>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</si>
  <si>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</si>
  <si>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</si>
  <si>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</si>
  <si>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</si>
  <si>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</si>
  <si>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</si>
  <si>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</si>
  <si>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</si>
  <si>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</si>
  <si>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</si>
  <si>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</si>
  <si>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</si>
  <si>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</si>
  <si>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</si>
  <si>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</si>
  <si>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</si>
  <si>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</si>
  <si>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</si>
  <si>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</si>
  <si>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</si>
  <si>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</si>
  <si>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</si>
  <si>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</si>
  <si>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</si>
  <si>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</si>
  <si>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</si>
  <si>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</si>
  <si>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</si>
  <si>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</si>
  <si>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</si>
  <si>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</si>
  <si>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</si>
  <si>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</si>
  <si>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</si>
  <si>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</si>
  <si>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</si>
  <si>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</si>
  <si>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</si>
  <si>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</si>
  <si>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</si>
  <si>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</si>
  <si>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</si>
  <si>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</si>
  <si>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</si>
  <si>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</si>
  <si>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</si>
  <si>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</si>
  <si>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</si>
  <si>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</si>
  <si>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</si>
  <si>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</si>
  <si>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</si>
  <si>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</si>
  <si>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</si>
  <si>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</si>
  <si>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</si>
  <si>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</si>
  <si>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</si>
  <si>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</si>
  <si>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</si>
  <si>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</si>
  <si>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</si>
  <si>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</si>
  <si>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</si>
  <si>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</si>
  <si>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</si>
  <si>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</si>
  <si>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</si>
  <si>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</si>
  <si>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</si>
  <si>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</si>
  <si>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</si>
  <si>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</si>
  <si>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</si>
  <si>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</si>
  <si>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</si>
  <si>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</si>
  <si>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</si>
  <si>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</si>
  <si>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</si>
  <si>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</si>
  <si>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</si>
  <si>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</si>
  <si>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</si>
  <si>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</si>
  <si>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</si>
  <si>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</si>
  <si>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</si>
  <si>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</si>
  <si>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</si>
  <si>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</si>
  <si>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</si>
  <si>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</si>
  <si>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</si>
  <si>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</si>
  <si>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</si>
  <si>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</si>
  <si>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</si>
  <si>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</si>
  <si>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</si>
  <si>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</si>
  <si>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</si>
  <si>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</si>
  <si>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</si>
  <si>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</si>
  <si>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</si>
  <si>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</si>
  <si>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</si>
  <si>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</si>
  <si>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</si>
  <si>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</si>
  <si>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</si>
  <si>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</si>
  <si>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</si>
  <si>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</si>
  <si>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</si>
  <si>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</si>
  <si>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</si>
  <si>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</si>
  <si>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</si>
  <si>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</si>
  <si>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</si>
  <si>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</si>
  <si>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</si>
  <si>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</si>
  <si>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</si>
  <si>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</si>
  <si>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</si>
  <si>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</si>
  <si>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</si>
  <si>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</si>
  <si>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</si>
  <si>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</si>
  <si>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</si>
  <si>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</si>
  <si>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</si>
  <si>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</si>
  <si>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</si>
  <si>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</si>
  <si>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</si>
  <si>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</si>
  <si>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</si>
  <si>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</si>
  <si>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</si>
  <si>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</si>
  <si>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</si>
  <si>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</si>
  <si>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</si>
  <si>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</si>
  <si>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</si>
  <si>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</si>
  <si>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</si>
  <si>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</si>
  <si>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</si>
  <si>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</si>
  <si>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</si>
  <si>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</si>
  <si>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</si>
  <si>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</si>
  <si>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</si>
  <si>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</si>
  <si>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</si>
  <si>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</si>
  <si>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</si>
  <si>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</si>
  <si>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</si>
  <si>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</si>
  <si>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</si>
  <si>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</si>
  <si>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</si>
  <si>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</si>
  <si>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</si>
  <si>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</si>
  <si>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</si>
  <si>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</si>
  <si>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</si>
  <si>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</si>
  <si>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</si>
  <si>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</si>
  <si>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</si>
  <si>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</si>
  <si>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</si>
  <si>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</si>
  <si>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</si>
  <si>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</si>
  <si>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</si>
  <si>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</si>
  <si>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</si>
  <si>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</si>
  <si>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</si>
  <si>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</si>
  <si>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</si>
  <si>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</si>
  <si>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</si>
  <si>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</si>
  <si>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</si>
  <si>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</si>
  <si>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</si>
  <si>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</si>
  <si>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</si>
  <si>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</si>
  <si>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</si>
  <si>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</si>
  <si>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</si>
  <si>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</si>
  <si>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</si>
  <si>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</si>
  <si>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</si>
  <si>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</si>
  <si>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</si>
  <si>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</si>
  <si>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</si>
  <si>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</si>
  <si>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</si>
  <si>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</si>
  <si>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</si>
  <si>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</si>
  <si>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</si>
  <si>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</si>
  <si>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</si>
  <si>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</si>
  <si>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</si>
  <si>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</si>
  <si>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</si>
  <si>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</si>
  <si>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</si>
  <si>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</si>
  <si>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</si>
  <si>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</si>
  <si>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</si>
  <si>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</si>
  <si>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</si>
  <si>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</si>
  <si>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</si>
  <si>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</si>
  <si>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</si>
  <si>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</si>
  <si>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</si>
  <si>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</si>
  <si>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</si>
  <si>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</si>
  <si>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</si>
  <si>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</si>
  <si>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</si>
  <si>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</si>
  <si>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</si>
  <si>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</si>
  <si>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</si>
  <si>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</si>
  <si>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</si>
  <si>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</si>
  <si>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</si>
  <si>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</si>
  <si>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</si>
  <si>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</si>
  <si>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</si>
  <si>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</si>
  <si>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</si>
  <si>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</si>
  <si>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</si>
  <si>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</si>
  <si>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</si>
  <si>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</si>
  <si>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</si>
  <si>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</si>
  <si>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</si>
  <si>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</si>
  <si>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</si>
  <si>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</si>
  <si>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</si>
  <si>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</si>
  <si>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</si>
  <si>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</si>
  <si>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</si>
  <si>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</si>
  <si>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</si>
  <si>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</si>
  <si>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</si>
  <si>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</si>
  <si>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</si>
  <si>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</si>
  <si>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</si>
  <si>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</si>
  <si>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</si>
  <si>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</si>
  <si>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</si>
  <si>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</si>
  <si>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</si>
  <si>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</si>
  <si>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</si>
  <si>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</si>
  <si>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</si>
  <si>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</si>
  <si>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</si>
  <si>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</si>
  <si>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</si>
  <si>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</si>
  <si>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</si>
  <si>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</si>
  <si>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</si>
  <si>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</si>
  <si>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</si>
  <si>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</si>
  <si>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</si>
  <si>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</si>
  <si>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</si>
  <si>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</si>
  <si>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</si>
  <si>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</si>
  <si>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</si>
  <si>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</si>
  <si>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</si>
  <si>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</si>
  <si>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</si>
  <si>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</si>
  <si>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</si>
  <si>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</si>
  <si>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</si>
  <si>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</si>
  <si>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</si>
  <si>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</si>
  <si>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</si>
  <si>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</si>
  <si>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</si>
  <si>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</si>
  <si>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</si>
  <si>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</si>
  <si>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</si>
  <si>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</si>
  <si>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</si>
  <si>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</si>
  <si>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</si>
  <si>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</si>
  <si>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</si>
  <si>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</si>
  <si>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</si>
  <si>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</si>
  <si>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</si>
  <si>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</si>
  <si>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</si>
  <si>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</si>
  <si>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</si>
  <si>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</si>
  <si>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</si>
  <si>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</si>
  <si>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</si>
  <si>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</si>
  <si>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</si>
  <si>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</si>
  <si>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</si>
  <si>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</si>
  <si>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</si>
  <si>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</si>
  <si>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</si>
  <si>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</si>
  <si>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</si>
  <si>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</si>
  <si>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</si>
  <si>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</si>
  <si>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</si>
  <si>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</si>
  <si>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</si>
  <si>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</si>
  <si>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</si>
  <si>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</si>
  <si>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</si>
  <si>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</si>
  <si>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</si>
  <si>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</si>
  <si>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</si>
  <si>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</si>
  <si>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</si>
  <si>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</si>
  <si>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</si>
  <si>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</si>
  <si>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</si>
  <si>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</si>
  <si>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</si>
  <si>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</si>
  <si>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</si>
  <si>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</si>
  <si>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</si>
  <si>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</si>
  <si>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</si>
  <si>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</si>
  <si>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</si>
  <si>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</si>
  <si>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</si>
  <si>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</si>
  <si>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</si>
  <si>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</si>
  <si>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</si>
  <si>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</si>
  <si>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</si>
  <si>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</si>
  <si>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</si>
  <si>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</si>
  <si>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</si>
  <si>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</si>
  <si>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</si>
  <si>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</si>
  <si>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</si>
  <si>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</si>
  <si>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</si>
  <si>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</si>
  <si>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</si>
  <si>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</si>
  <si>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</si>
  <si>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</si>
  <si>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</si>
  <si>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</si>
  <si>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</si>
  <si>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</si>
  <si>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</si>
  <si>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</si>
  <si>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</si>
  <si>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</si>
  <si>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</si>
  <si>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</si>
  <si>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</si>
  <si>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</si>
  <si>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</si>
  <si>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</si>
  <si>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</si>
  <si>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</si>
  <si>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</si>
  <si>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</si>
  <si>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</si>
  <si>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</si>
  <si>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</si>
  <si>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</si>
  <si>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</si>
  <si>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</si>
  <si>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</si>
  <si>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</si>
  <si>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</si>
  <si>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</si>
  <si>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</si>
  <si>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</si>
  <si>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</si>
  <si>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</si>
  <si>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</si>
  <si>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</si>
  <si>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</si>
  <si>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</si>
  <si>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</si>
  <si>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</si>
  <si>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</si>
  <si>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</si>
  <si>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</si>
  <si>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</si>
  <si>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</si>
  <si>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</si>
  <si>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</si>
  <si>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</si>
  <si>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</si>
  <si>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</si>
  <si>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</si>
  <si>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</si>
  <si>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</si>
  <si>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</si>
  <si>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</si>
  <si>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</si>
  <si>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</si>
  <si>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</si>
  <si>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</si>
  <si>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</si>
  <si>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</si>
  <si>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</si>
  <si>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</si>
  <si>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</si>
  <si>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</si>
  <si>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</si>
  <si>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</si>
  <si>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</si>
  <si>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</si>
  <si>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</si>
  <si>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</si>
  <si>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</si>
  <si>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</si>
  <si>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</si>
  <si>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</si>
  <si>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</si>
  <si>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</si>
  <si>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</si>
  <si>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</si>
  <si>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</si>
  <si>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</si>
  <si>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</si>
  <si>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</si>
  <si>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</si>
  <si>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</si>
  <si>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</si>
  <si>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</si>
  <si>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</si>
  <si>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</si>
  <si>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</si>
  <si>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</si>
  <si>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</si>
  <si>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</si>
  <si>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</si>
  <si>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</si>
  <si>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</si>
  <si>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</si>
  <si>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</si>
  <si>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</si>
  <si>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</si>
  <si>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</si>
  <si>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</si>
  <si>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</si>
  <si>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</si>
  <si>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</si>
  <si>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</si>
  <si>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</si>
  <si>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</si>
  <si>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</si>
  <si>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</si>
  <si>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</si>
  <si>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</si>
  <si>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</si>
  <si>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</si>
  <si>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</si>
  <si>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</si>
  <si>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</si>
  <si>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</si>
  <si>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</si>
  <si>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</si>
  <si>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</si>
  <si>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</si>
  <si>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</si>
  <si>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</si>
  <si>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</si>
  <si>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</si>
  <si>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</si>
  <si>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</si>
  <si>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</si>
  <si>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</si>
  <si>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</si>
  <si>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</si>
  <si>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</si>
  <si>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</si>
  <si>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</si>
  <si>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</si>
  <si>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</si>
  <si>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</si>
  <si>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</si>
  <si>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</si>
  <si>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</si>
  <si>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</si>
  <si>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</si>
  <si>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</si>
  <si>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</si>
  <si>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</si>
  <si>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</si>
  <si>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</si>
  <si>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</si>
  <si>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</si>
  <si>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</si>
  <si>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</si>
  <si>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</si>
  <si>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</si>
  <si>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</si>
  <si>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</si>
  <si>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</si>
  <si>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</si>
  <si>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</si>
  <si>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</si>
  <si>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</si>
  <si>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</si>
  <si>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</si>
  <si>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</si>
  <si>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</si>
  <si>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</si>
  <si>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</si>
  <si>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</si>
  <si>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</si>
  <si>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</si>
  <si>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</si>
  <si>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</si>
  <si>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</si>
  <si>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</si>
  <si>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</si>
  <si>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</si>
  <si>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</si>
  <si>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</si>
  <si>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</si>
  <si>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</si>
  <si>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</si>
  <si>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</si>
  <si>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</si>
  <si>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</si>
  <si>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</si>
  <si>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</si>
  <si>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</si>
  <si>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</si>
  <si>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</si>
  <si>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</si>
  <si>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</si>
  <si>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</si>
  <si>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</si>
  <si>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</si>
  <si>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</si>
  <si>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</si>
  <si>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</si>
  <si>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</si>
  <si>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</si>
  <si>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</si>
  <si>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</si>
  <si>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</si>
  <si>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</si>
  <si>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</si>
  <si>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</si>
  <si>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</si>
  <si>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</si>
  <si>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</si>
  <si>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</si>
  <si>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</si>
  <si>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</si>
  <si>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</si>
  <si>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</si>
  <si>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</si>
  <si>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</si>
  <si>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</si>
  <si>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</si>
  <si>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</si>
  <si>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</si>
  <si>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</si>
  <si>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</si>
  <si>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</si>
  <si>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</si>
  <si>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</si>
  <si>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</si>
  <si>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</si>
  <si>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</si>
  <si>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</si>
  <si>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</si>
  <si>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</si>
  <si>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</si>
  <si>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</si>
  <si>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</si>
  <si>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</si>
  <si>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</si>
  <si>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</si>
  <si>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</si>
  <si>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</si>
  <si>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</si>
  <si>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</si>
  <si>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</si>
  <si>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</si>
  <si>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</si>
  <si>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</si>
  <si>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</si>
  <si>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</si>
  <si>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</si>
  <si>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</si>
  <si>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</si>
  <si>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</si>
  <si>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</si>
  <si>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</si>
  <si>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</si>
  <si>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</si>
  <si>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</si>
  <si>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</si>
  <si>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</si>
  <si>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</si>
  <si>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</si>
  <si>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</si>
  <si>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</si>
  <si>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</si>
  <si>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</si>
  <si>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</si>
  <si>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</si>
  <si>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</si>
  <si>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</si>
  <si>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</si>
  <si>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</si>
  <si>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</si>
  <si>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</si>
  <si>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</si>
  <si>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</si>
  <si>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</si>
  <si>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</si>
  <si>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</si>
  <si>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</si>
  <si>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</si>
  <si>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</si>
  <si>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</si>
  <si>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</si>
  <si>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</si>
  <si>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</si>
  <si>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</si>
  <si>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</si>
  <si>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</si>
  <si>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</si>
  <si>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</si>
  <si>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</si>
  <si>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</si>
  <si>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</si>
  <si>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</si>
  <si>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</si>
  <si>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</si>
  <si>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</si>
  <si>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</si>
  <si>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</si>
  <si>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</si>
  <si>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</si>
  <si>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</si>
  <si>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</si>
  <si>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</si>
  <si>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</si>
  <si>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</si>
  <si>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</si>
  <si>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</si>
  <si>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</si>
  <si>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</si>
  <si>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</si>
  <si>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</si>
  <si>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</si>
  <si>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</si>
  <si>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</si>
  <si>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</si>
  <si>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</si>
  <si>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</si>
  <si>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</si>
  <si>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</si>
  <si>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</si>
  <si>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</si>
  <si>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</si>
  <si>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</si>
  <si>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</si>
  <si>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</si>
  <si>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</si>
  <si>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</si>
  <si>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</si>
  <si>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</si>
  <si>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</si>
  <si>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</si>
  <si>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</si>
  <si>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</si>
  <si>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</si>
  <si>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</si>
  <si>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</si>
  <si>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</si>
  <si>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</si>
  <si>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</si>
  <si>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</si>
  <si>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</si>
  <si>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</si>
  <si>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</si>
  <si>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</si>
  <si>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</si>
  <si>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</si>
  <si>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</si>
  <si>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</si>
  <si>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</si>
  <si>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</si>
  <si>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</si>
  <si>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</si>
  <si>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</si>
  <si>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</si>
  <si>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</si>
  <si>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</si>
  <si>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</si>
  <si>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</si>
  <si>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</si>
  <si>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</si>
  <si>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</si>
  <si>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</si>
  <si>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</si>
  <si>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</si>
  <si>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</si>
  <si>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</si>
  <si>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</si>
  <si>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</si>
  <si>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</si>
  <si>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</si>
  <si>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</si>
  <si>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</si>
  <si>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</si>
  <si>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</si>
  <si>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</si>
  <si>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</si>
  <si>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</si>
  <si>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</si>
  <si>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</si>
  <si>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</si>
  <si>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</si>
  <si>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</si>
  <si>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</si>
  <si>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</si>
  <si>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</si>
  <si>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</si>
  <si>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</si>
  <si>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</si>
  <si>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</si>
  <si>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</si>
  <si>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</si>
  <si>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</si>
  <si>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</si>
  <si>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</si>
  <si>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</si>
  <si>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</si>
  <si>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</si>
  <si>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</si>
  <si>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</si>
  <si>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</si>
  <si>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</si>
  <si>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</si>
  <si>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</si>
  <si>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</si>
  <si>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</si>
  <si>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</si>
  <si>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</si>
  <si>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</si>
  <si>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</si>
  <si>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</si>
  <si>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</si>
  <si>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</si>
  <si>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</si>
  <si>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</si>
  <si>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</si>
  <si>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</si>
  <si>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</si>
  <si>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</si>
  <si>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</si>
  <si>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</si>
  <si>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</si>
  <si>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</si>
  <si>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</si>
  <si>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</si>
  <si>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</si>
  <si>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</si>
  <si>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</si>
  <si>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</si>
  <si>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</si>
  <si>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</si>
  <si>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</si>
  <si>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</si>
  <si>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</si>
  <si>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</si>
  <si>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</si>
  <si>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</si>
  <si>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</si>
  <si>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</si>
  <si>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</si>
  <si>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</si>
  <si>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</si>
  <si>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</si>
  <si>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</si>
  <si>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</si>
  <si>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</si>
  <si>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</si>
  <si>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</si>
  <si>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</si>
  <si>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</si>
  <si>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</si>
  <si>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</si>
  <si>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</si>
  <si>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</si>
  <si>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</si>
  <si>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</si>
  <si>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</si>
  <si>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</si>
  <si>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</si>
  <si>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</si>
  <si>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</si>
  <si>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</si>
  <si>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</si>
  <si>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</si>
  <si>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</si>
  <si>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</si>
  <si>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</si>
  <si>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</si>
  <si>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</si>
  <si>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</si>
  <si>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</si>
  <si>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</si>
  <si>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</si>
  <si>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</si>
  <si>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</si>
  <si>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</si>
  <si>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</si>
  <si>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</si>
  <si>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</si>
  <si>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</si>
  <si>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</si>
  <si>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</si>
  <si>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</si>
  <si>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</si>
  <si>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</si>
  <si>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</si>
  <si>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</si>
  <si>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</si>
  <si>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</si>
  <si>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</si>
  <si>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</si>
  <si>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</si>
  <si>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</si>
  <si>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</si>
  <si>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</si>
  <si>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</si>
  <si>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</si>
  <si>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</si>
  <si>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</si>
  <si>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</si>
  <si>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</si>
  <si>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</si>
  <si>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</si>
  <si>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</si>
  <si>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</si>
  <si>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</si>
  <si>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</si>
  <si>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</si>
  <si>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</si>
  <si>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</si>
  <si>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</si>
  <si>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</si>
  <si>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</si>
  <si>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</si>
  <si>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</si>
  <si>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</si>
  <si>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</si>
  <si>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</si>
  <si>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</si>
  <si>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</si>
  <si>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</si>
  <si>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</si>
  <si>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</si>
  <si>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</si>
  <si>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</si>
  <si>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</si>
  <si>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</si>
  <si>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</si>
  <si>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</si>
  <si>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</si>
  <si>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</si>
  <si>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</si>
  <si>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</si>
  <si>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</si>
  <si>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</si>
  <si>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</si>
  <si>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</si>
  <si>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</si>
  <si>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</si>
  <si>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</si>
  <si>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</si>
  <si>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</si>
  <si>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</si>
  <si>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</si>
  <si>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</si>
  <si>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</si>
  <si>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</si>
  <si>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</si>
  <si>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</si>
  <si>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</si>
  <si>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</si>
  <si>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</si>
  <si>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</si>
  <si>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</si>
  <si>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</si>
  <si>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</si>
  <si>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</si>
  <si>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</si>
  <si>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</si>
  <si>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</si>
  <si>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</si>
  <si>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</si>
  <si>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</si>
  <si>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</si>
  <si>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</si>
  <si>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</si>
  <si>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</si>
  <si>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</si>
  <si>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</si>
  <si>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</si>
  <si>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</si>
  <si>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</si>
  <si>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</si>
  <si>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</si>
  <si>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</si>
  <si>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</si>
  <si>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</si>
  <si>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</si>
  <si>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</si>
  <si>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</si>
  <si>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</si>
  <si>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</si>
  <si>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</si>
  <si>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</si>
  <si>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</si>
  <si>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</si>
  <si>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</si>
  <si>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</si>
  <si>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</si>
  <si>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</si>
  <si>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</si>
  <si>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</si>
  <si>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</si>
  <si>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</si>
  <si>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</si>
  <si>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</si>
  <si>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</si>
  <si>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</si>
  <si>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</si>
  <si>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</si>
  <si>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</si>
  <si>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</si>
  <si>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</si>
  <si>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</si>
  <si>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</si>
  <si>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</si>
  <si>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</si>
  <si>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</si>
  <si>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</si>
  <si>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</si>
  <si>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</si>
  <si>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</si>
  <si>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</si>
  <si>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</si>
  <si>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</si>
  <si>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</si>
  <si>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</si>
  <si>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</si>
  <si>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</si>
  <si>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</si>
  <si>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</si>
  <si>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</si>
  <si>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</si>
  <si>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</si>
  <si>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</si>
  <si>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</si>
  <si>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</si>
  <si>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</si>
  <si>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</si>
  <si>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</si>
  <si>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</si>
  <si>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</si>
  <si>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</si>
  <si>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</si>
  <si>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</si>
  <si>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</si>
  <si>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</si>
  <si>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</si>
  <si>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</si>
  <si>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</si>
  <si>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</si>
  <si>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</si>
  <si>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</si>
  <si>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</si>
  <si>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</si>
  <si>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</si>
  <si>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</si>
  <si>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</si>
  <si>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</si>
  <si>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</si>
  <si>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</si>
  <si>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</si>
  <si>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</si>
  <si>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</si>
  <si>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</si>
  <si>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</si>
  <si>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</si>
  <si>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</si>
  <si>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</si>
  <si>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</si>
  <si>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</si>
  <si>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</si>
  <si>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</si>
  <si>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</si>
  <si>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</si>
  <si>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</si>
  <si>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</si>
  <si>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</si>
  <si>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</si>
  <si>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</si>
  <si>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</si>
  <si>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</si>
  <si>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</si>
  <si>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</si>
  <si>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</si>
  <si>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</si>
  <si>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</si>
  <si>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</si>
  <si>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</si>
  <si>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</si>
  <si>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</si>
  <si>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</si>
  <si>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</si>
  <si>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</si>
  <si>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</si>
  <si>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</si>
  <si>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</si>
  <si>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</si>
  <si>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</si>
  <si>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</si>
  <si>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</si>
  <si>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</si>
  <si>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</si>
  <si>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</si>
  <si>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</si>
  <si>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</si>
  <si>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</si>
  <si>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</si>
  <si>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</si>
  <si>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</si>
  <si>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</si>
  <si>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</si>
  <si>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</si>
  <si>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</si>
  <si>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</si>
  <si>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</si>
  <si>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</si>
  <si>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</si>
  <si>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</si>
  <si>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</si>
  <si>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</si>
  <si>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</si>
  <si>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</si>
  <si>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</si>
  <si>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</si>
  <si>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</si>
  <si>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</si>
  <si>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</si>
  <si>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</si>
  <si>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</si>
  <si>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</si>
  <si>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</si>
  <si>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</si>
  <si>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</si>
  <si>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</si>
  <si>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</si>
  <si>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</si>
  <si>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</si>
  <si>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</si>
  <si>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</si>
  <si>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</si>
  <si>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</si>
  <si>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</si>
  <si>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</si>
  <si>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</si>
  <si>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</si>
  <si>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</si>
  <si>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</si>
  <si>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</si>
  <si>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</si>
  <si>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</si>
  <si>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</si>
  <si>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</si>
  <si>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</si>
  <si>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</si>
  <si>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</si>
  <si>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</si>
  <si>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</si>
  <si>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</si>
  <si>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</si>
  <si>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</si>
  <si>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</si>
  <si>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</si>
  <si>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</si>
  <si>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</si>
  <si>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</si>
  <si>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</si>
  <si>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</si>
  <si>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</si>
  <si>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</si>
  <si>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</si>
  <si>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</si>
  <si>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</si>
  <si>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</si>
  <si>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</si>
  <si>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</si>
  <si>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</si>
  <si>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</si>
  <si>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</si>
  <si>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</si>
  <si>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</si>
  <si>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</si>
  <si>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</si>
  <si>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</si>
  <si>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</si>
  <si>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</si>
  <si>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</si>
  <si>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</si>
  <si>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</si>
  <si>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</si>
  <si>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</si>
  <si>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</si>
  <si>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</si>
  <si>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</si>
  <si>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</si>
  <si>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</si>
  <si>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</si>
  <si>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</si>
  <si>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</si>
  <si>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</si>
  <si>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</si>
  <si>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</si>
  <si>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</si>
  <si>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</si>
  <si>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</si>
  <si>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</si>
  <si>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</si>
  <si>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</si>
  <si>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</si>
  <si>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</si>
  <si>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</si>
  <si>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</si>
  <si>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</si>
  <si>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</si>
  <si>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</si>
  <si>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</si>
  <si>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</si>
  <si>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</si>
  <si>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</si>
  <si>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</si>
  <si>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</si>
  <si>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</si>
  <si>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</si>
  <si>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</si>
  <si>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</si>
  <si>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</si>
  <si>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</si>
  <si>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</si>
  <si>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</si>
  <si>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</si>
  <si>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</si>
  <si>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</si>
  <si>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</si>
  <si>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</si>
  <si>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</si>
  <si>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</si>
  <si>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</si>
  <si>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</si>
  <si>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</si>
  <si>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</si>
  <si>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</si>
  <si>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</si>
  <si>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</si>
  <si>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</si>
  <si>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</si>
  <si>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</si>
  <si>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</si>
  <si>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</si>
  <si>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</si>
  <si>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</si>
  <si>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</si>
  <si>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</si>
  <si>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</si>
  <si>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</si>
  <si>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</si>
  <si>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</si>
  <si>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</si>
  <si>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</si>
  <si>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</si>
  <si>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</si>
  <si>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</si>
  <si>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</si>
  <si>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</si>
  <si>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</si>
  <si>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</si>
  <si>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</si>
  <si>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</si>
  <si>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</si>
  <si>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</si>
  <si>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</si>
  <si>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</si>
  <si>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</si>
  <si>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</si>
  <si>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</si>
  <si>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</si>
  <si>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</si>
  <si>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</si>
  <si>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</si>
  <si>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</si>
  <si>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</si>
  <si>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</si>
  <si>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</si>
  <si>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</si>
  <si>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</si>
  <si>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</si>
  <si>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</si>
  <si>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</si>
  <si>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</si>
  <si>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</si>
  <si>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</si>
  <si>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</si>
  <si>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</si>
  <si>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</si>
  <si>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</si>
  <si>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</si>
  <si>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</si>
  <si>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</si>
  <si>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</si>
  <si>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</si>
  <si>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</si>
  <si>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</si>
  <si>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</si>
  <si>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</si>
  <si>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</si>
  <si>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</si>
  <si>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</si>
  <si>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</si>
  <si>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</si>
  <si>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</si>
  <si>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</si>
  <si>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</si>
  <si>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</si>
  <si>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</si>
  <si>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</si>
  <si>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</si>
  <si>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</si>
  <si>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</si>
  <si>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</si>
  <si>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</si>
  <si>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</si>
  <si>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</si>
  <si>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</si>
  <si>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</si>
  <si>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</si>
  <si>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</si>
  <si>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</si>
  <si>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</si>
  <si>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</si>
  <si>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</si>
  <si>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</si>
  <si>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</si>
  <si>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</si>
  <si>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</si>
  <si>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</si>
  <si>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</si>
  <si>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</si>
  <si>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</si>
  <si>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</si>
  <si>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</si>
  <si>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</si>
  <si>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</si>
  <si>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</si>
  <si>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</si>
  <si>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</si>
  <si>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</si>
  <si>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</si>
  <si>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</si>
  <si>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</si>
  <si>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</si>
  <si>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</si>
  <si>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</si>
  <si>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</si>
  <si>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</si>
  <si>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</si>
  <si>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</si>
  <si>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</si>
  <si>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</si>
  <si>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</si>
  <si>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</si>
  <si>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</si>
  <si>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</si>
  <si>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</si>
  <si>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</si>
  <si>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</si>
  <si>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</si>
  <si>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</si>
  <si>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</si>
  <si>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</si>
  <si>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</si>
  <si>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</si>
  <si>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</si>
  <si>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</si>
  <si>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</si>
  <si>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</si>
  <si>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</si>
  <si>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</si>
  <si>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</si>
  <si>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</si>
  <si>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</si>
  <si>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</si>
  <si>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</si>
  <si>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</si>
  <si>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</si>
  <si>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</si>
  <si>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</si>
  <si>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</si>
  <si>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</si>
  <si>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</si>
  <si>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</si>
  <si>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</si>
  <si>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</si>
  <si>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</si>
  <si>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</si>
  <si>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</si>
  <si>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</si>
  <si>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</si>
  <si>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</si>
  <si>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</si>
  <si>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</si>
  <si>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</si>
  <si>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</si>
  <si>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</si>
  <si>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</si>
  <si>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</si>
  <si>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</si>
  <si>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</si>
  <si>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</si>
  <si>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</si>
  <si>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</si>
  <si>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</si>
  <si>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</si>
  <si>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</si>
  <si>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</si>
  <si>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</si>
  <si>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</si>
  <si>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</si>
  <si>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</si>
  <si>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</si>
  <si>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</si>
  <si>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</si>
  <si>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</si>
  <si>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</si>
  <si>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</si>
  <si>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</si>
  <si>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</si>
  <si>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</si>
  <si>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</si>
  <si>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</si>
  <si>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</si>
  <si>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</si>
  <si>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</si>
  <si>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</si>
  <si>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</si>
  <si>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</si>
  <si>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</si>
  <si>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</si>
  <si>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</si>
  <si>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</si>
  <si>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</si>
  <si>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</si>
  <si>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</si>
  <si>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</si>
  <si>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</si>
  <si>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</si>
  <si>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</si>
  <si>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</si>
  <si>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</si>
  <si>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</si>
  <si>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</si>
  <si>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</si>
  <si>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</si>
  <si>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</si>
  <si>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</si>
  <si>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</si>
  <si>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</si>
  <si>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</si>
  <si>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</si>
  <si>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</si>
  <si>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</si>
  <si>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</si>
  <si>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</si>
  <si>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</si>
  <si>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</si>
  <si>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</si>
  <si>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</si>
  <si>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</si>
  <si>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</si>
  <si>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</si>
  <si>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</si>
  <si>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</si>
  <si>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</si>
  <si>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</si>
  <si>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</si>
  <si>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</si>
  <si>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</si>
  <si>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</si>
  <si>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</si>
  <si>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</si>
  <si>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</si>
  <si>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</si>
  <si>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</si>
  <si>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</si>
  <si>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</si>
  <si>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</si>
  <si>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</si>
  <si>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</si>
  <si>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</si>
  <si>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</si>
  <si>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</si>
  <si>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</si>
  <si>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</si>
  <si>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</si>
  <si>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</si>
  <si>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</si>
  <si>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</si>
  <si>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</si>
  <si>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</si>
  <si>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</si>
  <si>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</si>
  <si>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</si>
  <si>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</si>
  <si>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</si>
  <si>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</si>
  <si>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</si>
  <si>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</si>
  <si>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</si>
  <si>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</si>
  <si>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</si>
  <si>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</si>
  <si>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</si>
  <si>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</si>
  <si>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</si>
  <si>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</si>
  <si>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</si>
  <si>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</si>
  <si>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</si>
  <si>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</si>
  <si>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</si>
  <si>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</si>
  <si>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</si>
  <si>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</si>
  <si>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</si>
  <si>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</si>
  <si>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</si>
  <si>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</si>
  <si>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</si>
  <si>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</si>
  <si>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</si>
  <si>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</si>
  <si>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</si>
  <si>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</si>
  <si>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</si>
  <si>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</si>
  <si>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</si>
  <si>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</si>
  <si>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</si>
  <si>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</si>
  <si>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</si>
  <si>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</si>
  <si>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</si>
  <si>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</si>
  <si>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</si>
  <si>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</si>
  <si>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</si>
  <si>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</si>
  <si>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</si>
  <si>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</si>
  <si>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</si>
  <si>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</si>
  <si>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</si>
  <si>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</si>
  <si>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</si>
  <si>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</si>
  <si>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</si>
  <si>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</si>
  <si>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</si>
  <si>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</si>
  <si>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</si>
  <si>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</si>
  <si>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</si>
  <si>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</si>
  <si>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</si>
  <si>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</si>
  <si>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</si>
  <si>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</si>
  <si>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</si>
  <si>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</si>
  <si>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</si>
  <si>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</si>
  <si>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</si>
  <si>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</si>
  <si>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</si>
  <si>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</si>
  <si>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</si>
  <si>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</si>
  <si>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</si>
  <si>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</si>
  <si>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</si>
  <si>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</si>
  <si>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</si>
  <si>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</si>
  <si>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</si>
  <si>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</si>
  <si>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</si>
  <si>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</si>
  <si>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</si>
  <si>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</si>
  <si>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</si>
  <si>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</si>
  <si>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</si>
  <si>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</si>
  <si>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</si>
  <si>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</si>
  <si>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</si>
  <si>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</si>
  <si>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</si>
  <si>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</si>
  <si>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</si>
  <si>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</si>
  <si>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</si>
  <si>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</si>
  <si>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</si>
  <si>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</si>
  <si>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</si>
  <si>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</si>
  <si>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</si>
  <si>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</si>
  <si>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</si>
  <si>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</si>
  <si>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</si>
  <si>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</si>
  <si>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</si>
  <si>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</si>
  <si>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</si>
  <si>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</si>
  <si>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</si>
  <si>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</si>
  <si>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</si>
  <si>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</si>
  <si>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</si>
  <si>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</si>
  <si>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</si>
  <si>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</si>
  <si>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</si>
  <si>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</si>
  <si>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</si>
  <si>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</si>
  <si>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</si>
  <si>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</si>
  <si>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</si>
  <si>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</si>
  <si>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</si>
  <si>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</si>
  <si>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</si>
  <si>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</si>
  <si>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</si>
  <si>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</si>
  <si>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</si>
  <si>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</si>
  <si>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</si>
  <si>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</si>
  <si>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</si>
  <si>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</si>
  <si>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</si>
  <si>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</si>
  <si>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</si>
  <si>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</si>
  <si>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</si>
  <si>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</si>
  <si>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</si>
  <si>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</si>
  <si>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</si>
  <si>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</si>
  <si>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</si>
  <si>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</si>
  <si>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</si>
  <si>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</si>
  <si>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</si>
  <si>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</si>
  <si>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</si>
  <si>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</si>
  <si>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</si>
  <si>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</si>
  <si>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</si>
  <si>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</si>
  <si>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</si>
  <si>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</si>
  <si>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</si>
  <si>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</si>
  <si>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</si>
  <si>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</si>
  <si>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</si>
  <si>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</si>
  <si>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</si>
  <si>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</si>
  <si>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</si>
  <si>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</si>
  <si>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</si>
  <si>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</si>
  <si>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</si>
  <si>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</si>
  <si>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</si>
  <si>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</si>
  <si>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</si>
  <si>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</si>
  <si>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</si>
  <si>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</si>
  <si>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</si>
  <si>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</si>
  <si>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</si>
  <si>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</si>
  <si>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</si>
  <si>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</si>
  <si>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</si>
  <si>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</si>
  <si>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</si>
  <si>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</si>
  <si>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</si>
  <si>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</si>
  <si>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</si>
  <si>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</si>
  <si>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</si>
  <si>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</si>
  <si>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</si>
  <si>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</si>
  <si>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</si>
  <si>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</si>
  <si>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</si>
  <si>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</si>
  <si>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</si>
  <si>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</si>
  <si>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</si>
  <si>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</si>
  <si>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</si>
  <si>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</si>
  <si>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</si>
  <si>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</si>
  <si>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</si>
  <si>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</si>
  <si>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</si>
  <si>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</si>
  <si>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</si>
  <si>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</si>
  <si>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</si>
  <si>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</si>
  <si>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</si>
  <si>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</si>
  <si>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</si>
  <si>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</si>
  <si>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</si>
  <si>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</si>
  <si>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</si>
  <si>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</si>
  <si>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</si>
  <si>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</si>
  <si>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</si>
  <si>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</si>
  <si>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</si>
  <si>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</si>
  <si>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</si>
  <si>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</si>
  <si>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</si>
  <si>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</si>
  <si>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</si>
  <si>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</si>
  <si>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</si>
  <si>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</si>
  <si>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</si>
  <si>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</si>
  <si>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</si>
  <si>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</si>
  <si>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</si>
  <si>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</si>
  <si>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</si>
  <si>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</si>
  <si>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</si>
  <si>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</si>
  <si>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</si>
  <si>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</si>
  <si>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</si>
  <si>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</si>
  <si>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</si>
  <si>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</si>
  <si>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</si>
  <si>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</si>
  <si>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</si>
  <si>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</si>
  <si>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</si>
  <si>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</si>
  <si>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</si>
  <si>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</si>
  <si>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</si>
  <si>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</si>
  <si>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</si>
  <si>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</si>
  <si>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</si>
  <si>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</si>
  <si>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</si>
  <si>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</si>
  <si>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</si>
  <si>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</si>
  <si>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</si>
  <si>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</si>
  <si>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</si>
  <si>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</si>
  <si>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</si>
  <si>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</si>
  <si>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</si>
  <si>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</si>
  <si>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</si>
  <si>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</si>
  <si>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</si>
  <si>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</si>
  <si>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</si>
  <si>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</si>
  <si>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</si>
  <si>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</si>
  <si>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</si>
  <si>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</si>
  <si>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</si>
  <si>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</si>
  <si>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</si>
  <si>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</si>
  <si>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</si>
  <si>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</si>
  <si>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</si>
  <si>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</si>
  <si>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</si>
  <si>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</si>
  <si>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</si>
  <si>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</si>
  <si>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</si>
  <si>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</si>
  <si>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</si>
  <si>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</si>
  <si>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</si>
  <si>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</si>
  <si>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</si>
  <si>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</si>
  <si>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</si>
  <si>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</si>
  <si>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</si>
  <si>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</si>
  <si>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</si>
  <si>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</si>
  <si>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</si>
  <si>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</si>
  <si>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</si>
  <si>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</si>
  <si>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</si>
  <si>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</si>
  <si>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</si>
  <si>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</si>
  <si>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</si>
  <si>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</si>
  <si>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</si>
  <si>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</si>
  <si>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</si>
  <si>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</si>
  <si>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</si>
  <si>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</si>
  <si>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</si>
  <si>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</si>
  <si>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</si>
  <si>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</si>
  <si>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</si>
  <si>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</si>
  <si>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</si>
  <si>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</si>
  <si>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</si>
  <si>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</si>
  <si>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</si>
  <si>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</si>
  <si>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</si>
  <si>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</si>
  <si>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</si>
  <si>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</si>
  <si>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</si>
  <si>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</si>
  <si>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</si>
  <si>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</si>
  <si>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</si>
  <si>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</si>
  <si>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</si>
  <si>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</si>
  <si>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</si>
  <si>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</si>
  <si>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</si>
  <si>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</si>
  <si>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</si>
  <si>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</si>
  <si>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</si>
  <si>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</si>
  <si>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</si>
  <si>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</si>
  <si>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</si>
  <si>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</si>
  <si>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</si>
  <si>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</si>
  <si>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</si>
  <si>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</si>
  <si>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</si>
  <si>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</si>
  <si>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</si>
  <si>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</si>
  <si>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</si>
  <si>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</si>
  <si>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</si>
  <si>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</si>
  <si>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</si>
  <si>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</si>
  <si>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</si>
  <si>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</si>
  <si>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</si>
  <si>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</si>
  <si>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</si>
  <si>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</si>
  <si>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</si>
  <si>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</si>
  <si>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</si>
  <si>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</si>
  <si>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</si>
  <si>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</si>
  <si>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</si>
  <si>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</si>
  <si>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</si>
  <si>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</si>
  <si>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</si>
  <si>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</si>
  <si>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</si>
  <si>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</si>
  <si>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</si>
  <si>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</si>
  <si>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</si>
  <si>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</si>
  <si>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</si>
  <si>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</si>
  <si>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</si>
  <si>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</si>
  <si>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</si>
  <si>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</si>
  <si>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</si>
  <si>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</si>
  <si>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</si>
  <si>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</si>
  <si>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</si>
  <si>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</si>
  <si>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</si>
  <si>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</si>
  <si>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</si>
  <si>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</si>
  <si>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</si>
  <si>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</si>
  <si>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</si>
  <si>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</si>
  <si>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</si>
  <si>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</si>
  <si>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</si>
  <si>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</si>
  <si>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</si>
  <si>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</si>
  <si>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</si>
  <si>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</si>
  <si>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</si>
  <si>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</si>
  <si>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</si>
  <si>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</si>
  <si>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</si>
  <si>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</si>
  <si>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</si>
  <si>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</si>
  <si>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</si>
  <si>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</si>
  <si>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</si>
  <si>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</si>
  <si>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</si>
  <si>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</si>
  <si>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</si>
  <si>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</si>
  <si>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</si>
  <si>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</si>
  <si>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</si>
  <si>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</si>
  <si>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</si>
  <si>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</si>
  <si>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</si>
  <si>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</si>
  <si>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</si>
  <si>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</si>
  <si>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</si>
  <si>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</si>
  <si>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</si>
  <si>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</si>
  <si>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</si>
  <si>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</si>
  <si>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</si>
  <si>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</si>
  <si>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</si>
  <si>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</si>
  <si>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</si>
  <si>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</si>
  <si>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</si>
  <si>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</si>
  <si>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</si>
  <si>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</si>
  <si>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</si>
  <si>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</si>
  <si>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</si>
  <si>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</si>
  <si>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</si>
  <si>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</si>
  <si>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</si>
  <si>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</si>
  <si>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</si>
  <si>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</si>
  <si>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</si>
  <si>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</si>
  <si>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</si>
  <si>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</si>
  <si>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</si>
  <si>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</si>
  <si>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</si>
  <si>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</si>
  <si>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</si>
  <si>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</si>
  <si>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</si>
  <si>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</si>
  <si>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</si>
  <si>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</si>
  <si>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</si>
  <si>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</si>
  <si>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</si>
  <si>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</si>
  <si>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</si>
  <si>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</si>
  <si>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</si>
  <si>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</si>
  <si>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</si>
  <si>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</si>
  <si>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</si>
  <si>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</si>
  <si>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</si>
  <si>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</si>
  <si>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</si>
  <si>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</si>
  <si>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</si>
  <si>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</si>
  <si>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</si>
  <si>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</si>
  <si>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</si>
  <si>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</si>
  <si>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</si>
  <si>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</si>
  <si>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</si>
  <si>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</si>
  <si>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</si>
  <si>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</si>
  <si>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</si>
  <si>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</si>
  <si>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</si>
  <si>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</si>
  <si>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</si>
  <si>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</si>
  <si>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</si>
  <si>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</si>
  <si>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</si>
  <si>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</si>
  <si>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</si>
  <si>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</si>
  <si>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</si>
  <si>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</si>
  <si>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</si>
  <si>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</si>
  <si>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</si>
  <si>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</si>
  <si>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</si>
  <si>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</si>
  <si>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</si>
  <si>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</si>
  <si>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</si>
  <si>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</si>
  <si>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</si>
  <si>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</si>
  <si>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</si>
  <si>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</si>
  <si>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</si>
  <si>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</si>
  <si>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</si>
  <si>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</si>
  <si>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</si>
  <si>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</si>
  <si>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</si>
  <si>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</si>
  <si>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</si>
  <si>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</si>
  <si>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</si>
  <si>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</si>
  <si>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</si>
  <si>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</si>
  <si>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</si>
  <si>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</si>
  <si>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</si>
  <si>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</si>
  <si>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</si>
  <si>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</si>
  <si>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</si>
  <si>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</si>
  <si>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</si>
  <si>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</si>
  <si>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</si>
  <si>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</si>
  <si>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</si>
  <si>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</si>
  <si>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</si>
  <si>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</si>
  <si>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</si>
  <si>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</si>
  <si>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</si>
  <si>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</si>
  <si>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</si>
  <si>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</si>
  <si>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</si>
  <si>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</si>
  <si>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</si>
  <si>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</si>
  <si>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</si>
  <si>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</si>
  <si>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</si>
  <si>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</si>
  <si>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</si>
  <si>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</si>
  <si>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</si>
  <si>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</si>
  <si>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</si>
  <si>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</si>
  <si>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</si>
  <si>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</si>
  <si>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</si>
  <si>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</si>
  <si>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</si>
  <si>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</si>
  <si>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</si>
  <si>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</si>
  <si>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</si>
  <si>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</si>
  <si>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</si>
  <si>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</si>
  <si>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</si>
  <si>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</si>
  <si>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</si>
  <si>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</si>
  <si>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</si>
  <si>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</si>
  <si>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</si>
  <si>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</si>
  <si>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</si>
  <si>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</si>
  <si>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</si>
  <si>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</si>
  <si>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</si>
  <si>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</si>
  <si>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</si>
  <si>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</si>
  <si>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</si>
  <si>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</si>
  <si>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</si>
  <si>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</si>
  <si>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</si>
  <si>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</si>
  <si>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</si>
  <si>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</si>
  <si>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</si>
  <si>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</si>
  <si>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</si>
  <si>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</si>
  <si>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</si>
  <si>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</si>
  <si>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</si>
  <si>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</si>
  <si>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</si>
  <si>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</si>
  <si>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</si>
  <si>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</si>
  <si>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</si>
  <si>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</si>
  <si>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</si>
  <si>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</si>
  <si>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</si>
  <si>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</si>
  <si>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</si>
  <si>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</si>
  <si>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</si>
  <si>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</si>
  <si>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</si>
  <si>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</si>
  <si>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</si>
  <si>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</si>
  <si>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</si>
  <si>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</si>
  <si>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</si>
  <si>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</si>
  <si>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</si>
  <si>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</si>
  <si>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</si>
  <si>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</si>
  <si>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</si>
  <si>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</si>
  <si>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</si>
  <si>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</si>
  <si>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</si>
  <si>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</si>
  <si>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</si>
  <si>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</si>
  <si>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</si>
  <si>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</si>
  <si>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</si>
  <si>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</si>
  <si>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</si>
  <si>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</si>
  <si>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</si>
  <si>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</si>
  <si>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</si>
  <si>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</si>
  <si>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</si>
  <si>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</si>
  <si>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</si>
  <si>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</si>
  <si>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</si>
  <si>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</si>
  <si>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</si>
  <si>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</si>
  <si>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</si>
  <si>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</si>
  <si>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</si>
  <si>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</si>
  <si>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</si>
  <si>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</si>
  <si>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</si>
  <si>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</si>
  <si>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</si>
  <si>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</si>
  <si>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</si>
  <si>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</si>
  <si>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</si>
  <si>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</si>
  <si>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</si>
  <si>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</si>
  <si>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</si>
  <si>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</si>
  <si>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</si>
  <si>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</si>
  <si>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</si>
  <si>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</si>
  <si>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</si>
  <si>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</si>
  <si>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</si>
  <si>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</si>
  <si>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</si>
  <si>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</si>
  <si>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</si>
  <si>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</si>
  <si>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</si>
  <si>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</si>
  <si>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</si>
  <si>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</si>
  <si>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</si>
  <si>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</si>
  <si>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</si>
  <si>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</si>
  <si>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</si>
  <si>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</si>
  <si>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</si>
  <si>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</si>
  <si>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</si>
  <si>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</si>
  <si>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</si>
  <si>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</si>
  <si>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</si>
  <si>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</si>
  <si>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</si>
  <si>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</si>
  <si>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</si>
  <si>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</si>
  <si>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</si>
  <si>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</si>
  <si>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</si>
  <si>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</si>
  <si>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</si>
  <si>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</si>
  <si>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</si>
  <si>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</si>
  <si>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</si>
  <si>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</si>
  <si>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</si>
  <si>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</si>
  <si>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</si>
  <si>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</si>
  <si>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</si>
  <si>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</si>
  <si>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</si>
  <si>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</si>
  <si>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</si>
  <si>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</si>
  <si>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</si>
  <si>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</si>
  <si>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</si>
  <si>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</si>
  <si>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</si>
  <si>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</si>
  <si>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</si>
  <si>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</si>
  <si>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</si>
  <si>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</si>
  <si>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</si>
  <si>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</si>
  <si>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</si>
  <si>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</si>
  <si>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</si>
  <si>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</si>
  <si>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</si>
  <si>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</si>
  <si>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</si>
  <si>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</si>
  <si>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</si>
  <si>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</si>
  <si>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</si>
  <si>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</si>
  <si>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</si>
  <si>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</si>
  <si>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</si>
  <si>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</si>
  <si>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</si>
  <si>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</si>
  <si>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</si>
  <si>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</si>
  <si>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</si>
  <si>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</si>
  <si>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</si>
  <si>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</si>
  <si>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</si>
  <si>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</si>
  <si>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</si>
  <si>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</si>
  <si>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</si>
  <si>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</si>
  <si>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</si>
  <si>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</si>
  <si>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</si>
  <si>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</si>
  <si>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</si>
  <si>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</si>
  <si>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</si>
  <si>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</si>
  <si>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</si>
  <si>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</si>
  <si>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</si>
  <si>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</si>
  <si>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</si>
  <si>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</si>
  <si>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</si>
  <si>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</si>
  <si>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</si>
  <si>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</si>
  <si>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</si>
  <si>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</si>
  <si>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</si>
  <si>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</si>
  <si>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</si>
  <si>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</si>
  <si>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</si>
  <si>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</si>
  <si>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</si>
  <si>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</si>
  <si>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</si>
  <si>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</si>
  <si>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</si>
  <si>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</si>
  <si>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</si>
  <si>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</si>
  <si>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</si>
  <si>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</si>
  <si>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</si>
  <si>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</si>
  <si>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</si>
  <si>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</si>
  <si>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</si>
  <si>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</si>
  <si>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</si>
  <si>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</si>
  <si>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</si>
  <si>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</si>
  <si>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</si>
  <si>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</si>
  <si>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</si>
  <si>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</si>
  <si>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</si>
  <si>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</si>
  <si>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</si>
  <si>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</si>
  <si>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</si>
  <si>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</si>
  <si>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</si>
  <si>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</si>
  <si>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</si>
  <si>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</si>
  <si>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</si>
  <si>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</si>
  <si>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</si>
  <si>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</si>
  <si>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</si>
  <si>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</si>
  <si>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</si>
  <si>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</si>
  <si>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</si>
  <si>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</si>
  <si>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</si>
  <si>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</si>
  <si>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</si>
  <si>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</si>
  <si>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</si>
  <si>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</si>
  <si>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</si>
  <si>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</si>
  <si>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</si>
  <si>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</si>
  <si>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</si>
  <si>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</si>
  <si>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</si>
  <si>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</si>
  <si>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</si>
  <si>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</si>
  <si>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</si>
  <si>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</si>
  <si>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</si>
  <si>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</si>
  <si>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</si>
  <si>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</si>
  <si>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</si>
  <si>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</si>
  <si>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</si>
  <si>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</si>
  <si>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</si>
  <si>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</si>
  <si>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</si>
  <si>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</si>
  <si>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</si>
  <si>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</si>
  <si>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</si>
  <si>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</si>
  <si>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</si>
  <si>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</si>
  <si>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</si>
  <si>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</si>
  <si>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</si>
  <si>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</si>
  <si>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</si>
  <si>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</si>
  <si>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</si>
  <si>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</si>
  <si>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</si>
  <si>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</si>
  <si>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</si>
  <si>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</si>
  <si>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</si>
  <si>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</si>
  <si>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</si>
  <si>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</si>
  <si>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</si>
  <si>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</si>
  <si>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</si>
  <si>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</si>
  <si>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</si>
  <si>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</si>
  <si>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</si>
  <si>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</si>
  <si>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</si>
  <si>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</si>
  <si>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</si>
  <si>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</si>
  <si>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</si>
  <si>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</si>
  <si>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</si>
  <si>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</si>
  <si>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</si>
  <si>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</si>
  <si>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</si>
  <si>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</si>
  <si>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</si>
  <si>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</si>
  <si>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</si>
  <si>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</si>
  <si>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</si>
  <si>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</si>
  <si>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</si>
  <si>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</si>
  <si>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</si>
  <si>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</si>
  <si>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</si>
  <si>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</si>
  <si>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</si>
  <si>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</si>
  <si>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</si>
  <si>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</si>
  <si>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</si>
  <si>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</si>
  <si>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</si>
  <si>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</si>
  <si>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</si>
  <si>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</si>
  <si>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</si>
  <si>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</si>
  <si>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</si>
  <si>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</si>
  <si>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</si>
  <si>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</si>
  <si>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</si>
  <si>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</si>
  <si>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</si>
  <si>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</si>
  <si>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</si>
  <si>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</si>
  <si>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</si>
  <si>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</si>
  <si>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</si>
  <si>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</si>
  <si>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</si>
  <si>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</si>
  <si>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</si>
  <si>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</si>
  <si>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</si>
  <si>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</si>
  <si>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</si>
  <si>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</si>
  <si>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</si>
  <si>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</si>
  <si>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</si>
  <si>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</si>
  <si>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</si>
  <si>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</si>
  <si>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</si>
  <si>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</si>
  <si>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</si>
  <si>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</si>
  <si>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</si>
  <si>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</si>
  <si>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</si>
  <si>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</si>
  <si>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</si>
  <si>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</si>
  <si>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</si>
  <si>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</si>
  <si>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</si>
  <si>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</si>
  <si>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</si>
  <si>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</si>
  <si>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</si>
  <si>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</si>
  <si>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</si>
  <si>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</si>
  <si>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</si>
  <si>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</si>
  <si>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</si>
  <si>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</si>
  <si>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</si>
  <si>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</si>
  <si>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</si>
  <si>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</si>
  <si>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</si>
  <si>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</si>
  <si>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</si>
  <si>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</si>
  <si>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</si>
  <si>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</si>
  <si>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</si>
  <si>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</si>
  <si>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</si>
  <si>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</si>
  <si>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</si>
  <si>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</si>
  <si>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</si>
  <si>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</si>
  <si>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</si>
  <si>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</si>
  <si>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</si>
  <si>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</si>
  <si>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</si>
  <si>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</si>
  <si>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</si>
  <si>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</si>
  <si>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</si>
  <si>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</si>
  <si>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</si>
  <si>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</si>
  <si>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</si>
  <si>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</si>
  <si>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</si>
  <si>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</si>
  <si>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</si>
  <si>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</si>
  <si>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</si>
  <si>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</si>
  <si>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</si>
  <si>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</si>
  <si>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</si>
  <si>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</si>
  <si>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</si>
  <si>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</si>
  <si>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</si>
  <si>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</si>
  <si>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</si>
  <si>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</si>
  <si>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</si>
  <si>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</si>
  <si>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</si>
  <si>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</si>
  <si>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</si>
  <si>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</si>
  <si>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</si>
  <si>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</si>
  <si>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</si>
  <si>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</si>
  <si>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</si>
  <si>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</si>
  <si>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</si>
  <si>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</si>
  <si>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</si>
  <si>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</si>
  <si>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</si>
  <si>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</si>
  <si>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</si>
  <si>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</si>
  <si>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</si>
  <si>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</si>
  <si>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</si>
  <si>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</si>
  <si>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</si>
  <si>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</si>
  <si>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</si>
  <si>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</si>
  <si>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</si>
  <si>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</si>
  <si>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</si>
  <si>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</si>
  <si>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</si>
  <si>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</si>
  <si>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</si>
  <si>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</si>
  <si>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</si>
  <si>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</si>
  <si>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</si>
  <si>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</si>
  <si>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</si>
  <si>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</si>
  <si>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</si>
  <si>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</si>
  <si>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</si>
  <si>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</si>
  <si>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</si>
  <si>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</si>
  <si>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</si>
  <si>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</si>
  <si>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</si>
  <si>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</si>
  <si>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</si>
  <si>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</si>
  <si>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</si>
  <si>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</si>
  <si>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</si>
  <si>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</si>
  <si>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</si>
  <si>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</si>
  <si>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</si>
  <si>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</si>
  <si>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</si>
  <si>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</si>
  <si>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</si>
  <si>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</si>
  <si>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</si>
  <si>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</si>
  <si>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</si>
  <si>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</si>
  <si>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</si>
  <si>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</si>
  <si>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</si>
  <si>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</si>
  <si>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</si>
  <si>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</si>
  <si>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</si>
  <si>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</si>
  <si>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</si>
  <si>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</si>
  <si>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</si>
  <si>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</si>
  <si>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</si>
  <si>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</si>
  <si>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</si>
  <si>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</si>
  <si>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</si>
  <si>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</si>
  <si>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</si>
  <si>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</si>
  <si>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</si>
  <si>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</si>
  <si>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</si>
  <si>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</si>
  <si>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</si>
  <si>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</si>
  <si>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</si>
  <si>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</si>
  <si>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</si>
  <si>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</si>
  <si>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</si>
  <si>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</si>
  <si>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</si>
  <si>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</si>
  <si>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</si>
  <si>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</si>
  <si>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</si>
  <si>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</si>
  <si>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</si>
  <si>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</si>
  <si>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</si>
  <si>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</si>
  <si>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</si>
  <si>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</si>
  <si>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</si>
  <si>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</si>
  <si>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</si>
  <si>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</si>
  <si>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</si>
  <si>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</si>
  <si>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</si>
  <si>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</si>
  <si>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</si>
  <si>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</si>
  <si>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</si>
  <si>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</si>
  <si>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</si>
  <si>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</si>
  <si>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</si>
  <si>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</si>
  <si>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</si>
  <si>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</si>
  <si>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</si>
  <si>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</si>
  <si>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</si>
  <si>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</si>
  <si>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</si>
  <si>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</si>
  <si>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</si>
  <si>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</si>
  <si>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</si>
  <si>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</si>
  <si>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</si>
  <si>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</si>
  <si>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</si>
  <si>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</si>
  <si>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</si>
  <si>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</si>
  <si>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</si>
  <si>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</si>
  <si>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</si>
  <si>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</si>
  <si>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</si>
  <si>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</si>
  <si>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</si>
  <si>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</si>
  <si>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</si>
  <si>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</si>
  <si>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</si>
  <si>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</si>
  <si>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</si>
  <si>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</si>
  <si>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</si>
  <si>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</si>
  <si>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</si>
  <si>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</si>
  <si>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</si>
  <si>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</si>
  <si>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</si>
  <si>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</si>
  <si>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</si>
  <si>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</si>
  <si>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</si>
  <si>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</si>
  <si>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</si>
  <si>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</si>
  <si>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</si>
  <si>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</si>
  <si>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</si>
  <si>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</si>
  <si>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</si>
  <si>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</si>
  <si>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</si>
  <si>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</si>
  <si>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</si>
  <si>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</si>
  <si>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</si>
  <si>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</si>
  <si>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</si>
  <si>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</si>
  <si>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</si>
  <si>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</si>
  <si>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</si>
  <si>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</si>
  <si>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</si>
  <si>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</si>
  <si>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</si>
  <si>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</si>
  <si>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</si>
  <si>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</si>
  <si>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</si>
  <si>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</si>
  <si>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</si>
  <si>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</si>
  <si>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</si>
  <si>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</si>
  <si>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</si>
  <si>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</si>
  <si>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</si>
  <si>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</si>
  <si>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</si>
  <si>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</si>
  <si>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</si>
  <si>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</si>
  <si>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</si>
  <si>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</si>
  <si>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</si>
  <si>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</si>
  <si>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</si>
  <si>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</si>
  <si>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</si>
  <si>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</si>
  <si>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</si>
  <si>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</si>
  <si>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</si>
  <si>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</si>
  <si>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</si>
  <si>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</si>
  <si>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</si>
  <si>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</si>
  <si>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</si>
  <si>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</si>
  <si>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</si>
  <si>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</si>
  <si>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</si>
  <si>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</si>
  <si>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</si>
  <si>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</si>
  <si>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</si>
  <si>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</si>
  <si>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</si>
  <si>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</si>
  <si>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</si>
  <si>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</si>
  <si>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</si>
  <si>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</si>
  <si>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</si>
  <si>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</si>
  <si>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</si>
  <si>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</si>
  <si>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</si>
  <si>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</si>
  <si>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</si>
  <si>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</si>
  <si>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</si>
  <si>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</si>
  <si>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</si>
  <si>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</si>
  <si>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</si>
  <si>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</si>
  <si>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</si>
  <si>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</si>
  <si>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</si>
  <si>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</si>
  <si>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</si>
  <si>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</si>
  <si>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</si>
  <si>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</si>
  <si>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</si>
  <si>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</si>
  <si>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</si>
  <si>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</si>
  <si>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</si>
  <si>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</si>
  <si>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</si>
  <si>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</si>
  <si>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</si>
  <si>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</si>
  <si>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</si>
  <si>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</si>
  <si>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</si>
  <si>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</si>
  <si>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</si>
  <si>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</si>
  <si>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</si>
  <si>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</si>
  <si>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</si>
  <si>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</si>
  <si>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</si>
  <si>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</si>
  <si>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</si>
  <si>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</si>
  <si>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</si>
  <si>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</si>
  <si>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</si>
  <si>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</si>
  <si>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</si>
  <si>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</si>
  <si>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</si>
  <si>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</si>
  <si>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</si>
  <si>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</si>
  <si>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</si>
  <si>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</si>
  <si>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</si>
  <si>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</si>
  <si>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</si>
  <si>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</si>
  <si>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</si>
  <si>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</si>
  <si>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</si>
  <si>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</si>
  <si>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</si>
  <si>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</si>
  <si>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</si>
  <si>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</si>
  <si>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</si>
  <si>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</si>
  <si>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</si>
  <si>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</si>
  <si>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</si>
  <si>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</si>
  <si>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</si>
  <si>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</si>
  <si>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</si>
  <si>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</si>
  <si>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</si>
  <si>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</si>
  <si>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</si>
  <si>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</si>
  <si>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</si>
  <si>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</si>
  <si>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</si>
  <si>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</si>
  <si>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</si>
  <si>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</si>
  <si>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</si>
  <si>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</si>
  <si>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</si>
  <si>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</si>
  <si>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</si>
  <si>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</si>
  <si>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</si>
  <si>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</si>
  <si>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</si>
  <si>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</si>
  <si>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</si>
  <si>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</si>
  <si>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</si>
  <si>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</si>
  <si>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</si>
  <si>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</si>
  <si>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</si>
  <si>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</si>
  <si>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</si>
  <si>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</si>
  <si>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</si>
  <si>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</si>
  <si>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</si>
  <si>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</si>
  <si>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</si>
  <si>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</si>
  <si>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</si>
  <si>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</si>
  <si>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</si>
  <si>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</si>
  <si>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</si>
  <si>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</si>
  <si>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</si>
  <si>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</si>
  <si>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</si>
  <si>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</si>
  <si>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</si>
  <si>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</si>
  <si>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</si>
  <si>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</si>
  <si>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</si>
  <si>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</si>
  <si>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</si>
  <si>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</si>
  <si>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</si>
  <si>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</si>
  <si>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</si>
  <si>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</si>
  <si>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</si>
  <si>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</si>
  <si>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</si>
  <si>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</si>
  <si>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</si>
  <si>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</si>
  <si>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</si>
  <si>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</si>
  <si>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</si>
  <si>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</si>
  <si>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</si>
  <si>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</si>
  <si>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</si>
  <si>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</si>
  <si>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</si>
  <si>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</si>
  <si>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</si>
  <si>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</si>
  <si>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</si>
  <si>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</si>
  <si>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</si>
  <si>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</si>
  <si>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</si>
  <si>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</si>
  <si>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</si>
  <si>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</si>
  <si>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</si>
  <si>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</si>
  <si>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</si>
  <si>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</si>
  <si>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</si>
  <si>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</si>
  <si>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</si>
  <si>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</si>
  <si>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</si>
  <si>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</si>
  <si>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</si>
  <si>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</si>
  <si>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</si>
  <si>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</si>
  <si>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</si>
  <si>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</si>
  <si>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</si>
  <si>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</si>
  <si>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</si>
  <si>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</si>
  <si>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</si>
  <si>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</si>
  <si>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</si>
  <si>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</si>
  <si>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</si>
  <si>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</si>
  <si>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</si>
  <si>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</si>
  <si>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</si>
  <si>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</si>
  <si>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</si>
  <si>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</si>
  <si>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</si>
  <si>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</si>
  <si>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</si>
  <si>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</si>
  <si>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</si>
  <si>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</si>
  <si>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</si>
  <si>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</si>
  <si>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</si>
  <si>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</si>
  <si>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</si>
  <si>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</si>
  <si>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</si>
  <si>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</si>
  <si>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</si>
  <si>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</si>
  <si>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</si>
  <si>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</si>
  <si>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</si>
  <si>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</si>
  <si>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</si>
  <si>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</si>
  <si>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</si>
  <si>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</si>
  <si>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</si>
  <si>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</si>
  <si>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</si>
  <si>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</si>
  <si>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</si>
  <si>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</si>
  <si>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</si>
  <si>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</si>
  <si>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</si>
  <si>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</si>
  <si>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</si>
  <si>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</si>
  <si>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</si>
  <si>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</si>
  <si>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</si>
  <si>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</si>
  <si>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</si>
  <si>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</si>
  <si>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</si>
  <si>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</si>
  <si>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</si>
  <si>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</si>
  <si>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</si>
  <si>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</si>
  <si>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</si>
  <si>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</si>
  <si>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</si>
  <si>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</si>
  <si>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</si>
  <si>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</si>
  <si>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</si>
  <si>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</si>
  <si>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</si>
  <si>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</si>
  <si>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</si>
  <si>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</si>
  <si>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</si>
  <si>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</si>
  <si>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</si>
  <si>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</si>
  <si>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</si>
  <si>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</si>
  <si>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</si>
  <si>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</si>
  <si>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</si>
  <si>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</si>
  <si>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</si>
  <si>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</si>
  <si>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</si>
  <si>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</si>
  <si>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</si>
  <si>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</si>
  <si>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</si>
  <si>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</si>
  <si>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</si>
  <si>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</si>
  <si>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</si>
  <si>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</si>
  <si>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</si>
  <si>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</si>
  <si>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</si>
  <si>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</si>
  <si>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</si>
  <si>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</si>
  <si>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</si>
  <si>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</si>
  <si>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</si>
  <si>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</si>
  <si>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</si>
  <si>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</si>
  <si>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</si>
  <si>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</si>
  <si>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</si>
  <si>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</si>
  <si>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</si>
  <si>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</si>
  <si>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</si>
  <si>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</si>
  <si>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</si>
  <si>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</si>
  <si>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</si>
  <si>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</si>
  <si>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</si>
  <si>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</si>
  <si>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</si>
  <si>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</si>
  <si>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</si>
  <si>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</si>
  <si>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</si>
  <si>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</si>
  <si>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</si>
  <si>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</si>
  <si>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</si>
  <si>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</si>
  <si>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</si>
  <si>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</si>
  <si>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</si>
  <si>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</si>
  <si>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</si>
  <si>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</si>
  <si>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</si>
  <si>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</si>
  <si>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</si>
  <si>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</si>
  <si>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</si>
  <si>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</si>
  <si>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</si>
  <si>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</si>
  <si>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</si>
  <si>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</si>
  <si>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</si>
  <si>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</si>
  <si>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</si>
  <si>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</si>
  <si>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</si>
  <si>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</si>
  <si>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</si>
  <si>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</si>
  <si>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</si>
  <si>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</si>
  <si>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</si>
  <si>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</si>
  <si>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</si>
  <si>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</si>
  <si>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</si>
  <si>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</si>
  <si>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</si>
  <si>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</si>
  <si>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</si>
  <si>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</si>
  <si>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</si>
  <si>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</si>
  <si>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</si>
  <si>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</si>
  <si>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</si>
  <si>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</si>
  <si>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</si>
  <si>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</si>
  <si>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</si>
  <si>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</si>
  <si>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</si>
  <si>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</si>
  <si>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</si>
  <si>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</si>
  <si>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</si>
  <si>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</si>
  <si>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</si>
  <si>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</si>
  <si>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</si>
  <si>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</si>
  <si>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</si>
  <si>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</si>
  <si>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</si>
  <si>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</si>
  <si>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</si>
  <si>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</si>
  <si>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</si>
  <si>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</si>
  <si>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</si>
  <si>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</si>
  <si>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</si>
  <si>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</si>
  <si>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</si>
  <si>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</si>
  <si>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</si>
  <si>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</si>
  <si>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</si>
  <si>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</si>
  <si>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</si>
  <si>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</si>
  <si>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</si>
  <si>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</si>
  <si>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</si>
  <si>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</si>
  <si>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</si>
  <si>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</si>
  <si>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</si>
  <si>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</si>
  <si>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</si>
  <si>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</si>
  <si>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</si>
  <si>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</si>
  <si>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</si>
  <si>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</si>
  <si>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</si>
  <si>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</si>
  <si>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</si>
  <si>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</si>
  <si>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</si>
  <si>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</si>
  <si>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</si>
  <si>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</si>
  <si>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</si>
  <si>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</si>
  <si>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</si>
  <si>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</si>
  <si>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</si>
  <si>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</si>
  <si>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</si>
  <si>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</si>
  <si>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</si>
  <si>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</si>
  <si>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</si>
  <si>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</si>
  <si>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</si>
  <si>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</si>
  <si>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</si>
  <si>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</si>
  <si>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</si>
  <si>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</si>
  <si>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</si>
  <si>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</si>
  <si>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</si>
  <si>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</si>
  <si>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</si>
  <si>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</si>
  <si>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</si>
  <si>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</si>
  <si>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</si>
  <si>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</si>
  <si>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</si>
  <si>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</si>
  <si>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</si>
  <si>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</si>
  <si>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</si>
  <si>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</si>
  <si>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</si>
  <si>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</si>
  <si>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</si>
  <si>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</si>
  <si>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</si>
  <si>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</si>
  <si>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</si>
  <si>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</si>
  <si>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</si>
  <si>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</si>
  <si>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</si>
  <si>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</si>
  <si>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</si>
  <si>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</si>
  <si>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</si>
  <si>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</si>
  <si>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</si>
  <si>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</si>
  <si>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</si>
  <si>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</si>
  <si>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</si>
  <si>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</si>
  <si>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</si>
  <si>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</si>
  <si>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</si>
  <si>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</si>
  <si>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</si>
  <si>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</si>
  <si>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</si>
  <si>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</si>
  <si>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</si>
  <si>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</si>
  <si>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</si>
  <si>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</si>
  <si>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</si>
  <si>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</si>
  <si>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</si>
  <si>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</si>
  <si>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</si>
  <si>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</si>
  <si>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</si>
  <si>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</si>
  <si>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</si>
  <si>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</si>
  <si>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</si>
  <si>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</si>
  <si>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</si>
  <si>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</si>
  <si>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</si>
  <si>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</si>
  <si>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</si>
  <si>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</si>
  <si>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</si>
  <si>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</si>
  <si>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</si>
  <si>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</si>
  <si>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</si>
  <si>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</si>
  <si>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</si>
  <si>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</si>
  <si>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</si>
  <si>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</si>
  <si>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</si>
  <si>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</si>
  <si>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</si>
  <si>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</si>
  <si>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</si>
  <si>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</si>
  <si>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</si>
  <si>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</si>
  <si>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</si>
  <si>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</si>
  <si>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</si>
  <si>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</si>
  <si>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</si>
  <si>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</si>
  <si>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</si>
  <si>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</si>
  <si>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</si>
  <si>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</si>
  <si>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</si>
  <si>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</si>
  <si>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</si>
  <si>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</si>
  <si>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</si>
  <si>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</si>
  <si>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</si>
  <si>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</si>
  <si>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</si>
  <si>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</si>
  <si>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</si>
  <si>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</si>
  <si>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</si>
  <si>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</si>
  <si>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</si>
  <si>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</si>
  <si>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</si>
  <si>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</si>
  <si>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</si>
  <si>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</si>
  <si>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</si>
  <si>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</si>
  <si>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</si>
  <si>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</si>
  <si>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</si>
  <si>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</si>
  <si>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</si>
  <si>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</si>
  <si>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</si>
  <si>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</si>
  <si>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</si>
  <si>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</si>
  <si>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</si>
  <si>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</si>
  <si>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</si>
  <si>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</si>
  <si>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</si>
  <si>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</si>
  <si>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</si>
  <si>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</si>
  <si>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</si>
  <si>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</si>
  <si>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</si>
  <si>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</si>
  <si>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</si>
  <si>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</si>
  <si>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</si>
  <si>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</si>
  <si>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</si>
  <si>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</si>
  <si>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</si>
  <si>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</si>
  <si>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</si>
  <si>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</si>
  <si>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</si>
  <si>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</si>
  <si>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</si>
  <si>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</si>
  <si>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</si>
  <si>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</si>
  <si>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</si>
  <si>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</si>
  <si>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</si>
  <si>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</si>
  <si>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</si>
  <si>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</si>
  <si>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</si>
  <si>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</si>
  <si>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</si>
  <si>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</si>
  <si>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</si>
  <si>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</si>
  <si>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</si>
  <si>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</si>
  <si>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</si>
  <si>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</si>
  <si>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</si>
  <si>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</si>
  <si>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</si>
  <si>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</si>
  <si>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</si>
  <si>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</si>
  <si>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</si>
  <si>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</si>
  <si>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</si>
  <si>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</si>
  <si>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</si>
  <si>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</si>
  <si>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</si>
  <si>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</si>
  <si>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</si>
  <si>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</si>
  <si>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</si>
  <si>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</si>
  <si>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</si>
  <si>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</si>
  <si>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</si>
  <si>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</si>
  <si>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</si>
  <si>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</si>
  <si>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</si>
  <si>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</si>
  <si>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</si>
  <si>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</si>
  <si>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</si>
  <si>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</si>
  <si>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</si>
  <si>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</si>
  <si>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</si>
  <si>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</si>
  <si>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</si>
  <si>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</si>
  <si>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</si>
  <si>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</si>
  <si>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</si>
  <si>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</si>
  <si>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</si>
  <si>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</si>
  <si>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</si>
  <si>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</si>
  <si>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</si>
  <si>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</si>
  <si>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</si>
  <si>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</si>
  <si>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</si>
  <si>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</si>
  <si>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</si>
  <si>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</si>
  <si>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</si>
  <si>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</si>
  <si>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</si>
  <si>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</si>
  <si>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</si>
  <si>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</si>
  <si>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</si>
  <si>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</si>
  <si>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</si>
  <si>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</si>
  <si>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</si>
  <si>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</si>
  <si>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</si>
  <si>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</si>
  <si>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</si>
  <si>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</si>
  <si>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</si>
  <si>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</si>
  <si>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</si>
  <si>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</si>
  <si>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</si>
  <si>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</si>
  <si>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</si>
  <si>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</si>
  <si>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</si>
  <si>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</si>
  <si>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</si>
  <si>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</si>
  <si>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</si>
  <si>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</si>
  <si>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</si>
  <si>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</si>
  <si>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</si>
  <si>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</si>
  <si>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</si>
  <si>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</si>
  <si>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</si>
  <si>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</si>
  <si>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</si>
  <si>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</si>
  <si>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</si>
  <si>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</si>
  <si>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</si>
  <si>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</si>
  <si>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</si>
  <si>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</si>
  <si>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</si>
  <si>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</si>
  <si>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</si>
  <si>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</si>
  <si>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</si>
  <si>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</si>
  <si>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</si>
  <si>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</si>
  <si>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</si>
  <si>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</si>
  <si>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</si>
  <si>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</si>
  <si>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</si>
  <si>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</si>
  <si>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</si>
  <si>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</si>
  <si>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</si>
  <si>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</si>
  <si>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</si>
  <si>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</si>
  <si>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</si>
  <si>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</si>
  <si>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</si>
  <si>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</si>
  <si>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</si>
  <si>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</si>
  <si>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</si>
  <si>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</si>
  <si>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</si>
  <si>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</si>
  <si>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</si>
  <si>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</si>
  <si>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</si>
  <si>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</si>
  <si>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</si>
  <si>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</si>
  <si>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</si>
  <si>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</si>
  <si>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</si>
  <si>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</si>
  <si>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</si>
  <si>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</si>
  <si>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</si>
  <si>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</si>
  <si>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</si>
  <si>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</si>
  <si>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</si>
  <si>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</si>
  <si>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</si>
  <si>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</si>
  <si>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</si>
  <si>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</si>
  <si>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</si>
  <si>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</si>
  <si>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</si>
  <si>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</si>
  <si>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</si>
  <si>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</si>
  <si>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</si>
  <si>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</si>
  <si>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</si>
  <si>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</si>
  <si>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</si>
  <si>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</si>
  <si>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</si>
  <si>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</si>
  <si>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</si>
  <si>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</si>
  <si>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</si>
  <si>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</si>
  <si>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</si>
  <si>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</si>
  <si>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</si>
  <si>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</si>
  <si>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</si>
  <si>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</si>
  <si>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</si>
  <si>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</si>
  <si>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</si>
  <si>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</si>
  <si>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</si>
  <si>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</si>
  <si>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</si>
  <si>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</si>
  <si>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</si>
  <si>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</si>
  <si>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</si>
  <si>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</si>
  <si>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</si>
  <si>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</si>
  <si>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</si>
  <si>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</si>
  <si>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</si>
  <si>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</si>
  <si>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</si>
  <si>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</si>
  <si>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</si>
  <si>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</si>
  <si>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</si>
  <si>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</si>
  <si>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</si>
  <si>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</si>
  <si>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</si>
  <si>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</si>
  <si>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</si>
  <si>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</si>
  <si>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</si>
  <si>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</si>
  <si>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</si>
  <si>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</si>
  <si>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</si>
  <si>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</si>
  <si>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</si>
  <si>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</si>
  <si>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</si>
  <si>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</si>
  <si>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</si>
  <si>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</si>
  <si>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</si>
  <si>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</si>
  <si>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</si>
  <si>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</si>
  <si>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</si>
  <si>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</si>
  <si>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</si>
  <si>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</si>
  <si>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</si>
  <si>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</si>
  <si>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</si>
  <si>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</si>
  <si>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</si>
  <si>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</si>
  <si>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</si>
  <si>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</si>
  <si>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</si>
  <si>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</si>
  <si>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</si>
  <si>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</si>
  <si>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</si>
  <si>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</si>
  <si>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</si>
  <si>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</si>
  <si>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</si>
  <si>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</si>
  <si>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</si>
  <si>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</si>
  <si>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</si>
  <si>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</si>
  <si>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</si>
  <si>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</si>
  <si>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</si>
  <si>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</si>
  <si>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</si>
  <si>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</si>
  <si>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</si>
  <si>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</si>
  <si>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</si>
  <si>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</si>
  <si>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</si>
  <si>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</si>
  <si>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</si>
  <si>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</si>
  <si>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</si>
  <si>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</si>
  <si>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</si>
  <si>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</si>
  <si>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</si>
  <si>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</si>
  <si>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</si>
  <si>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</si>
  <si>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</si>
  <si>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</si>
  <si>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</si>
  <si>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</si>
  <si>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</si>
  <si>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</si>
  <si>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</si>
  <si>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</si>
  <si>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</si>
  <si>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</si>
  <si>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</si>
  <si>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</si>
  <si>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</si>
  <si>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</si>
  <si>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</si>
  <si>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</si>
  <si>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</si>
  <si>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</si>
  <si>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</si>
  <si>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</si>
  <si>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</si>
  <si>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</si>
  <si>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</si>
  <si>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</si>
  <si>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</si>
  <si>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</si>
  <si>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</si>
  <si>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</si>
  <si>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</si>
  <si>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</si>
  <si>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</si>
  <si>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</si>
  <si>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</si>
  <si>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</si>
  <si>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</si>
  <si>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</si>
  <si>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</si>
  <si>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</si>
  <si>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</si>
  <si>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</si>
  <si>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</si>
  <si>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</si>
  <si>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</si>
  <si>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</si>
  <si>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</si>
  <si>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</si>
  <si>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</si>
  <si>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</si>
  <si>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</si>
  <si>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</si>
  <si>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</si>
  <si>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</si>
  <si>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</si>
  <si>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</si>
  <si>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</si>
  <si>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</si>
  <si>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</si>
  <si>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</si>
  <si>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</si>
  <si>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</si>
  <si>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</si>
  <si>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</si>
  <si>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</si>
  <si>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</si>
  <si>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</si>
  <si>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</si>
  <si>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</si>
  <si>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</si>
  <si>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</si>
  <si>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</si>
  <si>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</si>
  <si>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</si>
  <si>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</si>
  <si>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</si>
  <si>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</si>
  <si>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</si>
  <si>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</si>
  <si>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</si>
  <si>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</si>
  <si>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</si>
  <si>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</si>
  <si>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</si>
  <si>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</si>
  <si>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</si>
  <si>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</si>
  <si>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</si>
  <si>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</si>
  <si>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</si>
  <si>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</si>
  <si>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</si>
  <si>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</si>
  <si>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</si>
  <si>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</si>
  <si>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</si>
  <si>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</si>
  <si>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</si>
  <si>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</si>
  <si>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</si>
  <si>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</si>
  <si>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</si>
  <si>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</si>
  <si>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</si>
  <si>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</si>
  <si>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</si>
  <si>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</si>
  <si>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</si>
  <si>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</si>
  <si>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</si>
  <si>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</si>
  <si>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</si>
  <si>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</si>
  <si>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</si>
  <si>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</si>
  <si>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</si>
  <si>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</si>
  <si>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</si>
  <si>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</si>
  <si>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</si>
  <si>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</si>
  <si>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</si>
  <si>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</si>
  <si>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</si>
  <si>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</si>
  <si>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</si>
  <si>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</si>
  <si>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</si>
  <si>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</si>
  <si>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</si>
  <si>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</si>
  <si>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</si>
  <si>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</si>
  <si>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</si>
  <si>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</si>
  <si>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</si>
  <si>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</si>
  <si>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</si>
  <si>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</si>
  <si>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</si>
  <si>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</si>
  <si>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</si>
  <si>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</si>
  <si>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</si>
  <si>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</si>
  <si>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</si>
  <si>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</si>
  <si>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</si>
  <si>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</si>
  <si>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</si>
  <si>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</si>
  <si>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</si>
  <si>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</si>
  <si>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</si>
  <si>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</si>
  <si>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</si>
  <si>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</si>
  <si>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</si>
  <si>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</si>
  <si>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</si>
  <si>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</si>
  <si>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</si>
  <si>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</si>
  <si>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</si>
  <si>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</si>
  <si>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</si>
  <si>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</si>
  <si>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</si>
  <si>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</si>
  <si>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</si>
  <si>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</si>
  <si>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</si>
  <si>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</si>
  <si>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</si>
  <si>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</si>
  <si>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</si>
  <si>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</si>
  <si>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</si>
  <si>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</si>
  <si>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</si>
  <si>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</si>
  <si>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</si>
  <si>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</si>
  <si>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</si>
  <si>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</si>
  <si>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</si>
  <si>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</si>
  <si>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</si>
  <si>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</si>
  <si>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</si>
  <si>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</si>
  <si>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</si>
  <si>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</si>
  <si>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</si>
  <si>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</si>
  <si>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</si>
  <si>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</si>
  <si>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</si>
  <si>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</si>
  <si>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</si>
  <si>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</si>
  <si>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</si>
  <si>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</si>
  <si>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</si>
  <si>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</si>
  <si>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</si>
  <si>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</si>
  <si>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</si>
  <si>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</si>
  <si>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</si>
  <si>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</si>
  <si>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</si>
  <si>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</si>
  <si>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</si>
  <si>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</si>
  <si>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</si>
  <si>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</si>
  <si>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</si>
  <si>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</si>
  <si>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</si>
  <si>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</si>
  <si>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</si>
  <si>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</si>
  <si>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</si>
  <si>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</si>
  <si>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</si>
  <si>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</si>
  <si>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</si>
  <si>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</si>
  <si>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</si>
  <si>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</si>
  <si>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</si>
  <si>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</si>
  <si>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</si>
  <si>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</si>
  <si>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</si>
  <si>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</si>
  <si>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</si>
  <si>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</si>
  <si>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</si>
  <si>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</si>
  <si>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</si>
  <si>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</si>
  <si>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</si>
  <si>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</si>
  <si>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</si>
  <si>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</si>
  <si>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</si>
  <si>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</si>
  <si>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</si>
  <si>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</si>
  <si>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</si>
  <si>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</si>
  <si>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</si>
  <si>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</si>
  <si>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</si>
  <si>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</si>
  <si>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</si>
  <si>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</si>
  <si>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</si>
  <si>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</si>
  <si>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</si>
  <si>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</si>
  <si>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</si>
  <si>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</si>
  <si>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</si>
  <si>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</si>
  <si>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</si>
  <si>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</si>
  <si>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</si>
  <si>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</si>
  <si>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</si>
  <si>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</si>
  <si>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</si>
  <si>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</si>
  <si>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</si>
  <si>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</si>
  <si>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</si>
  <si>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</si>
  <si>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</si>
  <si>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</si>
  <si>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</si>
  <si>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</si>
  <si>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</si>
  <si>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</si>
  <si>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</si>
  <si>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</si>
  <si>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</si>
  <si>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</si>
  <si>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</si>
  <si>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</si>
  <si>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</si>
  <si>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</si>
  <si>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</si>
  <si>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</si>
  <si>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</si>
  <si>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</si>
  <si>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</si>
  <si>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</si>
  <si>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</si>
  <si>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</si>
  <si>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</si>
  <si>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</si>
  <si>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</si>
  <si>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</si>
  <si>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</si>
  <si>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</si>
  <si>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</si>
  <si>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</si>
  <si>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</si>
  <si>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</si>
  <si>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</si>
  <si>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</si>
  <si>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</si>
  <si>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</si>
  <si>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</si>
  <si>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</si>
  <si>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</si>
  <si>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</si>
  <si>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</si>
  <si>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</si>
  <si>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</si>
  <si>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</si>
  <si>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</si>
  <si>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</si>
  <si>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</si>
  <si>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</si>
  <si>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</si>
  <si>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</si>
  <si>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</si>
  <si>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</si>
  <si>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</si>
  <si>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</si>
  <si>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</si>
  <si>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</si>
  <si>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</si>
  <si>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</si>
  <si>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</si>
  <si>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</si>
  <si>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</si>
  <si>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</si>
  <si>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</si>
  <si>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</si>
  <si>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</si>
  <si>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</si>
  <si>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</si>
  <si>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</si>
  <si>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</si>
  <si>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</si>
  <si>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</si>
  <si>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</si>
  <si>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</si>
  <si>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</si>
  <si>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</si>
  <si>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</si>
  <si>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</si>
  <si>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</si>
  <si>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</si>
  <si>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</si>
  <si>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</si>
  <si>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</si>
  <si>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</si>
  <si>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</si>
  <si>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</si>
  <si>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</si>
  <si>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</si>
  <si>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</si>
  <si>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</si>
  <si>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</si>
  <si>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</si>
  <si>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</si>
  <si>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</si>
  <si>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</si>
  <si>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</si>
  <si>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</si>
  <si>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</si>
  <si>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</si>
  <si>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</si>
  <si>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</si>
  <si>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</si>
  <si>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</si>
  <si>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</si>
  <si>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</si>
  <si>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</si>
  <si>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</si>
  <si>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</si>
  <si>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</si>
  <si>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</si>
  <si>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</si>
  <si>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</si>
  <si>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</si>
  <si>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</si>
  <si>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</si>
  <si>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</si>
  <si>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</si>
  <si>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</si>
  <si>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</si>
  <si>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</si>
  <si>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</si>
  <si>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</si>
  <si>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</si>
  <si>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</si>
  <si>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</si>
  <si>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</si>
  <si>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</si>
  <si>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</si>
  <si>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</si>
  <si>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</si>
  <si>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</si>
  <si>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</si>
  <si>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</si>
  <si>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</si>
  <si>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</si>
  <si>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</si>
  <si>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</si>
  <si>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</si>
  <si>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</si>
  <si>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</si>
  <si>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</si>
  <si>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</si>
  <si>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</si>
  <si>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</si>
  <si>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</si>
  <si>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</si>
  <si>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</si>
  <si>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</si>
  <si>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</si>
  <si>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</si>
  <si>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</si>
  <si>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</si>
  <si>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</si>
  <si>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</si>
  <si>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</si>
  <si>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</si>
  <si>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</si>
  <si>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</si>
  <si>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</si>
  <si>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</si>
  <si>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</si>
  <si>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</si>
  <si>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</si>
  <si>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</si>
  <si>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</si>
  <si>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</si>
  <si>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</si>
  <si>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</si>
  <si>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</si>
  <si>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</si>
  <si>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</si>
  <si>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</si>
  <si>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</si>
  <si>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</si>
  <si>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</si>
  <si>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</si>
  <si>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</si>
  <si>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</si>
  <si>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</si>
  <si>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</si>
  <si>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</si>
  <si>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</si>
  <si>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</si>
  <si>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</si>
  <si>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</si>
  <si>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</si>
  <si>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</si>
  <si>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</si>
  <si>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</si>
  <si>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</si>
  <si>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</si>
  <si>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</si>
  <si>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</si>
  <si>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</si>
  <si>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</si>
  <si>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</si>
  <si>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</si>
  <si>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</si>
  <si>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</si>
  <si>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</si>
  <si>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</si>
  <si>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</si>
  <si>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</si>
  <si>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</si>
  <si>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</si>
  <si>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</si>
  <si>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</si>
  <si>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</si>
  <si>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</si>
  <si>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</si>
  <si>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</si>
  <si>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</si>
  <si>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</si>
  <si>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</si>
  <si>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</si>
  <si>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</si>
  <si>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</si>
  <si>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</si>
  <si>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</si>
  <si>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</si>
  <si>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</si>
  <si>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</si>
  <si>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</si>
  <si>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</si>
  <si>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</si>
  <si>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</si>
  <si>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</si>
  <si>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</si>
  <si>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</si>
  <si>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</si>
  <si>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</si>
  <si>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</si>
  <si>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</si>
  <si>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</si>
  <si>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</si>
  <si>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</si>
  <si>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</si>
  <si>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</si>
  <si>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</si>
  <si>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</si>
  <si>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</si>
  <si>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</si>
  <si>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</si>
  <si>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</si>
  <si>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</si>
  <si>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</si>
  <si>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</si>
  <si>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</si>
  <si>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</si>
  <si>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</si>
  <si>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</si>
  <si>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</si>
  <si>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</si>
  <si>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</si>
  <si>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</si>
  <si>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</si>
  <si>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</si>
  <si>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</si>
  <si>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</si>
  <si>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</si>
  <si>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</si>
  <si>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</si>
  <si>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</si>
  <si>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</si>
  <si>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</si>
  <si>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</si>
  <si>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</si>
  <si>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</si>
  <si>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</si>
  <si>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</si>
  <si>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</si>
  <si>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</si>
  <si>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</si>
  <si>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</si>
  <si>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</si>
  <si>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</si>
  <si>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</si>
  <si>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</si>
  <si>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</si>
  <si>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</si>
  <si>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</si>
  <si>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</si>
  <si>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</si>
  <si>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</si>
  <si>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</si>
  <si>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</si>
  <si>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</si>
  <si>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</si>
  <si>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</si>
  <si>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</si>
  <si>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</si>
  <si>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</si>
  <si>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</si>
  <si>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</si>
  <si>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</si>
  <si>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</si>
  <si>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</si>
  <si>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</si>
  <si>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</si>
  <si>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</si>
  <si>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</si>
  <si>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</si>
  <si>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</si>
  <si>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</si>
  <si>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</si>
  <si>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</si>
  <si>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</si>
  <si>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</si>
  <si>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</si>
  <si>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</si>
  <si>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</si>
  <si>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</si>
  <si>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</si>
  <si>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</si>
  <si>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</si>
  <si>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</si>
  <si>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</si>
  <si>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</si>
  <si>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</si>
  <si>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</si>
  <si>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</si>
  <si>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</si>
  <si>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</si>
  <si>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</si>
  <si>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</si>
  <si>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</si>
  <si>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</si>
  <si>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</si>
  <si>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</si>
  <si>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</si>
  <si>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</si>
  <si>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</si>
  <si>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</si>
  <si>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</si>
  <si>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</si>
  <si>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</si>
  <si>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</si>
  <si>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</si>
  <si>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</si>
  <si>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</si>
  <si>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</si>
  <si>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</si>
  <si>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</si>
  <si>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</si>
  <si>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</si>
  <si>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</si>
  <si>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</si>
  <si>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</si>
  <si>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</si>
  <si>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</si>
  <si>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</si>
  <si>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</si>
  <si>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</si>
  <si>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</si>
  <si>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</si>
  <si>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</si>
  <si>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</si>
  <si>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</si>
  <si>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</si>
  <si>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</si>
  <si>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</si>
  <si>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</si>
  <si>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</si>
  <si>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</si>
  <si>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</si>
  <si>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</si>
  <si>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</si>
  <si>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</si>
  <si>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</si>
  <si>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</si>
  <si>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</si>
  <si>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</si>
  <si>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</si>
  <si>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</si>
  <si>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</si>
  <si>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</si>
  <si>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</si>
  <si>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</si>
  <si>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</si>
  <si>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</si>
  <si>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</si>
  <si>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</si>
  <si>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</si>
  <si>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</si>
  <si>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</si>
  <si>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</si>
  <si>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</si>
  <si>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</si>
  <si>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</si>
  <si>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</si>
  <si>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</si>
  <si>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</si>
  <si>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</si>
  <si>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</si>
  <si>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</si>
  <si>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</si>
  <si>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</si>
  <si>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</si>
  <si>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</si>
  <si>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</si>
  <si>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</si>
  <si>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</si>
  <si>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</si>
  <si>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</si>
  <si>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</si>
  <si>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</si>
  <si>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</si>
  <si>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</si>
  <si>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</si>
  <si>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</si>
  <si>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</si>
  <si>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</si>
  <si>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</si>
  <si>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</si>
  <si>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</si>
  <si>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</si>
  <si>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</si>
  <si>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</si>
  <si>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</si>
  <si>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</si>
  <si>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</si>
  <si>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</si>
  <si>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</si>
  <si>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</si>
  <si>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</si>
  <si>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</si>
  <si>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</si>
  <si>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</si>
  <si>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</si>
  <si>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</si>
  <si>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</si>
  <si>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</si>
  <si>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</si>
  <si>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</si>
  <si>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</si>
  <si>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</si>
  <si>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</si>
  <si>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</si>
  <si>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</si>
  <si>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</si>
  <si>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</si>
  <si>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</si>
  <si>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</si>
  <si>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</si>
  <si>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</si>
  <si>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</si>
  <si>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</si>
  <si>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</si>
  <si>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</si>
  <si>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</si>
  <si>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</si>
  <si>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</si>
  <si>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</si>
  <si>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</si>
  <si>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</si>
  <si>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</si>
  <si>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</si>
  <si>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</si>
  <si>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</si>
  <si>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</si>
  <si>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</si>
  <si>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</si>
  <si>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</si>
  <si>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</si>
  <si>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</si>
  <si>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</si>
  <si>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</si>
  <si>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</si>
  <si>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</si>
  <si>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</si>
  <si>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</si>
  <si>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</si>
  <si>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</si>
  <si>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</si>
  <si>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</si>
  <si>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</si>
  <si>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</si>
  <si>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</si>
  <si>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</si>
  <si>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</si>
  <si>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</si>
  <si>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</si>
  <si>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</si>
  <si>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</si>
  <si>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</si>
  <si>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</si>
  <si>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</si>
  <si>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</si>
  <si>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</si>
  <si>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</si>
  <si>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</si>
  <si>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</si>
  <si>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</si>
  <si>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</si>
  <si>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</si>
  <si>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</si>
  <si>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</si>
  <si>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</si>
  <si>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</si>
  <si>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</si>
  <si>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</si>
  <si>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</si>
  <si>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</si>
  <si>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</si>
  <si>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</si>
  <si>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</si>
  <si>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</si>
  <si>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</si>
  <si>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</si>
  <si>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</si>
  <si>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</si>
  <si>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</si>
  <si>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</si>
  <si>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</si>
  <si>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</si>
  <si>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</si>
  <si>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</si>
  <si>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</si>
  <si>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</si>
  <si>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</si>
  <si>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</si>
  <si>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</si>
  <si>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</si>
  <si>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</si>
  <si>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</si>
  <si>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</si>
  <si>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</si>
  <si>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</si>
  <si>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</si>
  <si>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</si>
  <si>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</si>
  <si>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</si>
  <si>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</si>
  <si>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</si>
  <si>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</si>
  <si>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</si>
  <si>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</si>
  <si>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</si>
  <si>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</si>
  <si>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</si>
  <si>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</si>
  <si>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</si>
  <si>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</si>
  <si>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</si>
  <si>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</si>
  <si>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</si>
  <si>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</si>
  <si>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</si>
  <si>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</si>
  <si>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</si>
  <si>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</si>
  <si>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</si>
  <si>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</si>
  <si>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</si>
  <si>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</si>
  <si>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</si>
  <si>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</si>
  <si>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</si>
  <si>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</si>
  <si>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</si>
  <si>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</si>
  <si>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</si>
  <si>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</si>
  <si>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</si>
  <si>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</si>
  <si>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</si>
  <si>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</si>
  <si>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</si>
  <si>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</si>
  <si>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</si>
  <si>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</si>
  <si>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</si>
  <si>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</si>
  <si>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</si>
  <si>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</si>
  <si>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</si>
  <si>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</si>
  <si>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</si>
  <si>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</si>
  <si>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</si>
  <si>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</si>
  <si>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</si>
  <si>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</si>
  <si>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</si>
  <si>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</si>
  <si>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</si>
  <si>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</si>
  <si>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</si>
  <si>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</si>
  <si>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</si>
  <si>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</si>
  <si>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</si>
  <si>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</si>
  <si>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</si>
  <si>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</si>
  <si>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</si>
  <si>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</si>
  <si>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</si>
  <si>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</si>
  <si>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</si>
  <si>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</si>
  <si>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</si>
  <si>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</si>
  <si>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</si>
  <si>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</si>
  <si>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</si>
  <si>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</si>
  <si>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</si>
  <si>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</si>
  <si>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</si>
  <si>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</si>
  <si>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</si>
  <si>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</si>
  <si>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</si>
  <si>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</si>
  <si>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</si>
  <si>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</si>
  <si>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</si>
  <si>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</si>
  <si>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</si>
  <si>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</si>
  <si>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</si>
  <si>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</si>
  <si>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</si>
  <si>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</si>
  <si>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</si>
  <si>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</si>
  <si>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</si>
  <si>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</si>
  <si>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</si>
  <si>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</si>
  <si>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</si>
  <si>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</si>
  <si>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</si>
  <si>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</si>
  <si>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</si>
  <si>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</si>
  <si>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</si>
  <si>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</si>
  <si>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</si>
  <si>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</si>
  <si>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</si>
  <si>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</si>
  <si>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</si>
  <si>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</si>
  <si>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</si>
  <si>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</si>
  <si>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</si>
  <si>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</si>
  <si>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</si>
  <si>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</si>
  <si>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</si>
  <si>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</si>
  <si>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</si>
  <si>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</si>
  <si>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</si>
  <si>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</si>
  <si>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</si>
  <si>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</si>
  <si>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</si>
  <si>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</si>
  <si>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</si>
  <si>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</si>
  <si>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</si>
  <si>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</si>
  <si>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</si>
  <si>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</si>
  <si>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</si>
  <si>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</si>
  <si>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</si>
  <si>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</si>
  <si>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</si>
  <si>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</si>
  <si>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</si>
  <si>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</si>
  <si>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</si>
  <si>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</si>
  <si>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</si>
  <si>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</si>
  <si>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</si>
  <si>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</si>
  <si>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</si>
  <si>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</si>
  <si>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</si>
  <si>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</si>
  <si>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</si>
  <si>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</si>
  <si>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</si>
  <si>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</si>
  <si>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</si>
  <si>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</si>
  <si>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</si>
  <si>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</si>
  <si>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</si>
  <si>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</si>
  <si>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</si>
  <si>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</si>
  <si>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</si>
  <si>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</si>
  <si>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</si>
  <si>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</si>
  <si>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</si>
  <si>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</si>
  <si>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</si>
  <si>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</si>
  <si>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</si>
  <si>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</si>
  <si>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</si>
  <si>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</si>
  <si>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</si>
  <si>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</si>
  <si>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</si>
  <si>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</si>
  <si>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</si>
  <si>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</si>
  <si>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</si>
  <si>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</si>
  <si>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</si>
  <si>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</si>
  <si>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</si>
  <si>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</si>
  <si>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</si>
  <si>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</si>
  <si>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</si>
  <si>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</si>
  <si>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</si>
  <si>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</si>
  <si>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</si>
  <si>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</si>
  <si>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</si>
  <si>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</si>
  <si>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</si>
  <si>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</si>
  <si>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</si>
  <si>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</si>
  <si>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</si>
  <si>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</si>
  <si>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</si>
  <si>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</si>
  <si>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</si>
  <si>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</si>
  <si>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</si>
  <si>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</si>
  <si>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</si>
  <si>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</si>
  <si>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</si>
  <si>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</si>
  <si>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</si>
  <si>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</si>
  <si>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</si>
  <si>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</si>
  <si>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</si>
  <si>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</si>
  <si>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</si>
  <si>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</si>
  <si>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</si>
  <si>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</si>
  <si>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</si>
  <si>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</si>
  <si>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</si>
  <si>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</si>
  <si>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</si>
  <si>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</si>
  <si>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</si>
  <si>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</si>
  <si>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</si>
  <si>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</si>
  <si>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</si>
  <si>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</si>
  <si>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</si>
  <si>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</si>
  <si>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</si>
  <si>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</si>
  <si>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</si>
  <si>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</si>
  <si>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</si>
  <si>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</si>
  <si>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</si>
  <si>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</si>
  <si>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</si>
  <si>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</si>
  <si>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</si>
  <si>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</si>
  <si>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</si>
  <si>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</si>
  <si>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</si>
  <si>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</si>
  <si>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</si>
  <si>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</si>
  <si>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</si>
  <si>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</si>
  <si>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</si>
  <si>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</si>
  <si>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</si>
  <si>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</si>
  <si>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</si>
  <si>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</si>
  <si>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</si>
  <si>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</si>
  <si>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</si>
  <si>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</si>
  <si>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</si>
  <si>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</si>
  <si>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</si>
  <si>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</si>
  <si>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</si>
  <si>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</si>
  <si>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</si>
  <si>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</si>
  <si>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</si>
  <si>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</si>
  <si>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</si>
  <si>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</si>
  <si>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</si>
  <si>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</si>
  <si>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</si>
  <si>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</si>
  <si>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</si>
  <si>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</si>
  <si>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</si>
  <si>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</si>
  <si>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</si>
  <si>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</si>
  <si>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</si>
  <si>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</si>
  <si>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</si>
  <si>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</si>
  <si>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</si>
  <si>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</si>
  <si>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</si>
  <si>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</si>
  <si>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</si>
  <si>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</si>
  <si>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</si>
  <si>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</si>
  <si>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</si>
  <si>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</si>
  <si>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</si>
  <si>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</si>
  <si>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</si>
  <si>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</si>
  <si>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</si>
  <si>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</si>
  <si>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</si>
  <si>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</si>
  <si>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</si>
  <si>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</si>
  <si>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</si>
  <si>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</si>
  <si>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</si>
  <si>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</si>
  <si>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</si>
  <si>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</si>
  <si>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</si>
  <si>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</si>
  <si>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</si>
  <si>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</si>
  <si>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</si>
  <si>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</si>
  <si>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</si>
  <si>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</si>
  <si>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</si>
  <si>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</si>
  <si>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</si>
  <si>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</si>
  <si>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</si>
  <si>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</si>
  <si>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</si>
  <si>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</si>
  <si>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</si>
  <si>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</si>
  <si>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</si>
  <si>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</si>
  <si>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</si>
  <si>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</si>
  <si>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</si>
  <si>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</si>
  <si>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</si>
  <si>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</si>
  <si>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</si>
  <si>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</si>
  <si>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</si>
  <si>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</si>
  <si>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</si>
  <si>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</si>
  <si>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</si>
  <si>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</si>
  <si>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</si>
  <si>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</si>
  <si>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</si>
  <si>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</si>
  <si>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</si>
  <si>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</si>
  <si>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</si>
  <si>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</si>
  <si>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</si>
  <si>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</si>
  <si>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</si>
  <si>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</si>
  <si>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</si>
  <si>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</si>
  <si>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</si>
  <si>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</si>
  <si>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</si>
  <si>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</si>
  <si>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</si>
  <si>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</si>
  <si>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</si>
  <si>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</si>
  <si>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</si>
  <si>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</si>
  <si>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</si>
  <si>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</si>
  <si>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</si>
  <si>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</si>
  <si>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</si>
  <si>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</si>
  <si>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</si>
  <si>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</si>
  <si>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</si>
  <si>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</si>
  <si>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</si>
  <si>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</si>
  <si>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</si>
  <si>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</si>
  <si>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</si>
  <si>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</si>
  <si>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</si>
  <si>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</si>
  <si>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</si>
  <si>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</si>
  <si>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</si>
  <si>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</si>
  <si>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</si>
  <si>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</si>
  <si>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</si>
  <si>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</si>
  <si>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</si>
  <si>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</si>
  <si>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</si>
  <si>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</si>
  <si>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</si>
  <si>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</si>
  <si>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</si>
  <si>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</si>
  <si>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</si>
  <si>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</si>
  <si>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</si>
  <si>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</si>
  <si>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</si>
  <si>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</si>
  <si>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</si>
  <si>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</si>
  <si>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</si>
  <si>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</si>
  <si>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</si>
  <si>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</si>
  <si>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</si>
  <si>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</si>
  <si>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</si>
  <si>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</si>
  <si>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</si>
  <si>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</si>
  <si>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</si>
  <si>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</si>
  <si>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</si>
  <si>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</si>
  <si>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</si>
  <si>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</si>
  <si>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</si>
  <si>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</si>
  <si>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</si>
  <si>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</si>
  <si>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</si>
  <si>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</si>
  <si>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</si>
  <si>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</si>
  <si>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</si>
  <si>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</si>
  <si>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</si>
  <si>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</si>
  <si>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</si>
  <si>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</si>
  <si>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</si>
  <si>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</si>
  <si>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</si>
  <si>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</si>
  <si>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</si>
  <si>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</si>
  <si>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</si>
  <si>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</si>
  <si>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</si>
  <si>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</si>
  <si>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</si>
  <si>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</si>
  <si>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</si>
  <si>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</si>
  <si>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</si>
  <si>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</si>
  <si>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</si>
  <si>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</si>
  <si>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</si>
  <si>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</si>
  <si>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</si>
  <si>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</si>
  <si>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</si>
  <si>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</si>
  <si>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</si>
  <si>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</si>
  <si>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</si>
  <si>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</si>
  <si>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</si>
  <si>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</si>
  <si>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</si>
  <si>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</si>
  <si>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</si>
  <si>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</si>
  <si>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</si>
  <si>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</si>
  <si>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</si>
  <si>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</si>
  <si>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</si>
  <si>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</si>
  <si>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</si>
  <si>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</si>
  <si>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</si>
  <si>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</si>
  <si>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</si>
  <si>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</si>
  <si>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</si>
  <si>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</si>
  <si>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</si>
  <si>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</si>
  <si>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</si>
  <si>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</si>
  <si>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</si>
  <si>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</si>
  <si>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</si>
  <si>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</si>
  <si>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</si>
  <si>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</si>
  <si>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</si>
  <si>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</si>
  <si>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</si>
  <si>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</si>
  <si>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</si>
  <si>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</si>
  <si>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</si>
  <si>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</si>
  <si>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</si>
  <si>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</si>
  <si>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</si>
  <si>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</si>
  <si>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</si>
  <si>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</si>
  <si>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</si>
  <si>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</si>
  <si>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</si>
  <si>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</si>
  <si>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</si>
  <si>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</si>
  <si>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</si>
  <si>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</si>
  <si>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</si>
  <si>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</si>
  <si>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</si>
  <si>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</si>
  <si>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</si>
  <si>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</si>
  <si>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</si>
  <si>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</si>
  <si>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</si>
  <si>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</si>
  <si>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</si>
  <si>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</si>
  <si>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</si>
  <si>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</si>
  <si>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</si>
  <si>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</si>
  <si>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</si>
  <si>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</si>
  <si>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</si>
  <si>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</si>
  <si>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</si>
  <si>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</si>
  <si>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</si>
  <si>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</si>
  <si>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</si>
  <si>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</si>
  <si>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</si>
  <si>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</si>
  <si>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</si>
  <si>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</si>
  <si>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</si>
  <si>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</si>
  <si>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</si>
  <si>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</si>
  <si>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</si>
  <si>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</si>
  <si>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</si>
  <si>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</si>
  <si>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</si>
  <si>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</si>
  <si>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</si>
  <si>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</si>
  <si>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</si>
  <si>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</si>
  <si>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</si>
  <si>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</si>
  <si>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</si>
  <si>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</si>
  <si>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</si>
  <si>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</si>
  <si>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</si>
  <si>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</si>
  <si>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</si>
  <si>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</si>
  <si>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</si>
  <si>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</si>
  <si>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</si>
  <si>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</si>
  <si>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</si>
  <si>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</si>
  <si>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</si>
  <si>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</si>
  <si>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</si>
  <si>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</si>
  <si>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</si>
  <si>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</si>
  <si>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</si>
  <si>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</si>
  <si>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</si>
  <si>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</si>
  <si>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</si>
  <si>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</si>
  <si>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</si>
  <si>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</si>
  <si>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</si>
  <si>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</si>
  <si>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</si>
  <si>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</si>
  <si>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</si>
  <si>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</si>
  <si>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</si>
  <si>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</si>
  <si>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</si>
  <si>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</si>
  <si>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</si>
  <si>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</si>
  <si>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</si>
  <si>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</si>
  <si>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</si>
  <si>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</si>
  <si>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</si>
  <si>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</si>
  <si>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</si>
  <si>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</si>
  <si>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</si>
  <si>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</si>
  <si>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</si>
  <si>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</si>
  <si>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</si>
  <si>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</si>
  <si>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</si>
  <si>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</si>
  <si>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</si>
  <si>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</si>
  <si>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</si>
  <si>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</si>
  <si>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</si>
  <si>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</si>
  <si>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</si>
  <si>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</si>
  <si>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</si>
  <si>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</si>
  <si>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</si>
  <si>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</si>
  <si>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</si>
  <si>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</si>
  <si>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</si>
  <si>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</si>
  <si>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</si>
  <si>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</si>
  <si>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</si>
  <si>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</si>
  <si>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</si>
  <si>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</si>
  <si>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</si>
  <si>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</si>
  <si>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</si>
  <si>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</si>
  <si>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</si>
  <si>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</si>
  <si>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</si>
  <si>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</si>
  <si>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</si>
  <si>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</si>
  <si>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</si>
  <si>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</si>
  <si>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</si>
  <si>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</si>
  <si>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</si>
  <si>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</si>
  <si>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</si>
  <si>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</si>
  <si>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</si>
  <si>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</si>
  <si>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</si>
  <si>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</si>
  <si>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</si>
  <si>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</si>
  <si>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</si>
  <si>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</si>
  <si>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</si>
  <si>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</si>
  <si>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</si>
  <si>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</si>
  <si>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</si>
  <si>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</si>
  <si>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</si>
  <si>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</si>
  <si>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</si>
  <si>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</si>
  <si>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</si>
  <si>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</si>
  <si>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</si>
  <si>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</si>
  <si>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</si>
  <si>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</si>
  <si>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</si>
  <si>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</si>
  <si>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</si>
  <si>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</si>
  <si>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</si>
  <si>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</si>
  <si>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</si>
  <si>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</si>
  <si>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</si>
  <si>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</si>
  <si>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</si>
  <si>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</si>
  <si>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</si>
  <si>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</si>
  <si>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</si>
  <si>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</si>
  <si>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</si>
  <si>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</si>
  <si>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</si>
  <si>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</si>
  <si>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</si>
  <si>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</si>
  <si>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</si>
  <si>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</si>
  <si>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</si>
  <si>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</si>
  <si>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</si>
  <si>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</si>
  <si>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</si>
  <si>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</si>
  <si>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</si>
  <si>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</si>
  <si>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</si>
  <si>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</si>
  <si>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</si>
  <si>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</si>
  <si>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</si>
  <si>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</si>
  <si>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</si>
  <si>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</si>
  <si>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</si>
  <si>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</si>
  <si>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</si>
  <si>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</si>
  <si>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</si>
  <si>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</si>
  <si>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</si>
  <si>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</si>
  <si>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</si>
  <si>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</si>
  <si>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</si>
  <si>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</si>
  <si>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</si>
  <si>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</si>
  <si>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</si>
  <si>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</si>
  <si>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</si>
  <si>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</si>
  <si>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</si>
  <si>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</si>
  <si>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</si>
  <si>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</si>
  <si>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</si>
  <si>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</si>
  <si>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</si>
  <si>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</si>
  <si>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</si>
  <si>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</si>
  <si>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</si>
  <si>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</si>
  <si>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</si>
  <si>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</si>
  <si>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</si>
  <si>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</si>
  <si>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</si>
  <si>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</si>
  <si>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</si>
  <si>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</si>
  <si>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</si>
  <si>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</si>
  <si>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</si>
  <si>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</si>
  <si>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</si>
  <si>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</si>
  <si>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</si>
  <si>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</si>
  <si>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</si>
  <si>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</si>
  <si>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</si>
  <si>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</si>
  <si>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</si>
  <si>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</si>
  <si>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</si>
  <si>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</si>
  <si>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</si>
  <si>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</si>
  <si>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</si>
  <si>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</si>
  <si>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</si>
  <si>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</si>
  <si>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</si>
  <si>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</si>
  <si>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</si>
  <si>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</si>
  <si>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</si>
  <si>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</si>
  <si>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</si>
  <si>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</si>
  <si>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</si>
  <si>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</si>
  <si>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</si>
  <si>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</si>
  <si>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</si>
  <si>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</si>
  <si>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</si>
  <si>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</si>
  <si>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</si>
  <si>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</si>
  <si>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</si>
  <si>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</si>
  <si>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</si>
  <si>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</si>
  <si>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</si>
  <si>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</si>
  <si>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</si>
  <si>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</si>
  <si>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</si>
  <si>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</si>
  <si>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</si>
  <si>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</si>
  <si>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</si>
  <si>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</si>
  <si>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</si>
  <si>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</si>
  <si>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</si>
  <si>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</si>
  <si>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</si>
  <si>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</si>
  <si>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</si>
  <si>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</si>
  <si>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</si>
  <si>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</si>
  <si>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</si>
  <si>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</si>
  <si>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</si>
  <si>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</si>
  <si>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</si>
  <si>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</si>
  <si>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</si>
  <si>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</si>
  <si>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</si>
  <si>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</si>
  <si>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</si>
  <si>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</si>
  <si>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</si>
  <si>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</si>
  <si>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</si>
  <si>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</si>
  <si>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</si>
  <si>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</si>
  <si>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</si>
  <si>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</si>
  <si>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</si>
  <si>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</si>
  <si>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</si>
  <si>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</si>
  <si>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</si>
  <si>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</si>
  <si>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</si>
  <si>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</si>
  <si>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</si>
  <si>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</si>
  <si>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</si>
  <si>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</si>
  <si>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</si>
  <si>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</si>
  <si>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</si>
  <si>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</si>
  <si>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</si>
  <si>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</si>
  <si>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</si>
  <si>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</si>
  <si>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</si>
  <si>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</si>
  <si>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</si>
  <si>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</si>
  <si>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</si>
  <si>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</si>
  <si>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</si>
  <si>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</si>
  <si>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</si>
  <si>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</si>
  <si>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</si>
  <si>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</si>
  <si>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</si>
  <si>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</si>
  <si>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</si>
  <si>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</si>
  <si>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</si>
  <si>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</si>
  <si>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</si>
  <si>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</si>
  <si>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</si>
  <si>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</si>
  <si>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</si>
  <si>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</si>
  <si>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</si>
  <si>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</si>
  <si>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</si>
  <si>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</si>
  <si>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</si>
  <si>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</si>
  <si>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</si>
  <si>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</si>
  <si>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</si>
  <si>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</si>
  <si>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</si>
  <si>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</si>
  <si>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</si>
  <si>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</si>
  <si>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</si>
  <si>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</si>
  <si>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</si>
  <si>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</si>
  <si>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</si>
  <si>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</si>
  <si>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</si>
  <si>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</si>
  <si>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</si>
  <si>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</si>
  <si>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</si>
  <si>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</si>
  <si>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</si>
  <si>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</si>
  <si>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</si>
  <si>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</si>
  <si>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</si>
  <si>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</si>
  <si>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</si>
  <si>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</si>
  <si>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</si>
  <si>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</si>
  <si>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</si>
  <si>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</si>
  <si>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</si>
  <si>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</si>
  <si>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</si>
  <si>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</si>
  <si>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</si>
  <si>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</si>
  <si>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</si>
  <si>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</si>
  <si>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</si>
  <si>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</si>
  <si>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</si>
  <si>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</si>
  <si>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</si>
  <si>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</si>
  <si>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</si>
  <si>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</si>
  <si>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</si>
  <si>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</si>
  <si>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</si>
  <si>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</si>
  <si>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</si>
  <si>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</si>
  <si>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</si>
  <si>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</si>
  <si>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</si>
  <si>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</si>
  <si>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</si>
  <si>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</si>
  <si>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</si>
  <si>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</si>
  <si>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</si>
  <si>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</si>
  <si>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</si>
  <si>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</si>
  <si>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</si>
  <si>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</si>
  <si>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</si>
  <si>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</si>
  <si>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</si>
  <si>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</si>
  <si>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</si>
  <si>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</si>
  <si>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</si>
  <si>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</si>
  <si>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</si>
  <si>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</si>
  <si>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</si>
  <si>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</si>
  <si>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</si>
  <si>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</si>
  <si>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</si>
  <si>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</si>
  <si>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</si>
  <si>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</si>
  <si>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</si>
  <si>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</si>
  <si>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</si>
  <si>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</si>
  <si>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</si>
  <si>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</si>
  <si>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</si>
  <si>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</si>
  <si>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</si>
  <si>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</si>
  <si>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</si>
  <si>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</si>
  <si>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</si>
  <si>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</si>
  <si>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</si>
  <si>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</si>
  <si>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</si>
  <si>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</si>
  <si>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</si>
  <si>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</si>
  <si>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</si>
  <si>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</si>
  <si>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</si>
  <si>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</si>
  <si>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</si>
  <si>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</si>
  <si>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</si>
  <si>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</si>
  <si>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</si>
  <si>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</si>
  <si>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</si>
  <si>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</si>
  <si>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</si>
  <si>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</si>
  <si>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</si>
  <si>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</si>
  <si>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</si>
  <si>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</si>
  <si>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</si>
  <si>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</si>
  <si>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</si>
  <si>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</si>
  <si>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</si>
  <si>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</si>
  <si>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</si>
  <si>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</si>
  <si>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</si>
  <si>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</si>
  <si>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 xml:space="preserve">Skill Drill </t>
  </si>
  <si>
    <t>Make a small dataset (fewer than 10 data points) with a median of 50 and a mean of 55.</t>
  </si>
  <si>
    <t>Mean/Average</t>
  </si>
  <si>
    <t>Median</t>
  </si>
  <si>
    <t>Make the same table for two other subcategories. (They don't need to be in the Theater category.) How do the distributions differ, if at all?</t>
  </si>
  <si>
    <t>Parameters</t>
  </si>
  <si>
    <t>subcategory</t>
  </si>
  <si>
    <t>Country</t>
  </si>
  <si>
    <t>Upper Quartile of Goal</t>
  </si>
  <si>
    <t>Lower Quartile of Goal</t>
  </si>
  <si>
    <t>IQR of Goal</t>
  </si>
  <si>
    <t>Standard Deviation of Goal</t>
  </si>
  <si>
    <t>Average of 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</si>
</sst>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5" fontId="0" fillId="0" borderId="0" xfId="0" applyNumberFormat="1"/>
    <xf numFmtId="0" fontId="0" fillId="2" borderId="0" xfId="0" applyFill="1"/>
    <xf numFmtId="0" fontId="0" fillId="3" borderId="0" xfId="0" applyFill="1"/>
    <xf numFmtId="0" fontId="1" fillId="2" borderId="0" xfId="0" applyFont="1" applyFill="1"/>
    <xf numFmtId="165" fontId="0" fillId="0" borderId="0" xfId="0" applyNumberFormat="1"/>
    <xf numFmtId="0" fontId="0" fillId="4" borderId="0" xfId="0" applyNumberFormat="1" applyFill="1"/>
  </cellXfs>
  <cellStyles count="1">
    <cellStyle name="Normal" xfId="0" builtinId="0"/>
  </cellStyles>
  <dxfs count="15">
    <dxf>
      <fill>
        <patternFill patternType="solid">
          <bgColor theme="9" tint="-0.249977111117893"/>
        </patternFill>
      </fill>
    </dxf>
    <dxf>
      <fill>
        <patternFill>
          <bgColor theme="9" tint="0.3999755851924192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numFmt numFmtId="165" formatCode="_(* #,##0_);_(* \(#,##0\);_(* &quot;-&quot;??_);_(@_)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257548965253661"/>
          <c:y val="6.79179736109616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8-412C-87E5-4B13E8C0DF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78-412C-87E5-4B13E8C0DF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78-412C-87E5-4B13E8C0DF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78-412C-87E5-4B13E8C0D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0895935"/>
        <c:axId val="650896767"/>
      </c:barChart>
      <c:catAx>
        <c:axId val="65089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96767"/>
        <c:crosses val="autoZero"/>
        <c:auto val="1"/>
        <c:lblAlgn val="ctr"/>
        <c:lblOffset val="100"/>
        <c:noMultiLvlLbl val="0"/>
      </c:catAx>
      <c:valAx>
        <c:axId val="65089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9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E-43CA-8D9D-E923AA1FE5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5E-43CA-8D9D-E923AA1FE5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5E-43CA-8D9D-E923AA1FE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508383"/>
        <c:axId val="672508799"/>
      </c:barChart>
      <c:catAx>
        <c:axId val="67250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8799"/>
        <c:crosses val="autoZero"/>
        <c:auto val="1"/>
        <c:lblAlgn val="ctr"/>
        <c:lblOffset val="100"/>
        <c:noMultiLvlLbl val="0"/>
      </c:catAx>
      <c:valAx>
        <c:axId val="67250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5-4C97-93E8-94BEE096A50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5-4C97-93E8-94BEE096A50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A5-4C97-93E8-94BEE096A50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A5-4C97-93E8-94BEE096A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509215"/>
        <c:axId val="672509631"/>
      </c:lineChart>
      <c:catAx>
        <c:axId val="67250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9631"/>
        <c:crosses val="autoZero"/>
        <c:auto val="1"/>
        <c:lblAlgn val="ctr"/>
        <c:lblOffset val="100"/>
        <c:noMultiLvlLbl val="0"/>
      </c:catAx>
      <c:valAx>
        <c:axId val="67250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Finding 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Finding Outliers</a:t>
          </a:r>
        </a:p>
      </cx:txPr>
    </cx:title>
    <cx:plotArea>
      <cx:plotAreaRegion>
        <cx:series layoutId="boxWhisker" uniqueId="{2FDE3E37-E3FA-4C34-9E02-073992F1D2A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16F2919-0D9C-4C31-AE6A-B9D888BEBF0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3645E3-D89C-4661-BFE5-9D6100B430B9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90486</xdr:colOff>
      <xdr:row>7</xdr:row>
      <xdr:rowOff>33336</xdr:rowOff>
    </xdr:from>
    <xdr:to>
      <xdr:col>22</xdr:col>
      <xdr:colOff>85725</xdr:colOff>
      <xdr:row>30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8C115-8B33-4414-A913-975C33853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519111</xdr:colOff>
      <xdr:row>2</xdr:row>
      <xdr:rowOff>176211</xdr:rowOff>
    </xdr:from>
    <xdr:to>
      <xdr:col>21</xdr:col>
      <xdr:colOff>295274</xdr:colOff>
      <xdr:row>24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04827-23EF-4201-B844-672334BAF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509587</xdr:colOff>
      <xdr:row>11</xdr:row>
      <xdr:rowOff>166687</xdr:rowOff>
    </xdr:from>
    <xdr:to>
      <xdr:col>16</xdr:col>
      <xdr:colOff>204787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057F7-2A48-4636-8ABE-4AD3B59E4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2EB867-46D3-4B28-B8EC-45233D0CB19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0FEDC67-A974-4E0A-B9C9-B1A53941985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522155439816" createdVersion="7" refreshedVersion="7" minRefreshableVersion="3" recordCount="4114" xr:uid="{9106C3E3-3E85-4B10-A4C9-031401ABE79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538837615743" createdVersion="7" refreshedVersion="7" minRefreshableVersion="3" recordCount="4114" xr:uid="{E26250F6-AFD8-47AB-BD1B-D2972C15F4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694840046293" createdVersion="7" refreshedVersion="7" minRefreshableVersion="3" recordCount="4115" xr:uid="{EEE94DC8-44F2-4BAA-B556-C3601FAE045C}">
  <cacheSource type="worksheet">
    <worksheetSource ref="A1:T411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s v="plays"/>
    <x v="4113"/>
    <x v="4091"/>
  </r>
  <r>
    <m/>
    <m/>
    <m/>
    <m/>
    <m/>
    <x v="4"/>
    <x v="21"/>
    <m/>
    <m/>
    <m/>
    <m/>
    <m/>
    <m/>
    <m/>
    <m/>
    <m/>
    <m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7C3E1-D074-43C0-8F88-6A297E0C5BD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2">
    <format dxfId="0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  <format dxfId="1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46CD0-DEC8-4502-A5D1-01A9F36DB64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10F51-3F7D-4BDE-B9CF-33F12EAAB21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6EB8E-197F-446E-BA2F-19386FBC6D43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5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Average of Average Donation" fld="15" subtotal="average" baseField="5" baseItem="0"/>
  </dataFields>
  <formats count="1">
    <format dxfId="10">
      <pivotArea outline="0" collapsedLevelsAreSubtotals="1" fieldPosition="0">
        <references count="1">
          <reference field="5" count="4" selected="0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T4115"/>
  <sheetViews>
    <sheetView zoomScale="95" zoomScaleNormal="95" workbookViewId="0">
      <pane xSplit="2" ySplit="1" topLeftCell="N4106" activePane="bottomRight" state="frozen"/>
      <selection pane="topRight" activeCell="C1" sqref="C1"/>
      <selection pane="bottomLeft" activeCell="A2" sqref="A2"/>
      <selection pane="bottomRight" activeCell="S4106" sqref="S410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22.140625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11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2" t="s">
        <v>8358</v>
      </c>
      <c r="S1" s="12" t="s">
        <v>8365</v>
      </c>
      <c r="T1" s="12" t="s">
        <v>8366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/>
  <conditionalFormatting sqref="F1:F1048576">
    <cfRule type="cellIs" dxfId="14" priority="3" operator="equal">
      <formula>"failed"</formula>
    </cfRule>
    <cfRule type="cellIs" dxfId="13" priority="4" operator="equal">
      <formula>"Canceled"</formula>
    </cfRule>
    <cfRule type="cellIs" dxfId="12" priority="5" operator="equal">
      <formula>"Successful"</formula>
    </cfRule>
    <cfRule type="cellIs" dxfId="11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60803-1EDA-43EB-B820-CF0D20FC7B39}">
  <sheetPr>
    <tabColor rgb="FF00B050"/>
  </sheetPr>
  <dimension ref="A1:F6"/>
  <sheetViews>
    <sheetView workbookViewId="0">
      <selection activeCell="C16" sqref="C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8359</v>
      </c>
    </row>
    <row r="4" spans="1:6" x14ac:dyDescent="0.2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23">
        <v>525</v>
      </c>
      <c r="F5" s="15">
        <v>912</v>
      </c>
    </row>
    <row r="6" spans="1:6" x14ac:dyDescent="0.25">
      <c r="A6" s="14" t="s">
        <v>8360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7EC6F-AD8D-4052-80F9-8747EF1A2679}">
  <sheetPr>
    <tabColor rgb="FF00B050"/>
  </sheetPr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8364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FB080-6446-420A-8349-5D646FD83AA4}">
  <dimension ref="A1:F18"/>
  <sheetViews>
    <sheetView tabSelected="1"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8364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8362</v>
      </c>
      <c r="B4" s="13" t="s">
        <v>8359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31C0B-B6AD-479A-8064-710AFDD4F23E}">
  <dimension ref="A1:F5"/>
  <sheetViews>
    <sheetView workbookViewId="0">
      <selection activeCell="B3" sqref="B3"/>
    </sheetView>
  </sheetViews>
  <sheetFormatPr defaultRowHeight="15" x14ac:dyDescent="0.25"/>
  <cols>
    <col min="1" max="1" width="27.42578125" bestFit="1" customWidth="1"/>
    <col min="2" max="2" width="16.28515625" bestFit="1" customWidth="1"/>
    <col min="3" max="3" width="6.140625" bestFit="1" customWidth="1"/>
    <col min="4" max="4" width="4.42578125" bestFit="1" customWidth="1"/>
    <col min="5" max="5" width="10" bestFit="1" customWidth="1"/>
    <col min="6" max="7" width="12" bestFit="1" customWidth="1"/>
    <col min="8" max="10" width="23.85546875" bestFit="1" customWidth="1"/>
    <col min="11" max="11" width="23" bestFit="1" customWidth="1"/>
    <col min="12" max="12" width="28.8554687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B3" s="13" t="s">
        <v>8359</v>
      </c>
    </row>
    <row r="4" spans="1:6" x14ac:dyDescent="0.25"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t="s">
        <v>8402</v>
      </c>
      <c r="B5" s="22">
        <v>82.295992217898842</v>
      </c>
      <c r="C5" s="22">
        <v>52.942278942570645</v>
      </c>
      <c r="D5" s="22">
        <v>84.457878787878784</v>
      </c>
      <c r="E5" s="22">
        <v>96.558364627498676</v>
      </c>
      <c r="F5" s="15">
        <v>79.470941408821773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1F422-865F-4D74-B25C-DA83F238840F}">
  <dimension ref="A1:T413"/>
  <sheetViews>
    <sheetView topLeftCell="C1" workbookViewId="0">
      <selection activeCell="B5" sqref="B5"/>
    </sheetView>
  </sheetViews>
  <sheetFormatPr defaultRowHeight="15" x14ac:dyDescent="0.25"/>
  <cols>
    <col min="1" max="1" width="5" bestFit="1" customWidth="1"/>
    <col min="2" max="2" width="41.28515625" bestFit="1" customWidth="1"/>
    <col min="3" max="3" width="96.710937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  <col min="21" max="21" width="11.42578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2" t="s">
        <v>8358</v>
      </c>
      <c r="S1" s="12" t="s">
        <v>8365</v>
      </c>
      <c r="T1" s="12" t="s">
        <v>8366</v>
      </c>
    </row>
    <row r="2" spans="1:20" ht="33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33" customHeight="1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33" customHeight="1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33" customHeight="1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33" customHeight="1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33" customHeight="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33" customHeight="1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33" customHeight="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33" customHeight="1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33" customHeight="1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33" customHeight="1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33" customHeight="1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33" customHeight="1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33" customHeight="1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3" customHeight="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33" customHeight="1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33" customHeight="1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33" customHeight="1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33" customHeight="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33" customHeight="1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33" customHeight="1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33" customHeight="1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3" customHeight="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33" customHeight="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33" customHeight="1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33" customHeight="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33" customHeight="1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3" customHeight="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3" customHeight="1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33" customHeight="1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33" customHeight="1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33" customHeight="1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33" customHeight="1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33" customHeight="1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33" customHeight="1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33" customHeight="1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33" customHeight="1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33" customHeight="1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33" customHeight="1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33" customHeight="1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33" customHeight="1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3" customHeight="1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33" customHeight="1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33" customHeight="1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33" customHeight="1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3" customHeight="1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33" customHeight="1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33" customHeight="1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33" customHeight="1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33" customHeight="1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33" customHeight="1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33" customHeight="1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33" customHeight="1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33" customHeight="1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3" customHeight="1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33" customHeight="1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33" customHeight="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3" customHeight="1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33" customHeight="1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33" customHeight="1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3" customHeight="1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3" customHeight="1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33" customHeight="1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33" customHeight="1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33" customHeight="1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33" customHeight="1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33" customHeight="1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33" customHeight="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33" customHeight="1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3" customHeight="1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3" customHeight="1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3" customHeight="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3" customHeight="1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33" customHeight="1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33" customHeight="1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33" customHeight="1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3" customHeight="1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3" customHeight="1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3" customHeight="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33" customHeight="1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33" customHeight="1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33" customHeight="1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3" customHeight="1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33" customHeight="1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33" customHeight="1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33" customHeight="1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33" customHeight="1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3" customHeight="1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3" customHeight="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33" customHeight="1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33" customHeight="1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33" customHeight="1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33" customHeight="1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33" customHeight="1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33" customHeight="1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3" customHeight="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33" customHeight="1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33" customHeight="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33" customHeight="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3" customHeight="1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33" customHeight="1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33" customHeight="1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33" customHeight="1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33" customHeight="1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3" customHeight="1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33" customHeight="1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3" customHeight="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3" customHeight="1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3" customHeight="1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33" customHeight="1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3" customHeight="1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33" customHeight="1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33" customHeight="1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33" customHeight="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33" customHeight="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3" customHeight="1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33" customHeight="1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33" customHeight="1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33" customHeight="1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3" customHeight="1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3" customHeight="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3" customHeight="1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33" customHeight="1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3" customHeight="1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33" customHeight="1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33" customHeight="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33" customHeight="1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3" customHeight="1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33" customHeight="1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33" customHeight="1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33" customHeight="1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33" customHeight="1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33" customHeight="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3" customHeight="1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33" customHeight="1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33" customHeight="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33" customHeight="1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3" customHeight="1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3" customHeight="1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33" customHeight="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33" customHeight="1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33" customHeight="1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33" customHeight="1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33" customHeight="1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33" customHeight="1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33" customHeight="1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33" customHeight="1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33" customHeight="1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" customHeight="1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3" customHeight="1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3" customHeight="1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33" customHeight="1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33" customHeight="1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33" customHeight="1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33" customHeight="1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33" customHeight="1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33" customHeight="1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33" customHeight="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33" customHeight="1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33" customHeight="1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33" customHeight="1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33" customHeight="1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33" customHeight="1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33" customHeight="1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33" customHeight="1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3" customHeight="1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33" customHeight="1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33" customHeight="1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33" customHeight="1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3" customHeight="1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33" customHeight="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33" customHeight="1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3" customHeight="1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33" customHeight="1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33" customHeight="1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33" customHeight="1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33" customHeight="1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33" customHeight="1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33" customHeight="1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3" customHeight="1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3" customHeight="1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3" customHeight="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3" customHeight="1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3" customHeight="1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33" customHeight="1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33" customHeight="1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33" customHeight="1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33" customHeight="1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33" customHeight="1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3" customHeight="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33" customHeight="1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3" customHeight="1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33" customHeight="1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33" customHeight="1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33" customHeight="1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33" customHeight="1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33" customHeight="1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33" customHeight="1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3" customHeight="1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3" customHeight="1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33" customHeight="1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33" customHeight="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33" customHeight="1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33" customHeight="1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33" customHeight="1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3" customHeight="1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33" customHeight="1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33" customHeight="1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33" customHeight="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33" customHeight="1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3" customHeight="1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33" customHeight="1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33" customHeight="1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33" customHeight="1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3" customHeight="1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33" customHeight="1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33" customHeight="1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3" customHeight="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3" customHeight="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33" customHeight="1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33" customHeight="1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33" customHeight="1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3" customHeight="1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33" customHeight="1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3" customHeight="1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33" customHeight="1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33" customHeight="1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33" customHeight="1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33" customHeight="1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33" customHeight="1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33" customHeight="1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33" customHeight="1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33" customHeight="1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33" customHeight="1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33" customHeight="1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33" customHeight="1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33" customHeight="1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33" customHeight="1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3" customHeight="1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3" customHeight="1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33" customHeight="1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33" customHeight="1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3" customHeight="1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33" customHeight="1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3" customHeight="1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3" customHeight="1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33" customHeight="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33" customHeight="1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33" customHeight="1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3" customHeight="1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33" customHeight="1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3" customHeight="1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33" customHeight="1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33" customHeight="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33" customHeight="1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33" customHeight="1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3" customHeight="1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33" customHeight="1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33" customHeight="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33" customHeight="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3" customHeight="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33" customHeight="1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3" customHeight="1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3" customHeight="1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33" customHeight="1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33" customHeight="1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33" customHeight="1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33" customHeight="1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33" customHeight="1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33" customHeight="1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33" customHeight="1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33" customHeight="1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33" customHeight="1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33" customHeight="1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33" customHeight="1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3" customHeight="1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33" customHeight="1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33" customHeight="1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33" customHeight="1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33" customHeight="1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33" customHeight="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33" customHeight="1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3" customHeight="1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33" customHeight="1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3" customHeight="1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3" customHeight="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3" customHeight="1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3" customHeight="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3" customHeight="1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33" customHeight="1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33" customHeight="1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33" customHeight="1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33" customHeight="1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33" customHeight="1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33" customHeight="1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33" customHeight="1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33" customHeight="1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3" customHeight="1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3" customHeight="1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33" customHeight="1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3" customHeight="1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3" customHeight="1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3" customHeight="1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33" customHeight="1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33" customHeight="1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3" customHeight="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33" customHeight="1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33" customHeight="1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33" customHeight="1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33" customHeight="1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3" customHeight="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33" customHeight="1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33" customHeight="1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3" customHeight="1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3" customHeight="1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33" customHeight="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33" customHeight="1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33" customHeight="1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33" customHeight="1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33" customHeight="1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33" customHeight="1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33" customHeight="1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33" customHeight="1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33" customHeight="1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33" customHeight="1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3" customHeight="1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33" customHeight="1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3" customHeight="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33" customHeight="1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33" customHeight="1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33" customHeight="1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33" customHeight="1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3" customHeight="1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3" customHeight="1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3" customHeight="1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33" customHeight="1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33" customHeight="1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33" customHeight="1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3" customHeight="1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33" customHeight="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33" customHeight="1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3" customHeight="1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33" customHeight="1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33" customHeight="1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33" customHeight="1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33" customHeight="1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33" customHeight="1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3" customHeight="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3" customHeight="1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33" customHeight="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3" customHeight="1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3" customHeight="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3" customHeight="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3" customHeight="1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33" customHeight="1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33" customHeight="1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33" customHeight="1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3" customHeight="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33" customHeight="1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3" customHeight="1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3" customHeight="1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3" customHeight="1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33" customHeight="1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3" customHeight="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3" customHeight="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33" customHeight="1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33" customHeight="1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33" customHeight="1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33" customHeight="1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33" customHeight="1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33" customHeight="1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3" customHeight="1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33" customHeight="1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3" customHeight="1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3" customHeight="1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33" customHeight="1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3" customHeight="1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3" customHeight="1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33" customHeight="1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3" customHeight="1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33" customHeight="1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33" customHeight="1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33" customHeight="1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3" customHeight="1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3" customHeight="1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3" customHeight="1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3" customHeight="1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33" customHeight="1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33" customHeight="1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33" customHeight="1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33" customHeight="1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3" customHeight="1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3" customHeight="1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33" customHeight="1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33" customHeight="1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33" customHeight="1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3" customHeight="1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33" customHeight="1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33" customHeight="1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33" customHeight="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33" customHeight="1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3" customHeight="1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33" customHeight="1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33" customHeight="1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33" customHeight="1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33" customHeight="1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33" customHeight="1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33" customHeight="1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33" customHeight="1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33" customHeight="1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33" customHeight="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3" customHeight="1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conditionalFormatting sqref="F1:F413">
    <cfRule type="cellIs" dxfId="9" priority="3" operator="equal">
      <formula>"failed"</formula>
    </cfRule>
    <cfRule type="cellIs" dxfId="8" priority="4" operator="equal">
      <formula>"Canceled"</formula>
    </cfRule>
    <cfRule type="cellIs" dxfId="7" priority="5" operator="equal">
      <formula>"Successful"</formula>
    </cfRule>
    <cfRule type="cellIs" dxfId="6" priority="6" operator="equal">
      <formula>"Live"</formula>
    </cfRule>
  </conditionalFormatting>
  <conditionalFormatting sqref="O1:O413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CDF18-1CFA-4C63-9869-9EB988AF3C89}">
  <dimension ref="A1:T251"/>
  <sheetViews>
    <sheetView workbookViewId="0">
      <selection activeCell="D12" sqref="D12"/>
    </sheetView>
  </sheetViews>
  <sheetFormatPr defaultRowHeight="15" x14ac:dyDescent="0.25"/>
  <cols>
    <col min="1" max="1" width="5" bestFit="1" customWidth="1"/>
    <col min="2" max="2" width="32.140625" customWidth="1"/>
    <col min="3" max="3" width="40.855468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2" t="s">
        <v>8358</v>
      </c>
      <c r="S1" s="12" t="s">
        <v>8365</v>
      </c>
      <c r="T1" s="12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5" priority="3" operator="equal">
      <formula>"failed"</formula>
    </cfRule>
    <cfRule type="cellIs" dxfId="4" priority="4" operator="equal">
      <formula>"Canceled"</formula>
    </cfRule>
    <cfRule type="cellIs" dxfId="3" priority="5" operator="equal">
      <formula>"Successful"</formula>
    </cfRule>
    <cfRule type="cellIs" dxfId="2" priority="6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75969-1C75-482E-A368-C73B0B38FC36}">
  <dimension ref="A1:C14"/>
  <sheetViews>
    <sheetView workbookViewId="0">
      <selection activeCell="B10" sqref="B10"/>
    </sheetView>
  </sheetViews>
  <sheetFormatPr defaultRowHeight="15" x14ac:dyDescent="0.25"/>
  <cols>
    <col min="1" max="1" width="24.42578125" bestFit="1" customWidth="1"/>
    <col min="2" max="2" width="15.5703125" customWidth="1"/>
    <col min="3" max="3" width="13.28515625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8401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8398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8399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8400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8401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8398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5">
      <c r="A13" t="s">
        <v>8399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5">
      <c r="A14" t="s">
        <v>8400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B8352-E5C2-425B-9432-85EF505F7586}">
  <dimension ref="A1:D33"/>
  <sheetViews>
    <sheetView workbookViewId="0">
      <selection activeCell="F31" sqref="F31"/>
    </sheetView>
  </sheetViews>
  <sheetFormatPr defaultRowHeight="15" x14ac:dyDescent="0.25"/>
  <cols>
    <col min="1" max="1" width="17.140625" customWidth="1"/>
    <col min="2" max="2" width="10.140625" bestFit="1" customWidth="1"/>
    <col min="3" max="3" width="14.28515625" bestFit="1" customWidth="1"/>
  </cols>
  <sheetData>
    <row r="1" spans="1:4" x14ac:dyDescent="0.25">
      <c r="A1" t="s">
        <v>8390</v>
      </c>
    </row>
    <row r="2" spans="1:4" x14ac:dyDescent="0.25">
      <c r="A2" t="s">
        <v>8391</v>
      </c>
    </row>
    <row r="4" spans="1:4" x14ac:dyDescent="0.25">
      <c r="A4">
        <v>5</v>
      </c>
      <c r="C4" t="s">
        <v>8392</v>
      </c>
      <c r="D4">
        <f>AVERAGE(A4:A13)</f>
        <v>55</v>
      </c>
    </row>
    <row r="5" spans="1:4" x14ac:dyDescent="0.25">
      <c r="A5">
        <v>15</v>
      </c>
      <c r="C5" t="s">
        <v>8393</v>
      </c>
      <c r="D5">
        <f>MEDIAN(A4:A13)</f>
        <v>50</v>
      </c>
    </row>
    <row r="6" spans="1:4" x14ac:dyDescent="0.25">
      <c r="A6">
        <v>25</v>
      </c>
    </row>
    <row r="7" spans="1:4" x14ac:dyDescent="0.25">
      <c r="A7">
        <v>35</v>
      </c>
    </row>
    <row r="8" spans="1:4" x14ac:dyDescent="0.25">
      <c r="A8">
        <v>45</v>
      </c>
    </row>
    <row r="9" spans="1:4" x14ac:dyDescent="0.25">
      <c r="A9">
        <v>55</v>
      </c>
    </row>
    <row r="10" spans="1:4" x14ac:dyDescent="0.25">
      <c r="A10">
        <v>65</v>
      </c>
    </row>
    <row r="11" spans="1:4" x14ac:dyDescent="0.25">
      <c r="A11">
        <v>75</v>
      </c>
    </row>
    <row r="12" spans="1:4" x14ac:dyDescent="0.25">
      <c r="A12">
        <v>85</v>
      </c>
    </row>
    <row r="13" spans="1:4" x14ac:dyDescent="0.25">
      <c r="A13">
        <v>145</v>
      </c>
    </row>
    <row r="21" spans="1:3" x14ac:dyDescent="0.25">
      <c r="A21" t="s">
        <v>8394</v>
      </c>
    </row>
    <row r="23" spans="1:3" x14ac:dyDescent="0.25">
      <c r="A23" s="21" t="s">
        <v>8395</v>
      </c>
    </row>
    <row r="24" spans="1:3" x14ac:dyDescent="0.25">
      <c r="A24" s="19" t="s">
        <v>8396</v>
      </c>
      <c r="B24" s="20" t="s">
        <v>8355</v>
      </c>
    </row>
    <row r="25" spans="1:3" x14ac:dyDescent="0.25">
      <c r="A25" s="19" t="s">
        <v>8222</v>
      </c>
      <c r="B25" s="20" t="s">
        <v>8223</v>
      </c>
    </row>
    <row r="28" spans="1:3" x14ac:dyDescent="0.25">
      <c r="B28" t="s">
        <v>8218</v>
      </c>
      <c r="C28" t="s">
        <v>8385</v>
      </c>
    </row>
    <row r="29" spans="1:3" x14ac:dyDescent="0.25">
      <c r="A29" t="s">
        <v>8386</v>
      </c>
      <c r="B29" s="18">
        <f>IFERROR(AVERAGEIFS(Kickstarter!$D$2:$D$4115,Kickstarter!$G$2:$G$4115,'Skill Drills'!$B$25,Kickstarter!$R$2:$R$4115,'Skill Drills'!$B$24,Kickstarter!$F$2:$F$4115,'Skill Drills'!B$28),0)</f>
        <v>18396.529411764706</v>
      </c>
      <c r="C29" s="18">
        <f>IFERROR(AVERAGEIFS(Kickstarter!$D$2:$D$4115,Kickstarter!$G$2:$G$4115,'Skill Drills'!$B$25,Kickstarter!$R$2:$R$4115,'Skill Drills'!$B$24,Kickstarter!$F$2:$F$4115,'Skill Drills'!C$28),0)</f>
        <v>264984.57627118647</v>
      </c>
    </row>
    <row r="30" spans="1:3" x14ac:dyDescent="0.25">
      <c r="A30" t="s">
        <v>8387</v>
      </c>
      <c r="B30" s="18">
        <f t="array" ref="B30">IFERROR(MEDIAN(IF(Kickstarter!$G$1:$G$4116='Skill Drills'!$B$25,IF(Kickstarter!$R$1:$R$4116='Skill Drills'!$B$24,IF(Kickstarter!$F$1:$F$4116='Skill Drills'!B$28,Kickstarter!$D$1:$D$4116)))),0)</f>
        <v>8500</v>
      </c>
      <c r="C30" s="18">
        <f t="array" ref="C30">IFERROR(MEDIAN(IF(Kickstarter!$G$1:$G$4116='Skill Drills'!$B$25,IF(Kickstarter!$R$1:$R$4116='Skill Drills'!$B$24,IF(Kickstarter!$F$1:$F$4116='Skill Drills'!C$28,Kickstarter!$D$1:$D$4116)))),0)</f>
        <v>25000</v>
      </c>
    </row>
    <row r="31" spans="1:3" x14ac:dyDescent="0.25">
      <c r="B31" s="18"/>
      <c r="C31" s="18"/>
    </row>
    <row r="32" spans="1:3" x14ac:dyDescent="0.25">
      <c r="A32" t="s">
        <v>8388</v>
      </c>
      <c r="B32" s="18">
        <f>IFERROR(AVERAGEIFS(Kickstarter!$E$2:$E$4115,Kickstarter!$G$2:$G$4115,'Skill Drills'!$B$25,Kickstarter!$R$2:$R$4115,'Skill Drills'!$B$24,Kickstarter!$F$2:$F$4115,'Skill Drills'!B$28),0)</f>
        <v>22944.292205882353</v>
      </c>
      <c r="C32" s="18">
        <f>IFERROR(AVERAGEIFS(Kickstarter!$E$2:$E$4115,Kickstarter!$G$2:$G$4115,'Skill Drills'!$B$25,Kickstarter!$R$2:$R$4115,'Skill Drills'!$B$24,Kickstarter!$F$2:$F$4115,'Skill Drills'!C$28),0)</f>
        <v>1626.3591525423728</v>
      </c>
    </row>
    <row r="33" spans="1:3" x14ac:dyDescent="0.25">
      <c r="A33" t="s">
        <v>8389</v>
      </c>
      <c r="B33" s="18">
        <f t="array" ref="B33">IFERROR(MEDIAN(IF(Kickstarter!$G$1:$G$4116='Skill Drills'!$B$25,IF(Kickstarter!$R$1:$R$4116='Skill Drills'!$B$24,IF(Kickstarter!$F$1:$F$4116='Skill Drills'!B$28,Kickstarter!$E$1:$E$4116)))),0)</f>
        <v>11347</v>
      </c>
      <c r="C33" s="18">
        <f t="array" ref="C33">IFERROR(MEDIAN(IF(Kickstarter!$G$1:$G$4116='Skill Drills'!$B$25,IF(Kickstarter!$R$1:$R$4116='Skill Drills'!$B$24,IF(Kickstarter!$F$1:$F$4116='Skill Drills'!C$28,Kickstarter!$E$1:$E$4116)))),0)</f>
        <v>278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939A74C-C9E3-42FB-A9D8-EC567CA2984F}">
          <x14:formula1>
            <xm:f>_xlfn.ANCHORARRAY(Mapping!$B$2)</xm:f>
          </x14:formula1>
          <xm:sqref>B24</xm:sqref>
        </x14:dataValidation>
        <x14:dataValidation type="list" allowBlank="1" showInputMessage="1" showErrorMessage="1" xr:uid="{B5DA230F-2ECF-4ACA-A242-10B71539629E}">
          <x14:formula1>
            <xm:f>_xlfn.ANCHORARRAY(Mapping!$A$2)</xm:f>
          </x14:formula1>
          <xm:sqref>B25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DBA3A-9419-48C1-89AC-BEC9F924A32E}">
  <dimension ref="A1:B42"/>
  <sheetViews>
    <sheetView workbookViewId="0">
      <selection activeCell="C23" sqref="C23"/>
    </sheetView>
  </sheetViews>
  <sheetFormatPr defaultRowHeight="15" x14ac:dyDescent="0.25"/>
  <cols>
    <col min="2" max="2" width="28" customWidth="1"/>
  </cols>
  <sheetData>
    <row r="1" spans="1:2" x14ac:dyDescent="0.25">
      <c r="A1" t="s">
        <v>8397</v>
      </c>
      <c r="B1" t="s">
        <v>8358</v>
      </c>
    </row>
    <row r="2" spans="1:2" x14ac:dyDescent="0.25">
      <c r="A2" t="str" cm="1">
        <f t="array" ref="A2:A22">_xlfn._xlws.SORT(_xlfn.UNIQUE(Kickstarter!G2:G4115))</f>
        <v>AT</v>
      </c>
      <c r="B2" t="str" cm="1">
        <f t="array" ref="B2:B42">_xlfn._xlws.SORT(_xlfn.UNIQUE(Kickstarter!R2:R4115))</f>
        <v>animation</v>
      </c>
    </row>
    <row r="3" spans="1:2" x14ac:dyDescent="0.25">
      <c r="A3" t="str">
        <v>AU</v>
      </c>
      <c r="B3" t="str">
        <v>art books</v>
      </c>
    </row>
    <row r="4" spans="1:2" x14ac:dyDescent="0.25">
      <c r="A4" t="str">
        <v>BE</v>
      </c>
      <c r="B4" t="str">
        <v>audio</v>
      </c>
    </row>
    <row r="5" spans="1:2" x14ac:dyDescent="0.25">
      <c r="A5" t="str">
        <v>CA</v>
      </c>
      <c r="B5" t="str">
        <v>children's books</v>
      </c>
    </row>
    <row r="6" spans="1:2" x14ac:dyDescent="0.25">
      <c r="A6" t="str">
        <v>CH</v>
      </c>
      <c r="B6" t="str">
        <v>classical music</v>
      </c>
    </row>
    <row r="7" spans="1:2" x14ac:dyDescent="0.25">
      <c r="A7" t="str">
        <v>DE</v>
      </c>
      <c r="B7" t="str">
        <v>documentary</v>
      </c>
    </row>
    <row r="8" spans="1:2" x14ac:dyDescent="0.25">
      <c r="A8" t="str">
        <v>DK</v>
      </c>
      <c r="B8" t="str">
        <v>drama</v>
      </c>
    </row>
    <row r="9" spans="1:2" x14ac:dyDescent="0.25">
      <c r="A9" t="str">
        <v>ES</v>
      </c>
      <c r="B9" t="str">
        <v>electronic music</v>
      </c>
    </row>
    <row r="10" spans="1:2" x14ac:dyDescent="0.25">
      <c r="A10" t="str">
        <v>FR</v>
      </c>
      <c r="B10" t="str">
        <v>faith</v>
      </c>
    </row>
    <row r="11" spans="1:2" x14ac:dyDescent="0.25">
      <c r="A11" t="str">
        <v>GB</v>
      </c>
      <c r="B11" t="str">
        <v>fiction</v>
      </c>
    </row>
    <row r="12" spans="1:2" x14ac:dyDescent="0.25">
      <c r="A12" t="str">
        <v>HK</v>
      </c>
      <c r="B12" t="str">
        <v>food trucks</v>
      </c>
    </row>
    <row r="13" spans="1:2" x14ac:dyDescent="0.25">
      <c r="A13" t="str">
        <v>IE</v>
      </c>
      <c r="B13" t="str">
        <v>gadgets</v>
      </c>
    </row>
    <row r="14" spans="1:2" x14ac:dyDescent="0.25">
      <c r="A14" t="str">
        <v>IT</v>
      </c>
      <c r="B14" t="str">
        <v>hardware</v>
      </c>
    </row>
    <row r="15" spans="1:2" x14ac:dyDescent="0.25">
      <c r="A15" t="str">
        <v>LU</v>
      </c>
      <c r="B15" t="str">
        <v>indie rock</v>
      </c>
    </row>
    <row r="16" spans="1:2" x14ac:dyDescent="0.25">
      <c r="A16" t="str">
        <v>MX</v>
      </c>
      <c r="B16" t="str">
        <v>jazz</v>
      </c>
    </row>
    <row r="17" spans="1:2" x14ac:dyDescent="0.25">
      <c r="A17" t="str">
        <v>NL</v>
      </c>
      <c r="B17" t="str">
        <v>makerspaces</v>
      </c>
    </row>
    <row r="18" spans="1:2" x14ac:dyDescent="0.25">
      <c r="A18" t="str">
        <v>NO</v>
      </c>
      <c r="B18" t="str">
        <v>metal</v>
      </c>
    </row>
    <row r="19" spans="1:2" x14ac:dyDescent="0.25">
      <c r="A19" t="str">
        <v>NZ</v>
      </c>
      <c r="B19" t="str">
        <v>mobile games</v>
      </c>
    </row>
    <row r="20" spans="1:2" x14ac:dyDescent="0.25">
      <c r="A20" t="str">
        <v>SE</v>
      </c>
      <c r="B20" t="str">
        <v>musical</v>
      </c>
    </row>
    <row r="21" spans="1:2" x14ac:dyDescent="0.25">
      <c r="A21" t="str">
        <v>SG</v>
      </c>
      <c r="B21" t="str">
        <v>nature</v>
      </c>
    </row>
    <row r="22" spans="1:2" x14ac:dyDescent="0.25">
      <c r="A22" t="str">
        <v>US</v>
      </c>
      <c r="B22" t="str">
        <v>nonfiction</v>
      </c>
    </row>
    <row r="23" spans="1:2" x14ac:dyDescent="0.25">
      <c r="B23" t="str">
        <v>people</v>
      </c>
    </row>
    <row r="24" spans="1:2" x14ac:dyDescent="0.25">
      <c r="B24" t="str">
        <v>photobooks</v>
      </c>
    </row>
    <row r="25" spans="1:2" x14ac:dyDescent="0.25">
      <c r="B25" t="str">
        <v>places</v>
      </c>
    </row>
    <row r="26" spans="1:2" x14ac:dyDescent="0.25">
      <c r="B26" t="str">
        <v>plays</v>
      </c>
    </row>
    <row r="27" spans="1:2" x14ac:dyDescent="0.25">
      <c r="B27" t="str">
        <v>pop</v>
      </c>
    </row>
    <row r="28" spans="1:2" x14ac:dyDescent="0.25">
      <c r="B28" t="str">
        <v>radio &amp; podcasts</v>
      </c>
    </row>
    <row r="29" spans="1:2" x14ac:dyDescent="0.25">
      <c r="B29" t="str">
        <v>restaurants</v>
      </c>
    </row>
    <row r="30" spans="1:2" x14ac:dyDescent="0.25">
      <c r="B30" t="str">
        <v>rock</v>
      </c>
    </row>
    <row r="31" spans="1:2" x14ac:dyDescent="0.25">
      <c r="B31" t="str">
        <v>science fiction</v>
      </c>
    </row>
    <row r="32" spans="1:2" x14ac:dyDescent="0.25">
      <c r="B32" t="str">
        <v>shorts</v>
      </c>
    </row>
    <row r="33" spans="2:2" x14ac:dyDescent="0.25">
      <c r="B33" t="str">
        <v>small batch</v>
      </c>
    </row>
    <row r="34" spans="2:2" x14ac:dyDescent="0.25">
      <c r="B34" t="str">
        <v>space exploration</v>
      </c>
    </row>
    <row r="35" spans="2:2" x14ac:dyDescent="0.25">
      <c r="B35" t="str">
        <v>spaces</v>
      </c>
    </row>
    <row r="36" spans="2:2" x14ac:dyDescent="0.25">
      <c r="B36" t="str">
        <v>tabletop games</v>
      </c>
    </row>
    <row r="37" spans="2:2" x14ac:dyDescent="0.25">
      <c r="B37" t="str">
        <v>television</v>
      </c>
    </row>
    <row r="38" spans="2:2" x14ac:dyDescent="0.25">
      <c r="B38" t="str">
        <v>translations</v>
      </c>
    </row>
    <row r="39" spans="2:2" x14ac:dyDescent="0.25">
      <c r="B39" t="str">
        <v>video games</v>
      </c>
    </row>
    <row r="40" spans="2:2" x14ac:dyDescent="0.25">
      <c r="B40" t="str">
        <v>wearables</v>
      </c>
    </row>
    <row r="41" spans="2:2" x14ac:dyDescent="0.25">
      <c r="B41" t="str">
        <v>web</v>
      </c>
    </row>
    <row r="42" spans="2:2" x14ac:dyDescent="0.25">
      <c r="B42" t="str">
        <v>world music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28543-F513-4F38-B7CC-4FCBDF0239CA}">
  <dimension ref="A1:F8"/>
  <sheetViews>
    <sheetView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16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IFERROR(VLOOKUP($A2,Kickstarter!$B$1:$T$4115,MATCH('Edinburgh Research'!E$1,Kickstarter!$B$1:$T$1,0),FALSE),"")</f>
        <v>51.79</v>
      </c>
      <c r="F2">
        <f>IFERROR(VLOOKUP($A2,Kickstarter!$B$1:$T$4115,MATCH("backers_count",Kickstarter!$B$1:$T$1,0),FALSE),"")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IFERROR(VLOOKUP($A3,Kickstarter!$B$1:$T$4115,MATCH('Edinburgh Research'!E$1,Kickstarter!$B$1:$T$1,0),FALSE),"")</f>
        <v>36.07</v>
      </c>
      <c r="F3">
        <f>IFERROR(VLOOKUP($A3,Kickstarter!$B$1:$T$4115,MATCH("backers_count",Kickstarter!$B$1:$T$1,0),FALSE),"")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IFERROR(VLOOKUP($A4,Kickstarter!$B$1:$T$4115,MATCH('Edinburgh Research'!E$1,Kickstarter!$B$1:$T$1,0),FALSE),"")</f>
        <v>33.03</v>
      </c>
      <c r="F4">
        <f>IFERROR(VLOOKUP($A4,Kickstarter!$B$1:$T$4115,MATCH("backers_count",Kickstarter!$B$1:$T$1,0),FALSE),"")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IFERROR(VLOOKUP($A5,Kickstarter!$B$1:$T$4115,MATCH('Edinburgh Research'!E$1,Kickstarter!$B$1:$T$1,0),FALSE),"")</f>
        <v>44.92</v>
      </c>
      <c r="F5">
        <f>IFERROR(VLOOKUP($A5,Kickstarter!$B$1:$T$4115,MATCH("backers_count",Kickstarter!$B$1:$T$1,0),FALSE),"")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IFERROR(VLOOKUP($A6,Kickstarter!$B$1:$T$4115,MATCH('Edinburgh Research'!E$1,Kickstarter!$B$1:$T$1,0),FALSE),"")</f>
        <v>36.61</v>
      </c>
      <c r="F6">
        <f>IFERROR(VLOOKUP($A6,Kickstarter!$B$1:$T$4115,MATCH("backers_count",Kickstarter!$B$1:$T$1,0),FALSE),"")</f>
        <v>113</v>
      </c>
    </row>
    <row r="8" spans="1:6" x14ac:dyDescent="0.25">
      <c r="C8">
        <v>5000</v>
      </c>
      <c r="E8">
        <f>AVERAGE(E2:E6)</f>
        <v>40.484000000000002</v>
      </c>
      <c r="F8">
        <f>C8/E8</f>
        <v>123.50558245232683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Sheet1</vt:lpstr>
      <vt:lpstr>Successful US Kickstarters</vt:lpstr>
      <vt:lpstr>Failed US Kickstarters</vt:lpstr>
      <vt:lpstr>Descriptive Statistics</vt:lpstr>
      <vt:lpstr>Skill Drills</vt:lpstr>
      <vt:lpstr>Mapping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lane</cp:lastModifiedBy>
  <dcterms:created xsi:type="dcterms:W3CDTF">2017-04-20T15:17:24Z</dcterms:created>
  <dcterms:modified xsi:type="dcterms:W3CDTF">2021-08-14T15:03:15Z</dcterms:modified>
</cp:coreProperties>
</file>