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KingLoui1221\Documents\DIT Stuff\DITRepo\DITWork\24-25Year\Fall24\DES214\walkingsim2\"/>
    </mc:Choice>
  </mc:AlternateContent>
  <xr:revisionPtr revIDLastSave="0" documentId="13_ncr:1_{C07B1CED-50CF-40C4-8604-D8AFDC38F92D}" xr6:coauthVersionLast="47" xr6:coauthVersionMax="47" xr10:uidLastSave="{00000000-0000-0000-0000-000000000000}"/>
  <bookViews>
    <workbookView xWindow="-120" yWindow="-120" windowWidth="29040" windowHeight="15840" xr2:uid="{00000000-000D-0000-FFFF-FFFF00000000}"/>
  </bookViews>
  <sheets>
    <sheet name="Requirements" sheetId="1" r:id="rId1"/>
    <sheet name="Post-Mortem" sheetId="18" r:id="rId2"/>
    <sheet name="Level Plan" sheetId="19" r:id="rId3"/>
    <sheet name="Telemetry Data" sheetId="9" r:id="rId4"/>
    <sheet name="Playtest Report #1" sheetId="3" r:id="rId5"/>
    <sheet name="Playtest Report #2" sheetId="11" r:id="rId6"/>
    <sheet name="Playtest Report #3" sheetId="12" r:id="rId7"/>
    <sheet name="Playtest Report #4" sheetId="1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1" l="1"/>
  <c r="A15" i="1"/>
  <c r="A26" i="1"/>
  <c r="A37" i="1"/>
  <c r="A48" i="1"/>
  <c r="A59" i="1"/>
  <c r="A70" i="1"/>
  <c r="A69" i="1"/>
  <c r="A68" i="1"/>
  <c r="A67" i="1"/>
  <c r="A61" i="1"/>
  <c r="A66" i="1"/>
  <c r="A65" i="1"/>
  <c r="A64" i="1"/>
  <c r="A63" i="1"/>
  <c r="A62" i="1"/>
  <c r="A50" i="1"/>
  <c r="A58" i="1"/>
  <c r="A57" i="1"/>
  <c r="A56" i="1"/>
  <c r="A55" i="1"/>
  <c r="A54" i="1"/>
  <c r="A53" i="1"/>
  <c r="A52" i="1"/>
  <c r="A51" i="1"/>
  <c r="A39" i="1"/>
  <c r="A47" i="1"/>
  <c r="A46" i="1"/>
  <c r="A45" i="1"/>
  <c r="A44" i="1"/>
  <c r="A43" i="1"/>
  <c r="A42" i="1"/>
  <c r="A41" i="1"/>
  <c r="A40" i="1"/>
  <c r="A28" i="1"/>
  <c r="A36" i="1"/>
  <c r="A35" i="1"/>
  <c r="A34" i="1"/>
  <c r="A33" i="1"/>
  <c r="A32" i="1"/>
  <c r="A31" i="1"/>
  <c r="A30" i="1"/>
  <c r="A29" i="1"/>
  <c r="A25" i="1"/>
  <c r="A24" i="1"/>
  <c r="A23" i="1"/>
  <c r="A19" i="1"/>
  <c r="A20" i="1"/>
  <c r="A13" i="1"/>
  <c r="A14" i="1"/>
  <c r="A12" i="1"/>
  <c r="A10" i="1"/>
  <c r="A8" i="1"/>
  <c r="A6" i="1"/>
  <c r="A7" i="1"/>
  <c r="A9" i="1"/>
  <c r="A17" i="1"/>
  <c r="A11" i="1"/>
  <c r="A22" i="1"/>
  <c r="A21" i="1"/>
  <c r="A18" i="1"/>
  <c r="A2" i="18"/>
  <c r="B20" i="13"/>
  <c r="B18" i="13"/>
  <c r="B16" i="13"/>
  <c r="B14" i="13"/>
  <c r="B12" i="13"/>
  <c r="B8" i="13"/>
  <c r="B6" i="13"/>
  <c r="B4" i="13"/>
  <c r="B2" i="13"/>
  <c r="B20" i="12"/>
  <c r="B18" i="12"/>
  <c r="B16" i="12"/>
  <c r="B14" i="12"/>
  <c r="B12" i="12"/>
  <c r="B8" i="12"/>
  <c r="B6" i="12"/>
  <c r="B4" i="12"/>
  <c r="B2" i="12"/>
  <c r="B20" i="11"/>
  <c r="B18" i="11"/>
  <c r="B16" i="11"/>
  <c r="B14" i="11"/>
  <c r="B12" i="11"/>
  <c r="B8" i="11"/>
  <c r="B6" i="11"/>
  <c r="B4" i="11"/>
  <c r="B2" i="11"/>
  <c r="B20" i="3"/>
  <c r="B18" i="3"/>
  <c r="B16" i="3"/>
  <c r="B14" i="3"/>
  <c r="B12" i="3"/>
  <c r="B4" i="3"/>
  <c r="B6" i="3"/>
  <c r="B8" i="3"/>
  <c r="B2" i="3"/>
</calcChain>
</file>

<file path=xl/sharedStrings.xml><?xml version="1.0" encoding="utf-8"?>
<sst xmlns="http://schemas.openxmlformats.org/spreadsheetml/2006/main" count="156" uniqueCount="85">
  <si>
    <t>PLAYTEST REPORT #1</t>
  </si>
  <si>
    <t>Playtest Location</t>
  </si>
  <si>
    <t>Playtester Information</t>
  </si>
  <si>
    <t>Measurement Methods</t>
  </si>
  <si>
    <t>Playtest Session Length</t>
  </si>
  <si>
    <t>Build Status</t>
  </si>
  <si>
    <t>Playtest Date</t>
  </si>
  <si>
    <t>Playtest Goals</t>
  </si>
  <si>
    <t>&lt;-- One to three specific goals that you have for this playtest.</t>
  </si>
  <si>
    <t>Observational Notes (200+ Words)</t>
  </si>
  <si>
    <t>Findings (100+ Words)</t>
  </si>
  <si>
    <t>Recommendations (100+ Words)</t>
  </si>
  <si>
    <r>
      <t xml:space="preserve">· </t>
    </r>
    <r>
      <rPr>
        <sz val="12"/>
        <color theme="1"/>
        <rFont val="Calibri"/>
        <family val="2"/>
        <scheme val="minor"/>
      </rPr>
      <t>Playtest #1 completed (200+ words of observations, 100+ words of findings, 100+ words of recommendations, decent spelling/formatting, etc.).</t>
    </r>
  </si>
  <si>
    <r>
      <t xml:space="preserve">· </t>
    </r>
    <r>
      <rPr>
        <sz val="12"/>
        <color theme="1"/>
        <rFont val="Calibri"/>
        <family val="2"/>
        <scheme val="minor"/>
      </rPr>
      <t>Playtest #3 completed (200+ words of observations, 100+ words of findings, 100+ words of recommendations, decent spelling/formatting, etc.).</t>
    </r>
  </si>
  <si>
    <r>
      <t xml:space="preserve">· </t>
    </r>
    <r>
      <rPr>
        <sz val="12"/>
        <color theme="1"/>
        <rFont val="Calibri"/>
        <family val="2"/>
        <scheme val="minor"/>
      </rPr>
      <t>Playtest #2 completed (200+ words of observations, 100+ words of findings, 100+ words of recommendations, decent spelling/formatting, etc.).</t>
    </r>
  </si>
  <si>
    <r>
      <t xml:space="preserve">· </t>
    </r>
    <r>
      <rPr>
        <sz val="12"/>
        <color theme="1"/>
        <rFont val="Calibri"/>
        <family val="2"/>
        <scheme val="minor"/>
      </rPr>
      <t>Playtest #4 completed (200+ words of observations, 100+ words of findings, 100+ words of recommendations, decent spelling/formatting, etc.).</t>
    </r>
  </si>
  <si>
    <t>POST-MORTEM (200+ Words)</t>
  </si>
  <si>
    <t>PLAYTEST REPORT #2</t>
  </si>
  <si>
    <t>PLAYTEST REPORT #3</t>
  </si>
  <si>
    <t>PLAYTEST REPORT #4</t>
  </si>
  <si>
    <r>
      <t xml:space="preserve">· </t>
    </r>
    <r>
      <rPr>
        <sz val="12"/>
        <color theme="1"/>
        <rFont val="Calibri"/>
        <family val="2"/>
        <scheme val="minor"/>
      </rPr>
      <t>A post-mortem of 200+ words (in the post-mortem tab) that reflects on how the project went, what you learned, what you could improve, etc.</t>
    </r>
  </si>
  <si>
    <r>
      <rPr>
        <sz val="12"/>
        <color theme="1"/>
        <rFont val="Symbol"/>
        <family val="1"/>
        <charset val="2"/>
      </rPr>
      <t>·</t>
    </r>
    <r>
      <rPr>
        <sz val="12"/>
        <color theme="1"/>
        <rFont val="Calibri"/>
        <family val="2"/>
        <scheme val="minor"/>
      </rPr>
      <t xml:space="preserve"> </t>
    </r>
    <r>
      <rPr>
        <b/>
        <sz val="12"/>
        <color theme="1"/>
        <rFont val="Calibri"/>
        <family val="2"/>
        <scheme val="minor"/>
      </rPr>
      <t>3 FILES</t>
    </r>
    <r>
      <rPr>
        <sz val="12"/>
        <color theme="1"/>
        <rFont val="Calibri"/>
        <family val="2"/>
        <scheme val="minor"/>
      </rPr>
      <t>: this spreadsheet (unzipped); build file (zipped, under 300 MB) that can just be unzipped and run; archive file (zipped source/assets).</t>
    </r>
  </si>
  <si>
    <r>
      <t xml:space="preserve">· </t>
    </r>
    <r>
      <rPr>
        <sz val="12"/>
        <color theme="1"/>
        <rFont val="Calibri"/>
        <family val="2"/>
        <scheme val="minor"/>
      </rPr>
      <t>No major technical issues running on a Windows, moderately stable, adequate performance, rarely has major visual glitches or other major bugs.</t>
    </r>
  </si>
  <si>
    <r>
      <rPr>
        <sz val="12"/>
        <color theme="1"/>
        <rFont val="Symbol"/>
        <family val="1"/>
        <charset val="2"/>
      </rPr>
      <t>·</t>
    </r>
    <r>
      <rPr>
        <sz val="12"/>
        <color theme="1"/>
        <rFont val="Calibri"/>
        <family val="2"/>
        <scheme val="minor"/>
      </rPr>
      <t xml:space="preserve"> </t>
    </r>
    <r>
      <rPr>
        <i/>
        <sz val="12"/>
        <color theme="1"/>
        <rFont val="Calibri"/>
        <family val="2"/>
        <scheme val="minor"/>
      </rPr>
      <t>Telemetry is extensive, tracking much more data than the minimum (listed above) with interesting analysis and charts (add a new tab for this).</t>
    </r>
  </si>
  <si>
    <r>
      <rPr>
        <sz val="12"/>
        <color theme="1"/>
        <rFont val="Symbol"/>
        <family val="1"/>
        <charset val="2"/>
      </rPr>
      <t xml:space="preserve">· </t>
    </r>
    <r>
      <rPr>
        <i/>
        <sz val="12"/>
        <color theme="1"/>
        <rFont val="Calibri"/>
        <family val="2"/>
        <scheme val="minor"/>
      </rPr>
      <t>Post-mortem is lengthy, detailed, and insightful, even if the project did not go as well as you would have liked.</t>
    </r>
  </si>
  <si>
    <r>
      <rPr>
        <sz val="12"/>
        <color theme="1"/>
        <rFont val="Symbol"/>
        <family val="1"/>
        <charset val="2"/>
      </rPr>
      <t>·</t>
    </r>
    <r>
      <rPr>
        <sz val="12"/>
        <color theme="1"/>
        <rFont val="Calibri"/>
        <family val="2"/>
        <scheme val="minor"/>
      </rPr>
      <t xml:space="preserve"> </t>
    </r>
    <r>
      <rPr>
        <i/>
        <sz val="12"/>
        <color theme="1"/>
        <rFont val="Calibri"/>
        <family val="2"/>
        <scheme val="minor"/>
      </rPr>
      <t>Most playtest reports have extensive observations and/or analysis well beyond the minimum (such as analysis of telemetry data for that session).</t>
    </r>
  </si>
  <si>
    <t>If you think you have accomplished one or more bonus reuirements that you are worried might be overlooked, mention those here.</t>
  </si>
  <si>
    <r>
      <rPr>
        <sz val="12"/>
        <color theme="1"/>
        <rFont val="Symbol"/>
        <family val="1"/>
        <charset val="2"/>
      </rPr>
      <t>·</t>
    </r>
    <r>
      <rPr>
        <sz val="12"/>
        <color theme="1"/>
        <rFont val="Calibri"/>
        <family val="2"/>
        <scheme val="minor"/>
      </rPr>
      <t xml:space="preserve"> </t>
    </r>
    <r>
      <rPr>
        <i/>
        <sz val="12"/>
        <color theme="1"/>
        <rFont val="Calibri"/>
        <family val="2"/>
        <scheme val="minor"/>
      </rPr>
      <t>Other exceptional features not listed above.</t>
    </r>
  </si>
  <si>
    <r>
      <t>Submission Requirements</t>
    </r>
    <r>
      <rPr>
        <i/>
        <sz val="14"/>
        <color theme="0"/>
        <rFont val="Calibri"/>
        <family val="2"/>
        <scheme val="minor"/>
      </rPr>
      <t xml:space="preserve"> (+1% per day for early submission, up to +5%)</t>
    </r>
  </si>
  <si>
    <t>Lecture
Score</t>
  </si>
  <si>
    <r>
      <rPr>
        <b/>
        <sz val="12"/>
        <color theme="1"/>
        <rFont val="Aptos Narrow"/>
        <family val="2"/>
      </rPr>
      <t>↑</t>
    </r>
    <r>
      <rPr>
        <i/>
        <sz val="8"/>
        <color theme="1"/>
        <rFont val="Calibri"/>
        <family val="2"/>
      </rPr>
      <t xml:space="preserve">
If your lecture
 score is below 60%, your project grade will be reduced.</t>
    </r>
  </si>
  <si>
    <r>
      <rPr>
        <b/>
        <sz val="14"/>
        <rFont val="Aptos Narrow"/>
        <family val="2"/>
      </rPr>
      <t>←</t>
    </r>
    <r>
      <rPr>
        <b/>
        <sz val="14"/>
        <rFont val="Calibri"/>
        <family val="2"/>
        <scheme val="minor"/>
      </rPr>
      <t xml:space="preserve">  Grade</t>
    </r>
  </si>
  <si>
    <t>TELEMETRY DATA</t>
  </si>
  <si>
    <r>
      <rPr>
        <sz val="12"/>
        <color theme="1"/>
        <rFont val="Symbol"/>
        <family val="1"/>
        <charset val="2"/>
      </rPr>
      <t xml:space="preserve">· </t>
    </r>
    <r>
      <rPr>
        <i/>
        <sz val="12"/>
        <color theme="1"/>
        <rFont val="Calibri"/>
        <family val="2"/>
        <scheme val="minor"/>
      </rPr>
      <t>Has at least two or more additional completed playtest reports beyond the minimum of four (one more gets partial credit). Add more tabs as needed.</t>
    </r>
  </si>
  <si>
    <t>There 30 core requirements that must be completed, and many optional bonus requirements (the ones highlighted in grey below). Each core requirement receives a score of either “No Credit (-10%)” (completely missing or half missing), “Partial Credit (+0%)” (more than half-way completed), or “Full Credit (+2%)” (fully completed or very close). Bonus requirements do not have a penalty if they are not completed and give a +1% bonus even if only partially completed. While not required, you should grade yourself before submitting this spreadsheet with the final project.</t>
  </si>
  <si>
    <t>PROJECT REQUIREMENTS (3D Walking Simulator)</t>
  </si>
  <si>
    <r>
      <t>Check-In 2A</t>
    </r>
    <r>
      <rPr>
        <i/>
        <sz val="14"/>
        <color theme="0"/>
        <rFont val="Calibri"/>
        <family val="2"/>
        <scheme val="minor"/>
      </rPr>
      <t xml:space="preserve"> (note that getting full credit for a check-in does not automatically mean you will get it on the final submission)</t>
    </r>
  </si>
  <si>
    <r>
      <t>Check-In 2B</t>
    </r>
    <r>
      <rPr>
        <i/>
        <sz val="14"/>
        <color theme="0"/>
        <rFont val="Calibri"/>
        <family val="2"/>
        <scheme val="minor"/>
      </rPr>
      <t xml:space="preserve"> (note that getting full credit for a check-in does not automatically mean you will get it on the final submission)</t>
    </r>
  </si>
  <si>
    <r>
      <t>Check-In 2C</t>
    </r>
    <r>
      <rPr>
        <i/>
        <sz val="14"/>
        <color theme="0"/>
        <rFont val="Calibri"/>
        <family val="2"/>
        <scheme val="minor"/>
      </rPr>
      <t xml:space="preserve"> (note that getting full credit for a check-in does not automatically mean you will get it on the final submission)</t>
    </r>
  </si>
  <si>
    <r>
      <t>Check-In 2D</t>
    </r>
    <r>
      <rPr>
        <i/>
        <sz val="14"/>
        <color theme="0"/>
        <rFont val="Calibri"/>
        <family val="2"/>
        <scheme val="minor"/>
      </rPr>
      <t xml:space="preserve"> (note that getting full credit for a check-in does not automatically mean you will get it on the final submission)</t>
    </r>
  </si>
  <si>
    <r>
      <t>Check-In 2E</t>
    </r>
    <r>
      <rPr>
        <i/>
        <sz val="14"/>
        <color theme="0"/>
        <rFont val="Calibri"/>
        <family val="2"/>
        <scheme val="minor"/>
      </rPr>
      <t xml:space="preserve"> (note that getting full credit for a check-in does not automatically mean you will get it on the final submission)</t>
    </r>
  </si>
  <si>
    <t>This project is a 3D walking simulator level with minimal mechanics. Note that while the provided framework is in Unity, there is no requirement to use that framework or to use Unity. You can use the framework as-is, modify it, write your own, or write your own in a different engine.</t>
  </si>
  <si>
    <r>
      <t xml:space="preserve">· </t>
    </r>
    <r>
      <rPr>
        <sz val="12"/>
        <color theme="1"/>
        <rFont val="Calibri"/>
        <family val="2"/>
        <scheme val="minor"/>
      </rPr>
      <t>Meets all project restrictions: single level, 3D (1st or 3rd person), minimal mechanics, minimal text, minimal UI, abstract art assets, etc.</t>
    </r>
  </si>
  <si>
    <r>
      <t xml:space="preserve">· </t>
    </r>
    <r>
      <rPr>
        <sz val="12"/>
        <color theme="1"/>
        <rFont val="Calibri"/>
        <family val="2"/>
        <scheme val="minor"/>
      </rPr>
      <t>No major user experience issues, such soft-locks, having significant progress lost, taking way too long, being incoherent/confusing, etc.</t>
    </r>
  </si>
  <si>
    <r>
      <t>·</t>
    </r>
    <r>
      <rPr>
        <sz val="12"/>
        <color theme="1"/>
        <rFont val="Calibri"/>
        <family val="2"/>
        <scheme val="minor"/>
      </rPr>
      <t xml:space="preserve"> A 2D plan for a single 3D level, created digitally or hand-drawn, with a first-page large bold level title that conveys the theme and is clearly visible.</t>
    </r>
  </si>
  <si>
    <r>
      <t>·</t>
    </r>
    <r>
      <rPr>
        <sz val="12"/>
        <color theme="1"/>
        <rFont val="Calibri"/>
        <family val="2"/>
        <scheme val="minor"/>
      </rPr>
      <t xml:space="preserve"> Shows the rough macro spatial archetypes used for the major parts of the level (they do not have to be labeled if it is obvious what they are).</t>
    </r>
  </si>
  <si>
    <r>
      <t>·</t>
    </r>
    <r>
      <rPr>
        <sz val="12"/>
        <color theme="1"/>
        <rFont val="Calibri"/>
        <family val="2"/>
        <scheme val="minor"/>
      </rPr>
      <t xml:space="preserve"> Shows all phases: setup, hook, development (three or more), turn/peak, resolution; all labeled (just “S”, “H”, “D1”, “D2”, “D3”, “T”, “R” is enough).</t>
    </r>
  </si>
  <si>
    <r>
      <t>·</t>
    </r>
    <r>
      <rPr>
        <sz val="12"/>
        <color theme="1"/>
        <rFont val="Calibri"/>
        <family val="2"/>
        <scheme val="minor"/>
      </rPr>
      <t xml:space="preserve"> Plan is for a “walking simulator” level with only movement, minimal jumping (no platforming), and automatically triggered environment reactions.</t>
    </r>
  </si>
  <si>
    <r>
      <t xml:space="preserve">· </t>
    </r>
    <r>
      <rPr>
        <sz val="12"/>
        <color theme="1"/>
        <rFont val="Calibri"/>
        <family val="2"/>
        <scheme val="minor"/>
      </rPr>
      <t>Planned narrative can only be minimal text (seven words or less) displayed between phases and environmental story-telling (no dialog, signs, etc.).</t>
    </r>
  </si>
  <si>
    <r>
      <rPr>
        <sz val="12"/>
        <color theme="1"/>
        <rFont val="Symbol"/>
        <family val="1"/>
        <charset val="2"/>
      </rPr>
      <t>·</t>
    </r>
    <r>
      <rPr>
        <sz val="12"/>
        <color theme="1"/>
        <rFont val="Calibri"/>
        <family val="2"/>
        <scheme val="minor"/>
      </rPr>
      <t xml:space="preserve"> </t>
    </r>
    <r>
      <rPr>
        <i/>
        <sz val="12"/>
        <color theme="1"/>
        <rFont val="Calibri"/>
        <family val="2"/>
        <scheme val="minor"/>
      </rPr>
      <t>Planned hook and turn/peak is feasible and has potential to be really interesting, even if the final level ends up being very different.</t>
    </r>
  </si>
  <si>
    <r>
      <t>·</t>
    </r>
    <r>
      <rPr>
        <sz val="12"/>
        <color theme="1"/>
        <rFont val="Calibri"/>
        <family val="2"/>
        <scheme val="minor"/>
      </rPr>
      <t xml:space="preserve"> </t>
    </r>
    <r>
      <rPr>
        <i/>
        <sz val="12"/>
        <color theme="1"/>
        <rFont val="Calibri"/>
        <family val="2"/>
        <scheme val="minor"/>
      </rPr>
      <t>Planned narrative is feasible, and integrates metaphorically with the spatial layout of the level, even if the final level ends up being very different.</t>
    </r>
  </si>
  <si>
    <r>
      <t xml:space="preserve">· </t>
    </r>
    <r>
      <rPr>
        <i/>
        <sz val="12"/>
        <color theme="1"/>
        <rFont val="Calibri"/>
        <family val="2"/>
        <scheme val="minor"/>
      </rPr>
      <t>The level plan is high-quality and detailed, with a solid setup, development phases, and resolution, even if the final level is very different.</t>
    </r>
  </si>
  <si>
    <r>
      <t xml:space="preserve">· </t>
    </r>
    <r>
      <rPr>
        <sz val="12"/>
        <color theme="1"/>
        <rFont val="Calibri"/>
        <family val="2"/>
        <scheme val="minor"/>
      </rPr>
      <t>First pass with the major spatial features blocked out for all phases (setup through resolution), with the player able to traverse the entire level.</t>
    </r>
  </si>
  <si>
    <r>
      <t xml:space="preserve">· </t>
    </r>
    <r>
      <rPr>
        <sz val="12"/>
        <color theme="1"/>
        <rFont val="Calibri"/>
        <family val="2"/>
        <scheme val="minor"/>
      </rPr>
      <t>Each phase has at least one strong spatial archetype that has enough detail to be obvious what it is supposed to be (even if very rough).</t>
    </r>
  </si>
  <si>
    <r>
      <t xml:space="preserve">· </t>
    </r>
    <r>
      <rPr>
        <sz val="12"/>
        <color theme="1"/>
        <rFont val="Calibri"/>
        <family val="2"/>
        <scheme val="minor"/>
      </rPr>
      <t>Spatial archetypes are coherent and make sense together (natural areas are not just rectangular and/or grid-like, for example).</t>
    </r>
  </si>
  <si>
    <r>
      <t xml:space="preserve">· </t>
    </r>
    <r>
      <rPr>
        <sz val="12"/>
        <color theme="1"/>
        <rFont val="Calibri"/>
        <family val="2"/>
        <scheme val="minor"/>
      </rPr>
      <t>Visuals are abstract shapes with solid colors or simple patterns (just placeholders for real environment art). No “real” textures or detailed models.</t>
    </r>
  </si>
  <si>
    <r>
      <t xml:space="preserve">· </t>
    </r>
    <r>
      <rPr>
        <sz val="12"/>
        <color theme="1"/>
        <rFont val="Calibri"/>
        <family val="2"/>
        <scheme val="minor"/>
      </rPr>
      <t>Controls: W/S to move forwards/backwards, A/D to rotate left/right, Q/E to slide left/right, SPACE to jump. Either 1st or 3rd person camera.</t>
    </r>
  </si>
  <si>
    <r>
      <rPr>
        <sz val="12"/>
        <color theme="1"/>
        <rFont val="Symbol"/>
        <family val="1"/>
        <charset val="2"/>
      </rPr>
      <t>·</t>
    </r>
    <r>
      <rPr>
        <sz val="12"/>
        <color theme="1"/>
        <rFont val="Calibri"/>
        <family val="2"/>
        <scheme val="minor"/>
      </rPr>
      <t xml:space="preserve"> </t>
    </r>
    <r>
      <rPr>
        <i/>
        <sz val="12"/>
        <color theme="1"/>
        <rFont val="Calibri"/>
        <family val="2"/>
        <scheme val="minor"/>
      </rPr>
      <t>Has an abstact visual style with fairly simple shapes and solid colors that conveys the mood and sense of place well.</t>
    </r>
  </si>
  <si>
    <r>
      <rPr>
        <sz val="12"/>
        <color theme="1"/>
        <rFont val="Symbol"/>
        <family val="1"/>
        <charset val="2"/>
      </rPr>
      <t xml:space="preserve">· </t>
    </r>
    <r>
      <rPr>
        <i/>
        <sz val="12"/>
        <color theme="1"/>
        <rFont val="Calibri"/>
        <family val="2"/>
        <scheme val="minor"/>
      </rPr>
      <t>Background layer is very well-crafted (but still abstract in style), enhancing a sense of place and creating interesting long-distance views.</t>
    </r>
  </si>
  <si>
    <r>
      <t xml:space="preserve">· </t>
    </r>
    <r>
      <rPr>
        <sz val="12"/>
        <color theme="1"/>
        <rFont val="Calibri"/>
        <family val="2"/>
        <scheme val="minor"/>
      </rPr>
      <t>Second pass adding more detail and props to the entire level, with a focus on guiding the player through the level with the environment.</t>
    </r>
  </si>
  <si>
    <r>
      <t xml:space="preserve">· </t>
    </r>
    <r>
      <rPr>
        <sz val="12"/>
        <color theme="1"/>
        <rFont val="Calibri"/>
        <family val="2"/>
        <scheme val="minor"/>
      </rPr>
      <t>Each guidance type (paths, color, lighting, lines, motion, scale) is used independently in a unique way (duplicate uses only count as one use).</t>
    </r>
  </si>
  <si>
    <r>
      <t>·</t>
    </r>
    <r>
      <rPr>
        <sz val="12"/>
        <color theme="1"/>
        <rFont val="Calibri"/>
        <family val="2"/>
        <scheme val="minor"/>
      </rPr>
      <t xml:space="preserve"> All guidance makes sense in the context/theme of the level and does not use UI elements, text, dialog, symbols, arrows, signs, etc.</t>
    </r>
  </si>
  <si>
    <r>
      <t xml:space="preserve">· </t>
    </r>
    <r>
      <rPr>
        <sz val="12"/>
        <color theme="1"/>
        <rFont val="Calibri"/>
        <family val="2"/>
        <scheme val="minor"/>
      </rPr>
      <t>Path guidance has multiple options for which way to go and scale guidance involves something that will be entered or at least reached eventually.</t>
    </r>
  </si>
  <si>
    <r>
      <t xml:space="preserve">· </t>
    </r>
    <r>
      <rPr>
        <sz val="12"/>
        <color theme="1"/>
        <rFont val="Calibri"/>
        <family val="2"/>
        <scheme val="minor"/>
      </rPr>
      <t>Telemetry tracks player position, velocity, jumps, events triggered, deaths/resets, distance traveled, and time spent in each phase.</t>
    </r>
  </si>
  <si>
    <r>
      <rPr>
        <sz val="12"/>
        <color theme="1"/>
        <rFont val="Symbol"/>
        <family val="1"/>
        <charset val="2"/>
      </rPr>
      <t xml:space="preserve">· </t>
    </r>
    <r>
      <rPr>
        <i/>
        <sz val="12"/>
        <color theme="1"/>
        <rFont val="Calibri"/>
        <family val="2"/>
        <scheme val="minor"/>
      </rPr>
      <t>The player is guided in particularly clever or interesting ways (at least two clear instances, or one for partial credit).</t>
    </r>
  </si>
  <si>
    <r>
      <rPr>
        <sz val="12"/>
        <color theme="1"/>
        <rFont val="Symbol"/>
        <family val="1"/>
        <charset val="2"/>
      </rPr>
      <t>·</t>
    </r>
    <r>
      <rPr>
        <sz val="12"/>
        <color theme="1"/>
        <rFont val="Calibri"/>
        <family val="2"/>
        <scheme val="minor"/>
      </rPr>
      <t xml:space="preserve"> </t>
    </r>
    <r>
      <rPr>
        <i/>
        <sz val="12"/>
        <color theme="1"/>
        <rFont val="Calibri"/>
        <family val="2"/>
        <scheme val="minor"/>
      </rPr>
      <t>Player guidance is extensive and slick, with multiple guidance types having multiple unique ways they are used.</t>
    </r>
  </si>
  <si>
    <r>
      <t xml:space="preserve">· </t>
    </r>
    <r>
      <rPr>
        <sz val="12"/>
        <color theme="1"/>
        <rFont val="Calibri"/>
        <family val="2"/>
        <scheme val="minor"/>
      </rPr>
      <t xml:space="preserve">Setup phase shows the level name, then fades in, leading to a hook moment with an interesting </t>
    </r>
    <r>
      <rPr>
        <b/>
        <sz val="12"/>
        <color theme="1"/>
        <rFont val="Calibri"/>
        <family val="2"/>
        <scheme val="minor"/>
      </rPr>
      <t>framed</t>
    </r>
    <r>
      <rPr>
        <sz val="12"/>
        <color theme="1"/>
        <rFont val="Calibri"/>
        <family val="2"/>
        <scheme val="minor"/>
      </rPr>
      <t xml:space="preserve"> </t>
    </r>
    <r>
      <rPr>
        <b/>
        <sz val="12"/>
        <color theme="1"/>
        <rFont val="Calibri"/>
        <family val="2"/>
        <scheme val="minor"/>
      </rPr>
      <t>view</t>
    </r>
    <r>
      <rPr>
        <sz val="12"/>
        <color theme="1"/>
        <rFont val="Calibri"/>
        <family val="2"/>
        <scheme val="minor"/>
      </rPr>
      <t xml:space="preserve"> after 10-30 seconds of gameplay.</t>
    </r>
  </si>
  <si>
    <r>
      <t xml:space="preserve">· </t>
    </r>
    <r>
      <rPr>
        <sz val="12"/>
        <color theme="1"/>
        <rFont val="Calibri"/>
        <family val="2"/>
        <scheme val="minor"/>
      </rPr>
      <t>3+ development phases, each starting with 1 to 7 words of quickly fading narrative text, and each with an interesting triggered event/cinematic.</t>
    </r>
  </si>
  <si>
    <r>
      <t>·</t>
    </r>
    <r>
      <rPr>
        <sz val="12"/>
        <color theme="1"/>
        <rFont val="Calibri"/>
        <family val="2"/>
        <scheme val="minor"/>
      </rPr>
      <t xml:space="preserve"> Resolution phase has an interesting </t>
    </r>
    <r>
      <rPr>
        <b/>
        <sz val="12"/>
        <color theme="1"/>
        <rFont val="Calibri"/>
        <family val="2"/>
        <scheme val="minor"/>
      </rPr>
      <t xml:space="preserve">framed view </t>
    </r>
    <r>
      <rPr>
        <sz val="12"/>
        <color theme="1"/>
        <rFont val="Calibri"/>
        <family val="2"/>
        <scheme val="minor"/>
      </rPr>
      <t>as a turn/peak, followed by 10-30 seconds of gameplay before fading out and exiting.</t>
    </r>
  </si>
  <si>
    <r>
      <rPr>
        <sz val="12"/>
        <color theme="1"/>
        <rFont val="Symbol"/>
        <family val="1"/>
        <charset val="2"/>
      </rPr>
      <t xml:space="preserve">· </t>
    </r>
    <r>
      <rPr>
        <i/>
        <sz val="12"/>
        <color theme="1"/>
        <rFont val="Calibri"/>
        <family val="2"/>
        <scheme val="minor"/>
      </rPr>
      <t>Setup is particularly clever or interesting, with a strong, memorable hook (with a strong focal point, foreground framing, and background).</t>
    </r>
  </si>
  <si>
    <r>
      <rPr>
        <sz val="12"/>
        <color theme="1"/>
        <rFont val="Symbol"/>
        <family val="1"/>
        <charset val="2"/>
      </rPr>
      <t xml:space="preserve">· </t>
    </r>
    <r>
      <rPr>
        <i/>
        <sz val="12"/>
        <color theme="1"/>
        <rFont val="Calibri"/>
        <family val="2"/>
        <scheme val="minor"/>
      </rPr>
      <t>Resolution is particularly clever or interesting, with a strong memorable turn/peak (with a strong focal point, foreground framing, and background).</t>
    </r>
  </si>
  <si>
    <r>
      <rPr>
        <sz val="12"/>
        <color theme="1"/>
        <rFont val="Symbol"/>
        <family val="1"/>
        <charset val="2"/>
      </rPr>
      <t>·</t>
    </r>
    <r>
      <rPr>
        <sz val="12"/>
        <color theme="1"/>
        <rFont val="Calibri"/>
        <family val="2"/>
        <scheme val="minor"/>
      </rPr>
      <t xml:space="preserve"> </t>
    </r>
    <r>
      <rPr>
        <i/>
        <sz val="12"/>
        <color theme="1"/>
        <rFont val="Calibri"/>
        <family val="2"/>
        <scheme val="minor"/>
      </rPr>
      <t>Triggered events, narrative text, and/or cinematic pans throughout the development phases (and setup/resolution) are elaborate and/or engaging.</t>
    </r>
  </si>
  <si>
    <r>
      <t xml:space="preserve">· </t>
    </r>
    <r>
      <rPr>
        <sz val="12"/>
        <color theme="1"/>
        <rFont val="Calibri"/>
        <family val="2"/>
        <scheme val="minor"/>
      </rPr>
      <t>Final pass to add minor terrain and clutter (rocks, bushes, furniture, carts--even if they are just boxes visually), and some unevenness in flat areas.</t>
    </r>
  </si>
  <si>
    <r>
      <t xml:space="preserve">· </t>
    </r>
    <r>
      <rPr>
        <sz val="12"/>
        <color theme="1"/>
        <rFont val="Calibri"/>
        <family val="2"/>
        <scheme val="minor"/>
      </rPr>
      <t>No odd gaps in geometry, "floating" trees/buildings/etc., or places with no far background (or a far background that doesn't make sense).</t>
    </r>
  </si>
  <si>
    <r>
      <t>·</t>
    </r>
    <r>
      <rPr>
        <sz val="12"/>
        <color theme="1"/>
        <rFont val="Calibri"/>
        <family val="2"/>
        <scheme val="minor"/>
      </rPr>
      <t xml:space="preserve"> Player speed/rotation is not too fast/slow, or jump height too much/little, and the player never gets “popped” into the air due to level geometry.</t>
    </r>
  </si>
  <si>
    <r>
      <rPr>
        <sz val="12"/>
        <color theme="1"/>
        <rFont val="Symbol"/>
        <family val="1"/>
        <charset val="2"/>
      </rPr>
      <t xml:space="preserve">· </t>
    </r>
    <r>
      <rPr>
        <i/>
        <sz val="12"/>
        <color theme="1"/>
        <rFont val="Calibri"/>
        <family val="2"/>
        <scheme val="minor"/>
      </rPr>
      <t>The smaller details of the level, including “props” and terrain, are really well-crafted (but still abstract) and extensive.</t>
    </r>
  </si>
  <si>
    <r>
      <rPr>
        <sz val="12"/>
        <color theme="1"/>
        <rFont val="Symbol"/>
        <family val="1"/>
        <charset val="2"/>
      </rPr>
      <t>·</t>
    </r>
    <r>
      <rPr>
        <sz val="12"/>
        <color theme="1"/>
        <rFont val="Calibri"/>
        <family val="2"/>
        <scheme val="minor"/>
      </rPr>
      <t xml:space="preserve"> </t>
    </r>
    <r>
      <rPr>
        <i/>
        <sz val="12"/>
        <color theme="1"/>
        <rFont val="Calibri"/>
        <family val="2"/>
        <scheme val="minor"/>
      </rPr>
      <t>Has a custom dynamic 3rd person follow camera that works well and interpolates smoothly, even if it doesn't handle occlusion very well.</t>
    </r>
  </si>
  <si>
    <t>LEVEL PLAN</t>
  </si>
  <si>
    <t>Insert an image (or multiple images) of your level plan on this sheet to submit with your final project. The plan does not have to be updated even if your project has changed radically. Make sure it is easy to view the whole plan just by scrolling up/down and/or left/right.</t>
  </si>
  <si>
    <t>At a minimum, show telemetry data from a series of 3+ runs that has at least one run that completes the level. The data must include player position, velocity, jumps, events triggered, deaths/resets, distance traveled, and time spent in each phase, all organized and formatted in a useful way.</t>
  </si>
  <si>
    <r>
      <t xml:space="preserve">· </t>
    </r>
    <r>
      <rPr>
        <i/>
        <sz val="12"/>
        <color theme="1"/>
        <rFont val="Calibri"/>
        <family val="2"/>
        <scheme val="minor"/>
      </rPr>
      <t>Has a custom dynamic 3rd person follow camera that handles occlusion pretty well, especially in tricky situations.</t>
    </r>
  </si>
  <si>
    <r>
      <rPr>
        <sz val="12"/>
        <color theme="1"/>
        <rFont val="Symbol"/>
        <family val="1"/>
        <charset val="2"/>
      </rPr>
      <t>·</t>
    </r>
    <r>
      <rPr>
        <sz val="12"/>
        <color theme="1"/>
        <rFont val="Calibri"/>
        <family val="2"/>
        <scheme val="minor"/>
      </rPr>
      <t xml:space="preserve"> </t>
    </r>
    <r>
      <rPr>
        <i/>
        <sz val="12"/>
        <color theme="1"/>
        <rFont val="Calibri"/>
        <family val="2"/>
        <scheme val="minor"/>
      </rPr>
      <t>Has an interesting analysis of a 3D level from a commercial game, added to a new tab in this sheet. 1000+ words for full credit, 500+ for partial credit.</t>
    </r>
  </si>
  <si>
    <t>Full Credit</t>
  </si>
  <si>
    <t>No Credit</t>
  </si>
  <si>
    <t>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</si>
</sst>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font>
      <sz val="11"/>
      <color theme="1"/>
      <name val="Calibri"/>
      <family val="2"/>
      <scheme val="minor"/>
    </font>
    <font>
      <sz val="12"/>
      <color theme="1"/>
      <name val="Calibri"/>
      <family val="2"/>
      <scheme val="minor"/>
    </font>
    <font>
      <b/>
      <sz val="12"/>
      <color theme="1"/>
      <name val="Calibri"/>
      <family val="2"/>
      <scheme val="minor"/>
    </font>
    <font>
      <sz val="12"/>
      <color theme="1"/>
      <name val="Symbol"/>
      <family val="1"/>
      <charset val="2"/>
    </font>
    <font>
      <sz val="12"/>
      <color theme="1"/>
      <name val="Calibri"/>
      <family val="1"/>
      <charset val="2"/>
      <scheme val="minor"/>
    </font>
    <font>
      <i/>
      <sz val="12"/>
      <color theme="1"/>
      <name val="Calibri"/>
      <family val="2"/>
      <scheme val="minor"/>
    </font>
    <font>
      <b/>
      <sz val="11"/>
      <color theme="1"/>
      <name val="Calibri"/>
      <family val="2"/>
      <scheme val="minor"/>
    </font>
    <font>
      <sz val="10"/>
      <color theme="1"/>
      <name val="Calibri"/>
      <family val="2"/>
      <scheme val="minor"/>
    </font>
    <font>
      <sz val="18"/>
      <color theme="1"/>
      <name val="Calibri"/>
      <family val="2"/>
      <scheme val="minor"/>
    </font>
    <font>
      <b/>
      <sz val="18"/>
      <color theme="0"/>
      <name val="Calibri"/>
      <family val="2"/>
      <scheme val="minor"/>
    </font>
    <font>
      <b/>
      <sz val="12"/>
      <color theme="0"/>
      <name val="Calibri"/>
      <family val="2"/>
      <scheme val="minor"/>
    </font>
    <font>
      <b/>
      <sz val="14"/>
      <color theme="0"/>
      <name val="Calibri"/>
      <family val="2"/>
      <scheme val="minor"/>
    </font>
    <font>
      <i/>
      <sz val="14"/>
      <color theme="0"/>
      <name val="Calibri"/>
      <family val="2"/>
      <scheme val="minor"/>
    </font>
    <font>
      <b/>
      <sz val="12"/>
      <name val="Calibri"/>
      <family val="2"/>
      <scheme val="minor"/>
    </font>
    <font>
      <sz val="12"/>
      <name val="Calibri"/>
      <family val="2"/>
      <scheme val="minor"/>
    </font>
    <font>
      <sz val="11"/>
      <color theme="1"/>
      <name val="Calibri"/>
      <family val="2"/>
      <scheme val="minor"/>
    </font>
    <font>
      <i/>
      <sz val="12"/>
      <color theme="1"/>
      <name val="Symbol"/>
      <family val="1"/>
      <charset val="2"/>
    </font>
    <font>
      <i/>
      <sz val="10"/>
      <color theme="1"/>
      <name val="Calibri"/>
      <family val="2"/>
    </font>
    <font>
      <b/>
      <sz val="12"/>
      <color theme="1"/>
      <name val="Aptos Narrow"/>
      <family val="2"/>
    </font>
    <font>
      <i/>
      <sz val="8"/>
      <color theme="1"/>
      <name val="Calibri"/>
      <family val="2"/>
    </font>
    <font>
      <b/>
      <sz val="14"/>
      <color theme="1"/>
      <name val="Calibri"/>
      <family val="2"/>
      <scheme val="minor"/>
    </font>
    <font>
      <b/>
      <sz val="14"/>
      <name val="Calibri"/>
      <family val="2"/>
      <scheme val="minor"/>
    </font>
    <font>
      <b/>
      <sz val="14"/>
      <name val="Aptos Narrow"/>
      <family val="2"/>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2" tint="-0.249977111117893"/>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s>
  <cellStyleXfs count="2">
    <xf numFmtId="0" fontId="0" fillId="0" borderId="0"/>
    <xf numFmtId="9" fontId="15" fillId="0" borderId="0" applyFont="0" applyFill="0" applyBorder="0" applyAlignment="0" applyProtection="0"/>
  </cellStyleXfs>
  <cellXfs count="71">
    <xf numFmtId="0" fontId="0" fillId="0" borderId="0" xfId="0"/>
    <xf numFmtId="0" fontId="2" fillId="0" borderId="0" xfId="0" applyFont="1"/>
    <xf numFmtId="0" fontId="1" fillId="0" borderId="0" xfId="0" applyFont="1"/>
    <xf numFmtId="0" fontId="1" fillId="0" borderId="0" xfId="0" applyFont="1" applyAlignment="1">
      <alignment horizontal="left"/>
    </xf>
    <xf numFmtId="0" fontId="8" fillId="0" borderId="0" xfId="0" applyFont="1"/>
    <xf numFmtId="0" fontId="1" fillId="0" borderId="0" xfId="0" applyFont="1" applyAlignment="1">
      <alignment horizontal="left" wrapText="1" indent="1"/>
    </xf>
    <xf numFmtId="0" fontId="3" fillId="0" borderId="3" xfId="0" applyFont="1" applyBorder="1" applyAlignment="1">
      <alignment horizontal="left" vertical="center" wrapText="1" indent="1"/>
    </xf>
    <xf numFmtId="0" fontId="4" fillId="0" borderId="4" xfId="0" applyFont="1" applyBorder="1" applyAlignment="1">
      <alignment horizontal="left" wrapText="1" indent="1"/>
    </xf>
    <xf numFmtId="0" fontId="3" fillId="0" borderId="4" xfId="0" applyFont="1" applyBorder="1" applyAlignment="1">
      <alignment horizontal="left" vertical="center" wrapText="1" indent="1"/>
    </xf>
    <xf numFmtId="0" fontId="6" fillId="0" borderId="0" xfId="0" applyFont="1"/>
    <xf numFmtId="0" fontId="9" fillId="2" borderId="0" xfId="0" applyFont="1" applyFill="1"/>
    <xf numFmtId="0" fontId="0" fillId="2" borderId="0" xfId="0" applyFill="1"/>
    <xf numFmtId="0" fontId="10" fillId="2" borderId="1" xfId="0" applyFont="1" applyFill="1" applyBorder="1"/>
    <xf numFmtId="0" fontId="10" fillId="2" borderId="2" xfId="0" applyFont="1" applyFill="1" applyBorder="1"/>
    <xf numFmtId="0" fontId="10" fillId="2" borderId="0" xfId="0" applyFont="1" applyFill="1"/>
    <xf numFmtId="0" fontId="1" fillId="0" borderId="1" xfId="0" applyFont="1" applyBorder="1" applyAlignment="1">
      <alignment vertical="top" wrapText="1"/>
    </xf>
    <xf numFmtId="14" fontId="1" fillId="0" borderId="1" xfId="0" applyNumberFormat="1" applyFont="1" applyBorder="1" applyAlignment="1">
      <alignment vertical="top" wrapText="1"/>
    </xf>
    <xf numFmtId="0" fontId="1" fillId="0" borderId="1" xfId="0" applyFont="1" applyBorder="1" applyAlignment="1">
      <alignment horizontal="left" vertical="top" wrapText="1"/>
    </xf>
    <xf numFmtId="0" fontId="9" fillId="2" borderId="1" xfId="0" applyFont="1" applyFill="1" applyBorder="1" applyAlignment="1">
      <alignment horizontal="left" indent="1"/>
    </xf>
    <xf numFmtId="0" fontId="11" fillId="2" borderId="2" xfId="0" applyFont="1" applyFill="1" applyBorder="1" applyAlignment="1">
      <alignment horizontal="left" vertical="center" wrapText="1" indent="1"/>
    </xf>
    <xf numFmtId="0" fontId="14" fillId="3" borderId="0" xfId="0" applyFont="1" applyFill="1"/>
    <xf numFmtId="0" fontId="13" fillId="3" borderId="1" xfId="0" applyFont="1" applyFill="1" applyBorder="1" applyAlignment="1">
      <alignment horizontal="center"/>
    </xf>
    <xf numFmtId="0" fontId="8" fillId="0" borderId="0" xfId="0" applyFont="1" applyAlignment="1">
      <alignment wrapText="1"/>
    </xf>
    <xf numFmtId="0" fontId="1" fillId="0" borderId="0" xfId="0" applyFont="1" applyAlignment="1">
      <alignment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1" fillId="0" borderId="0" xfId="0" applyFont="1" applyAlignment="1">
      <alignment horizontal="left" vertical="center" wrapText="1"/>
    </xf>
    <xf numFmtId="0" fontId="1" fillId="0" borderId="6" xfId="0" applyFont="1" applyBorder="1" applyAlignment="1">
      <alignment horizontal="left" vertical="top" wrapText="1" indent="1"/>
    </xf>
    <xf numFmtId="0" fontId="1" fillId="0" borderId="0" xfId="0" applyFont="1" applyAlignment="1">
      <alignment horizontal="center"/>
    </xf>
    <xf numFmtId="9" fontId="1" fillId="0" borderId="0" xfId="1" applyFont="1" applyAlignment="1">
      <alignment horizontal="center"/>
    </xf>
    <xf numFmtId="9" fontId="1" fillId="0" borderId="0" xfId="1" applyFont="1"/>
    <xf numFmtId="0" fontId="3" fillId="4" borderId="2" xfId="0" applyFont="1" applyFill="1" applyBorder="1" applyAlignment="1">
      <alignment horizontal="left" vertical="center" wrapText="1" indent="1"/>
    </xf>
    <xf numFmtId="0" fontId="16" fillId="4" borderId="2" xfId="0" applyFont="1" applyFill="1" applyBorder="1" applyAlignment="1">
      <alignment horizontal="left" vertical="center" wrapText="1" indent="1"/>
    </xf>
    <xf numFmtId="0" fontId="16" fillId="4" borderId="3" xfId="0" applyFont="1" applyFill="1" applyBorder="1" applyAlignment="1">
      <alignment horizontal="left" vertical="center" wrapText="1" indent="1"/>
    </xf>
    <xf numFmtId="0" fontId="16" fillId="4" borderId="4" xfId="0" applyFont="1" applyFill="1" applyBorder="1" applyAlignment="1">
      <alignment horizontal="left" vertical="center" wrapText="1" indent="1"/>
    </xf>
    <xf numFmtId="0" fontId="1" fillId="0" borderId="3" xfId="0" applyFont="1" applyBorder="1" applyAlignment="1">
      <alignment horizontal="left" vertical="top" wrapText="1" indent="1"/>
    </xf>
    <xf numFmtId="164" fontId="2" fillId="0" borderId="5" xfId="1" applyNumberFormat="1" applyFont="1" applyBorder="1" applyAlignment="1">
      <alignment horizontal="center" vertical="center"/>
    </xf>
    <xf numFmtId="164" fontId="2" fillId="0" borderId="9" xfId="1" applyNumberFormat="1" applyFont="1" applyBorder="1" applyAlignment="1">
      <alignment horizontal="center" vertical="center"/>
    </xf>
    <xf numFmtId="164" fontId="2" fillId="0" borderId="8" xfId="1" applyNumberFormat="1" applyFont="1" applyBorder="1" applyAlignment="1">
      <alignment horizontal="center" vertical="center"/>
    </xf>
    <xf numFmtId="164" fontId="2" fillId="0" borderId="11" xfId="1" applyNumberFormat="1"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 xfId="0" applyFont="1" applyBorder="1" applyAlignment="1">
      <alignment horizontal="center" vertical="top" wrapText="1"/>
    </xf>
    <xf numFmtId="0" fontId="2" fillId="0" borderId="7" xfId="0" applyFont="1" applyBorder="1" applyAlignment="1">
      <alignment horizontal="center" vertical="center" wrapText="1"/>
    </xf>
    <xf numFmtId="9" fontId="2" fillId="0" borderId="1" xfId="1" applyFont="1" applyBorder="1" applyAlignment="1">
      <alignment horizontal="center" vertical="center"/>
    </xf>
    <xf numFmtId="9" fontId="20" fillId="0" borderId="5" xfId="1" applyFont="1" applyBorder="1" applyAlignment="1">
      <alignment horizontal="center" vertical="center"/>
    </xf>
    <xf numFmtId="0" fontId="21" fillId="3" borderId="7" xfId="0" applyFont="1" applyFill="1" applyBorder="1" applyAlignment="1">
      <alignment horizontal="left" vertical="center"/>
    </xf>
    <xf numFmtId="164" fontId="2" fillId="0" borderId="5" xfId="1" applyNumberFormat="1" applyFont="1" applyBorder="1" applyAlignment="1">
      <alignment horizontal="left" vertical="center" indent="1"/>
    </xf>
    <xf numFmtId="0" fontId="2" fillId="0" borderId="1" xfId="0" applyFont="1" applyBorder="1" applyAlignment="1">
      <alignment horizontal="left" vertical="center" indent="1"/>
    </xf>
    <xf numFmtId="0" fontId="1" fillId="0" borderId="0" xfId="0" applyFont="1" applyAlignment="1">
      <alignment horizontal="left" vertical="center" indent="1"/>
    </xf>
    <xf numFmtId="0" fontId="2" fillId="0" borderId="0" xfId="0" applyFont="1" applyAlignment="1">
      <alignment horizontal="left" vertical="center" wrapText="1" indent="1"/>
    </xf>
    <xf numFmtId="0" fontId="9" fillId="2" borderId="2" xfId="0" applyFont="1" applyFill="1" applyBorder="1" applyAlignment="1">
      <alignment horizontal="left" vertical="center" indent="1"/>
    </xf>
    <xf numFmtId="0" fontId="3" fillId="4" borderId="3" xfId="0" applyFont="1" applyFill="1" applyBorder="1" applyAlignment="1">
      <alignment horizontal="left" vertical="center" wrapText="1" indent="1"/>
    </xf>
    <xf numFmtId="9" fontId="1" fillId="0" borderId="10" xfId="1" applyFont="1" applyBorder="1" applyAlignment="1">
      <alignment horizontal="center"/>
    </xf>
    <xf numFmtId="9" fontId="1" fillId="0" borderId="0" xfId="1" applyFont="1" applyBorder="1" applyAlignment="1">
      <alignment horizontal="center"/>
    </xf>
    <xf numFmtId="9" fontId="1" fillId="0" borderId="12" xfId="1" applyFont="1" applyBorder="1" applyAlignment="1">
      <alignment horizontal="center"/>
    </xf>
    <xf numFmtId="0" fontId="17" fillId="0" borderId="10" xfId="0" applyFont="1" applyBorder="1" applyAlignment="1">
      <alignment horizontal="center" vertical="top" wrapText="1"/>
    </xf>
    <xf numFmtId="0" fontId="17" fillId="0" borderId="0" xfId="0" applyFont="1" applyAlignment="1">
      <alignment horizontal="center" vertical="top" wrapText="1"/>
    </xf>
    <xf numFmtId="0" fontId="17" fillId="0" borderId="12" xfId="0" applyFont="1" applyBorder="1" applyAlignment="1">
      <alignment horizontal="center" vertical="top" wrapText="1"/>
    </xf>
    <xf numFmtId="0" fontId="9" fillId="2" borderId="8" xfId="0" applyFont="1" applyFill="1" applyBorder="1" applyAlignment="1">
      <alignment horizontal="left" indent="1"/>
    </xf>
    <xf numFmtId="0" fontId="9" fillId="2" borderId="0" xfId="0" applyFont="1" applyFill="1" applyAlignment="1">
      <alignment horizontal="left" indent="1"/>
    </xf>
    <xf numFmtId="0" fontId="5" fillId="0" borderId="5" xfId="0" applyFont="1" applyBorder="1" applyAlignment="1">
      <alignment horizontal="left" vertical="top" wrapText="1" indent="1"/>
    </xf>
    <xf numFmtId="0" fontId="5" fillId="0" borderId="6" xfId="0" applyFont="1" applyBorder="1" applyAlignment="1">
      <alignment horizontal="left" vertical="top" wrapText="1" indent="1"/>
    </xf>
    <xf numFmtId="0" fontId="5" fillId="0" borderId="7" xfId="0" applyFont="1" applyBorder="1" applyAlignment="1">
      <alignment horizontal="left" vertical="top" wrapText="1" indent="1"/>
    </xf>
    <xf numFmtId="0" fontId="7" fillId="0" borderId="5" xfId="0" applyFont="1" applyBorder="1" applyAlignment="1">
      <alignment horizontal="left" vertical="top" wrapText="1"/>
    </xf>
    <xf numFmtId="0" fontId="7" fillId="0" borderId="6" xfId="0" applyFont="1" applyBorder="1" applyAlignment="1">
      <alignment horizontal="left" vertical="top" wrapText="1"/>
    </xf>
    <xf numFmtId="0" fontId="7" fillId="0" borderId="7" xfId="0" applyFont="1" applyBorder="1" applyAlignment="1">
      <alignment horizontal="left" vertical="top" wrapText="1"/>
    </xf>
    <xf numFmtId="0" fontId="7" fillId="0" borderId="5" xfId="0" applyFont="1" applyBorder="1" applyAlignment="1">
      <alignment vertical="top" wrapText="1"/>
    </xf>
    <xf numFmtId="0" fontId="7" fillId="0" borderId="6" xfId="0" applyFont="1" applyBorder="1" applyAlignment="1">
      <alignment vertical="top" wrapText="1"/>
    </xf>
    <xf numFmtId="0" fontId="7" fillId="0" borderId="7" xfId="0" applyFont="1" applyBorder="1" applyAlignment="1">
      <alignment vertical="top" wrapText="1"/>
    </xf>
  </cellXfs>
  <cellStyles count="2">
    <cellStyle name="Normal" xfId="0" builtinId="0"/>
    <cellStyle name="Percent" xfId="1" builtinId="5"/>
  </cellStyles>
  <dxfs count="35">
    <dxf>
      <font>
        <strike val="0"/>
      </font>
      <fill>
        <patternFill>
          <bgColor theme="9" tint="0.59996337778862885"/>
        </patternFill>
      </fill>
    </dxf>
    <dxf>
      <font>
        <strike val="0"/>
      </font>
      <fill>
        <patternFill>
          <bgColor theme="9" tint="0.79998168889431442"/>
        </patternFill>
      </fill>
    </dxf>
    <dxf>
      <fill>
        <patternFill>
          <bgColor theme="9"/>
        </patternFill>
      </fill>
    </dxf>
    <dxf>
      <font>
        <strike val="0"/>
      </font>
      <fill>
        <patternFill>
          <bgColor rgb="FFC00000"/>
        </patternFill>
      </fill>
    </dxf>
    <dxf>
      <font>
        <strike val="0"/>
      </font>
      <fill>
        <patternFill>
          <bgColor theme="7" tint="0.39994506668294322"/>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7" tint="0.39994506668294322"/>
        </patternFill>
      </fill>
    </dxf>
    <dxf>
      <fill>
        <patternFill>
          <bgColor rgb="FFC00000"/>
        </patternFill>
      </fill>
    </dxf>
    <dxf>
      <font>
        <strike val="0"/>
      </font>
      <fill>
        <patternFill>
          <bgColor theme="9" tint="0.79998168889431442"/>
        </patternFill>
      </fill>
    </dxf>
    <dxf>
      <font>
        <strike val="0"/>
      </font>
      <fill>
        <patternFill>
          <bgColor theme="9" tint="0.59996337778862885"/>
        </patternFill>
      </fill>
    </dxf>
    <dxf>
      <fill>
        <patternFill>
          <bgColor theme="9"/>
        </patternFill>
      </fill>
    </dxf>
    <dxf>
      <font>
        <strike val="0"/>
      </font>
      <fill>
        <patternFill>
          <bgColor rgb="FFC00000"/>
        </patternFill>
      </fill>
    </dxf>
    <dxf>
      <font>
        <strike val="0"/>
      </font>
      <fill>
        <patternFill>
          <bgColor theme="7" tint="0.39994506668294322"/>
        </patternFill>
      </fill>
    </dxf>
    <dxf>
      <font>
        <strike val="0"/>
      </font>
      <fill>
        <patternFill>
          <bgColor theme="9" tint="0.79998168889431442"/>
        </patternFill>
      </fill>
    </dxf>
    <dxf>
      <font>
        <strike val="0"/>
      </font>
      <fill>
        <patternFill>
          <bgColor theme="9" tint="0.59996337778862885"/>
        </patternFill>
      </fill>
    </dxf>
    <dxf>
      <fill>
        <patternFill>
          <bgColor theme="9"/>
        </patternFill>
      </fill>
    </dxf>
    <dxf>
      <font>
        <strike val="0"/>
      </font>
      <fill>
        <patternFill>
          <bgColor rgb="FFC00000"/>
        </patternFill>
      </fill>
    </dxf>
    <dxf>
      <font>
        <strike val="0"/>
      </font>
      <fill>
        <patternFill>
          <bgColor theme="7" tint="0.39994506668294322"/>
        </patternFill>
      </fill>
    </dxf>
    <dxf>
      <font>
        <strike val="0"/>
      </font>
      <fill>
        <patternFill>
          <bgColor theme="9" tint="0.79998168889431442"/>
        </patternFill>
      </fill>
    </dxf>
    <dxf>
      <font>
        <strike val="0"/>
      </font>
      <fill>
        <patternFill>
          <bgColor theme="9" tint="0.59996337778862885"/>
        </patternFill>
      </fill>
    </dxf>
    <dxf>
      <fill>
        <patternFill>
          <bgColor theme="9"/>
        </patternFill>
      </fill>
    </dxf>
    <dxf>
      <font>
        <strike val="0"/>
      </font>
      <fill>
        <patternFill>
          <bgColor rgb="FFC00000"/>
        </patternFill>
      </fill>
    </dxf>
    <dxf>
      <font>
        <strike val="0"/>
      </font>
      <fill>
        <patternFill>
          <bgColor theme="7" tint="0.39994506668294322"/>
        </patternFill>
      </fill>
    </dxf>
    <dxf>
      <font>
        <strike val="0"/>
      </font>
      <fill>
        <patternFill>
          <bgColor theme="9" tint="0.79998168889431442"/>
        </patternFill>
      </fill>
    </dxf>
    <dxf>
      <font>
        <strike val="0"/>
      </font>
      <fill>
        <patternFill>
          <bgColor theme="9" tint="0.59996337778862885"/>
        </patternFill>
      </fill>
    </dxf>
    <dxf>
      <fill>
        <patternFill>
          <bgColor theme="9"/>
        </patternFill>
      </fill>
    </dxf>
    <dxf>
      <font>
        <strike val="0"/>
      </font>
      <fill>
        <patternFill>
          <bgColor theme="9" tint="0.79998168889431442"/>
        </patternFill>
      </fill>
    </dxf>
    <dxf>
      <font>
        <strike val="0"/>
      </font>
      <fill>
        <patternFill>
          <bgColor theme="9" tint="0.59996337778862885"/>
        </patternFill>
      </fill>
    </dxf>
    <dxf>
      <fill>
        <patternFill>
          <bgColor theme="9"/>
        </patternFill>
      </fill>
    </dxf>
    <dxf>
      <font>
        <strike val="0"/>
      </font>
      <fill>
        <patternFill>
          <bgColor theme="7" tint="0.39994506668294322"/>
        </patternFill>
      </fill>
    </dxf>
    <dxf>
      <font>
        <strike val="0"/>
      </font>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0"/>
  <sheetViews>
    <sheetView tabSelected="1" topLeftCell="A7" zoomScaleNormal="100" workbookViewId="0">
      <selection activeCell="C18" sqref="C18"/>
    </sheetView>
  </sheetViews>
  <sheetFormatPr defaultColWidth="9.140625" defaultRowHeight="15.75"/>
  <cols>
    <col min="1" max="1" width="6.5703125" style="30" customWidth="1"/>
    <col min="2" max="2" width="12.5703125" style="2" customWidth="1"/>
    <col min="3" max="3" width="130.5703125" style="5" customWidth="1"/>
    <col min="4" max="4" width="9.140625" style="2" customWidth="1"/>
    <col min="5" max="5" width="9.140625" style="23" customWidth="1"/>
    <col min="6" max="16384" width="9.140625" style="2"/>
  </cols>
  <sheetData>
    <row r="1" spans="1:5" s="4" customFormat="1" ht="24" thickBot="1">
      <c r="A1" s="46">
        <f>MIN(1,(MAX(0,(SUM(A4:A1004)+IF(ISBLANK(A2),0,MIN(0,A2-0.6)))*IF(A50&lt;&gt;"n/a",1,IF(A39&lt;&gt;"n/a",1.25,IF(A28&lt;&gt;"n/a",5/3,IF(A17&lt;&gt;"n/a",2.5,5))))+IF(A61&lt;&gt;"n/a",0,0.1)+IF(A6&lt;&gt;"n/a",0,-0.1))))</f>
        <v>0</v>
      </c>
      <c r="B1" s="47" t="s">
        <v>31</v>
      </c>
      <c r="C1" s="52" t="s">
        <v>35</v>
      </c>
      <c r="E1" s="22"/>
    </row>
    <row r="2" spans="1:5" ht="48" thickBot="1">
      <c r="A2" s="45"/>
      <c r="B2" s="44" t="s">
        <v>29</v>
      </c>
      <c r="C2" s="35" t="s">
        <v>41</v>
      </c>
    </row>
    <row r="3" spans="1:5" ht="3.95" customHeight="1">
      <c r="A3" s="54"/>
      <c r="B3" s="57" t="s">
        <v>30</v>
      </c>
      <c r="C3" s="35"/>
    </row>
    <row r="4" spans="1:5" ht="63.75" customHeight="1" thickBot="1">
      <c r="A4" s="55"/>
      <c r="B4" s="58"/>
      <c r="C4" s="35" t="s">
        <v>34</v>
      </c>
    </row>
    <row r="5" spans="1:5" ht="8.1" customHeight="1" thickBot="1">
      <c r="A5" s="56"/>
      <c r="B5" s="59"/>
      <c r="C5" s="27"/>
    </row>
    <row r="6" spans="1:5" s="3" customFormat="1" ht="38.25" thickBot="1">
      <c r="A6" s="37">
        <f>IF(LEFT(B6,2)="No",0,IF(LEFT(B6,7)="Partial",0.02,IF(LEFT(B6,4)="Full",0.04,"n/a")))</f>
        <v>0</v>
      </c>
      <c r="B6" s="40" t="s">
        <v>83</v>
      </c>
      <c r="C6" s="19" t="s">
        <v>36</v>
      </c>
      <c r="E6" s="24"/>
    </row>
    <row r="7" spans="1:5" s="3" customFormat="1" ht="31.5">
      <c r="A7" s="37">
        <f>IF(LEFT(B7,2)="No",-0.1,IF(LEFT(B7,7)="Partial",0,IF(LEFT(B7,4)="Full",0.02,"n/a")))</f>
        <v>0.02</v>
      </c>
      <c r="B7" s="40" t="s">
        <v>82</v>
      </c>
      <c r="C7" s="6" t="s">
        <v>44</v>
      </c>
      <c r="E7" s="25"/>
    </row>
    <row r="8" spans="1:5" s="3" customFormat="1" ht="31.5">
      <c r="A8" s="38">
        <f>IF(LEFT(B8,2)="No",-0.1,IF(LEFT(B8,7)="Partial",0,IF(LEFT(B8,4)="Full",0.02,"n/a")))</f>
        <v>0.02</v>
      </c>
      <c r="B8" s="41" t="s">
        <v>82</v>
      </c>
      <c r="C8" s="6" t="s">
        <v>45</v>
      </c>
      <c r="E8" s="25"/>
    </row>
    <row r="9" spans="1:5" s="3" customFormat="1" ht="31.5">
      <c r="A9" s="38">
        <f>IF(LEFT(B9,2)="No",-0.1,IF(LEFT(B9,7)="Partial",0,IF(LEFT(B9,4)="Full",0.02,"n/a")))</f>
        <v>0.02</v>
      </c>
      <c r="B9" s="41" t="s">
        <v>82</v>
      </c>
      <c r="C9" s="6" t="s">
        <v>46</v>
      </c>
      <c r="E9" s="25"/>
    </row>
    <row r="10" spans="1:5" s="3" customFormat="1" ht="31.5">
      <c r="A10" s="38">
        <f>IF(LEFT(B10,2)="No",-0.1,IF(LEFT(B10,7)="Partial",0,IF(LEFT(B10,4)="Full",0.02,"n/a")))</f>
        <v>0.02</v>
      </c>
      <c r="B10" s="41" t="s">
        <v>82</v>
      </c>
      <c r="C10" s="6" t="s">
        <v>47</v>
      </c>
      <c r="E10" s="25"/>
    </row>
    <row r="11" spans="1:5" s="3" customFormat="1" ht="32.25" thickBot="1">
      <c r="A11" s="39">
        <f>IF(LEFT(B11,2)="No",-0.1,IF(LEFT(B11,7)="Partial",0,IF(LEFT(B11,4)="Full",0.02,"n/a")))</f>
        <v>0.02</v>
      </c>
      <c r="B11" s="42" t="s">
        <v>82</v>
      </c>
      <c r="C11" s="8" t="s">
        <v>48</v>
      </c>
      <c r="E11" s="25"/>
    </row>
    <row r="12" spans="1:5" s="3" customFormat="1" ht="15.95" customHeight="1">
      <c r="A12" s="38" t="str">
        <f>IF(LEFT(B12,2)="No",0,IF(LEFT(B12,7)="Partial",0.01,IF(LEFT(B12,4)="Full",0.02,"n/a")))</f>
        <v>n/a</v>
      </c>
      <c r="B12" s="41"/>
      <c r="C12" s="31" t="s">
        <v>51</v>
      </c>
      <c r="E12" s="25"/>
    </row>
    <row r="13" spans="1:5" s="3" customFormat="1" ht="15.95" customHeight="1">
      <c r="A13" s="38" t="str">
        <f>IF(LEFT(B13,2)="No",0,IF(LEFT(B13,7)="Partial",0.01,IF(LEFT(B13,4)="Full",0.02,"n/a")))</f>
        <v>n/a</v>
      </c>
      <c r="B13" s="41"/>
      <c r="C13" s="33" t="s">
        <v>49</v>
      </c>
      <c r="E13" s="25"/>
    </row>
    <row r="14" spans="1:5" s="3" customFormat="1" ht="15.95" customHeight="1">
      <c r="A14" s="38" t="str">
        <f>IF(LEFT(B14,2)="No",0,IF(LEFT(B14,7)="Partial",0.01,IF(LEFT(B14,4)="Full",0.02,"n/a")))</f>
        <v>n/a</v>
      </c>
      <c r="B14" s="41"/>
      <c r="C14" s="53" t="s">
        <v>50</v>
      </c>
      <c r="E14" s="25"/>
    </row>
    <row r="15" spans="1:5" s="3" customFormat="1" ht="15.95" customHeight="1" thickBot="1">
      <c r="A15" s="39" t="str">
        <f>IF(LEFT(B15,2)="No",0,IF(LEFT(B15,7)="Partial",0.01,IF(LEFT(B15,4)="Full",0.02,"n/a")))</f>
        <v>n/a</v>
      </c>
      <c r="B15" s="42"/>
      <c r="C15" s="34" t="s">
        <v>27</v>
      </c>
      <c r="E15" s="25"/>
    </row>
    <row r="16" spans="1:5" ht="8.1" customHeight="1" thickBot="1">
      <c r="C16" s="27"/>
    </row>
    <row r="17" spans="1:5" s="3" customFormat="1" ht="15.95" customHeight="1" thickBot="1">
      <c r="A17" s="36">
        <f>IF(LEFT(B17,2)="No",0,IF(LEFT(B17,7)="Partial",0.02,IF(LEFT(B17,4)="Full",0.04,"n/a")))</f>
        <v>0</v>
      </c>
      <c r="B17" s="43" t="s">
        <v>83</v>
      </c>
      <c r="C17" s="19" t="s">
        <v>37</v>
      </c>
      <c r="E17" s="25"/>
    </row>
    <row r="18" spans="1:5" s="3" customFormat="1" ht="31.5">
      <c r="A18" s="38">
        <f>IF(LEFT(B18,2)="No",-0.1,IF(LEFT(B18,7)="Partial",0,IF(LEFT(B18,4)="Full",0.02,"n/a")))</f>
        <v>-0.1</v>
      </c>
      <c r="B18" s="41" t="s">
        <v>83</v>
      </c>
      <c r="C18" s="6" t="s">
        <v>52</v>
      </c>
      <c r="E18" s="25"/>
    </row>
    <row r="19" spans="1:5" s="3" customFormat="1" ht="31.5">
      <c r="A19" s="38">
        <f>IF(LEFT(B19,2)="No",-0.1,IF(LEFT(B19,7)="Partial",0,IF(LEFT(B19,4)="Full",0.02,"n/a")))</f>
        <v>-0.1</v>
      </c>
      <c r="B19" s="41" t="s">
        <v>83</v>
      </c>
      <c r="C19" s="6" t="s">
        <v>53</v>
      </c>
      <c r="E19" s="24"/>
    </row>
    <row r="20" spans="1:5" s="3" customFormat="1">
      <c r="A20" s="38">
        <f>IF(LEFT(B20,2)="No",-0.1,IF(LEFT(B20,7)="Partial",0,IF(LEFT(B20,4)="Full",0.02,"n/a")))</f>
        <v>-0.1</v>
      </c>
      <c r="B20" s="41" t="s">
        <v>83</v>
      </c>
      <c r="C20" s="6" t="s">
        <v>54</v>
      </c>
      <c r="E20" s="24"/>
    </row>
    <row r="21" spans="1:5" s="3" customFormat="1" ht="31.5">
      <c r="A21" s="38">
        <f>IF(LEFT(B21,2)="No",-0.1,IF(LEFT(B21,7)="Partial",0,IF(LEFT(B21,4)="Full",0.02,"n/a")))</f>
        <v>-0.1</v>
      </c>
      <c r="B21" s="41" t="s">
        <v>83</v>
      </c>
      <c r="C21" s="6" t="s">
        <v>55</v>
      </c>
      <c r="E21" s="24"/>
    </row>
    <row r="22" spans="1:5" s="3" customFormat="1" ht="15.95" customHeight="1" thickBot="1">
      <c r="A22" s="38">
        <f>IF(LEFT(B22,2)="No",-0.1,IF(LEFT(B22,7)="Partial",0,IF(LEFT(B22,4)="Full",0.02,"n/a")))</f>
        <v>0.02</v>
      </c>
      <c r="B22" s="41" t="s">
        <v>82</v>
      </c>
      <c r="C22" s="8" t="s">
        <v>56</v>
      </c>
      <c r="E22" s="25"/>
    </row>
    <row r="23" spans="1:5" s="3" customFormat="1" ht="15.95" customHeight="1">
      <c r="A23" s="37" t="str">
        <f>IF(LEFT(B23,2)="No",0,IF(LEFT(B23,7)="Partial",0.01,IF(LEFT(B23,4)="Full",0.02,"n/a")))</f>
        <v>n/a</v>
      </c>
      <c r="B23" s="40"/>
      <c r="C23" s="32" t="s">
        <v>58</v>
      </c>
      <c r="E23" s="25"/>
    </row>
    <row r="24" spans="1:5" s="3" customFormat="1" ht="15.95" customHeight="1">
      <c r="A24" s="38" t="str">
        <f>IF(LEFT(B24,2)="No",0,IF(LEFT(B24,7)="Partial",0.01,IF(LEFT(B24,4)="Full",0.02,"n/a")))</f>
        <v>n/a</v>
      </c>
      <c r="B24" s="41"/>
      <c r="C24" s="33" t="s">
        <v>57</v>
      </c>
      <c r="E24" s="25"/>
    </row>
    <row r="25" spans="1:5" s="3" customFormat="1" ht="15.95" customHeight="1">
      <c r="A25" s="38" t="str">
        <f>IF(LEFT(B25,2)="No",0,IF(LEFT(B25,7)="Partial",0.01,IF(LEFT(B25,4)="Full",0.02,"n/a")))</f>
        <v>n/a</v>
      </c>
      <c r="B25" s="41"/>
      <c r="C25" s="33" t="s">
        <v>76</v>
      </c>
      <c r="E25" s="25"/>
    </row>
    <row r="26" spans="1:5" s="3" customFormat="1" ht="15.95" customHeight="1" thickBot="1">
      <c r="A26" s="39" t="str">
        <f>IF(LEFT(B26,2)="No",0,IF(LEFT(B26,7)="Partial",0.01,IF(LEFT(B26,4)="Full",0.02,"n/a")))</f>
        <v>n/a</v>
      </c>
      <c r="B26" s="42"/>
      <c r="C26" s="34" t="s">
        <v>27</v>
      </c>
      <c r="E26" s="25"/>
    </row>
    <row r="27" spans="1:5" ht="8.1" customHeight="1" thickBot="1">
      <c r="C27" s="27"/>
    </row>
    <row r="28" spans="1:5" s="3" customFormat="1" ht="15.95" customHeight="1" thickBot="1">
      <c r="A28" s="36">
        <f>IF(LEFT(B28,2)="No",0,IF(LEFT(B28,7)="Partial",0.02,IF(LEFT(B28,4)="Full",0.04,"n/a")))</f>
        <v>0</v>
      </c>
      <c r="B28" s="43" t="s">
        <v>83</v>
      </c>
      <c r="C28" s="19" t="s">
        <v>38</v>
      </c>
      <c r="E28" s="25"/>
    </row>
    <row r="29" spans="1:5" s="3" customFormat="1" ht="15.95" customHeight="1">
      <c r="A29" s="37">
        <f>IF(LEFT(B29,2)="No",-0.1,IF(LEFT(B29,7)="Partial",0,IF(LEFT(B29,4)="Full",0.02,"n/a")))</f>
        <v>-0.1</v>
      </c>
      <c r="B29" s="40" t="s">
        <v>83</v>
      </c>
      <c r="C29" s="6" t="s">
        <v>59</v>
      </c>
      <c r="E29" s="25"/>
    </row>
    <row r="30" spans="1:5" s="3" customFormat="1" ht="15.95" customHeight="1">
      <c r="A30" s="38">
        <f>IF(LEFT(B30,2)="No",-0.1,IF(LEFT(B30,7)="Partial",0,IF(LEFT(B30,4)="Full",0.02,"n/a")))</f>
        <v>-0.1</v>
      </c>
      <c r="B30" s="41" t="s">
        <v>83</v>
      </c>
      <c r="C30" s="6" t="s">
        <v>60</v>
      </c>
      <c r="E30" s="24"/>
    </row>
    <row r="31" spans="1:5" s="3" customFormat="1" ht="15.95" customHeight="1">
      <c r="A31" s="38">
        <f>IF(LEFT(B31,2)="No",-0.1,IF(LEFT(B31,7)="Partial",0,IF(LEFT(B31,4)="Full",0.02,"n/a")))</f>
        <v>-0.1</v>
      </c>
      <c r="B31" s="41" t="s">
        <v>83</v>
      </c>
      <c r="C31" s="6" t="s">
        <v>61</v>
      </c>
      <c r="E31" s="24"/>
    </row>
    <row r="32" spans="1:5" s="3" customFormat="1" ht="31.5">
      <c r="A32" s="38">
        <f>IF(LEFT(B32,2)="No",-0.1,IF(LEFT(B32,7)="Partial",0,IF(LEFT(B32,4)="Full",0.02,"n/a")))</f>
        <v>-0.1</v>
      </c>
      <c r="B32" s="41" t="s">
        <v>83</v>
      </c>
      <c r="C32" s="6" t="s">
        <v>62</v>
      </c>
      <c r="E32" s="24"/>
    </row>
    <row r="33" spans="1:5" s="3" customFormat="1" ht="15.95" customHeight="1" thickBot="1">
      <c r="A33" s="39">
        <f>IF(LEFT(B33,2)="No",-0.1,IF(LEFT(B33,7)="Partial",0,IF(LEFT(B33,4)="Full",0.02,"n/a")))</f>
        <v>-0.1</v>
      </c>
      <c r="B33" s="42" t="s">
        <v>83</v>
      </c>
      <c r="C33" s="8" t="s">
        <v>63</v>
      </c>
      <c r="E33" s="25"/>
    </row>
    <row r="34" spans="1:5" s="3" customFormat="1" ht="15.95" customHeight="1">
      <c r="A34" s="38" t="str">
        <f>IF(LEFT(B34,2)="No",0,IF(LEFT(B34,7)="Partial",0.01,IF(LEFT(B34,4)="Full",0.02,"n/a")))</f>
        <v>n/a</v>
      </c>
      <c r="B34" s="41"/>
      <c r="C34" s="32" t="s">
        <v>64</v>
      </c>
      <c r="E34" s="25"/>
    </row>
    <row r="35" spans="1:5" s="3" customFormat="1" ht="15.95" customHeight="1">
      <c r="A35" s="38" t="str">
        <f>IF(LEFT(B35,2)="No",0,IF(LEFT(B35,7)="Partial",0.01,IF(LEFT(B35,4)="Full",0.02,"n/a")))</f>
        <v>n/a</v>
      </c>
      <c r="B35" s="41"/>
      <c r="C35" s="33" t="s">
        <v>65</v>
      </c>
      <c r="E35" s="25"/>
    </row>
    <row r="36" spans="1:5" s="3" customFormat="1" ht="15.95" customHeight="1">
      <c r="A36" s="38" t="str">
        <f>IF(LEFT(B36,2)="No",0,IF(LEFT(B36,7)="Partial",0.01,IF(LEFT(B36,4)="Full",0.02,"n/a")))</f>
        <v>n/a</v>
      </c>
      <c r="B36" s="41"/>
      <c r="C36" s="33" t="s">
        <v>23</v>
      </c>
      <c r="E36" s="25"/>
    </row>
    <row r="37" spans="1:5" s="3" customFormat="1" ht="15.95" customHeight="1" thickBot="1">
      <c r="A37" s="39" t="str">
        <f>IF(LEFT(B37,2)="No",0,IF(LEFT(B37,7)="Partial",0.01,IF(LEFT(B37,4)="Full",0.02,"n/a")))</f>
        <v>n/a</v>
      </c>
      <c r="B37" s="42"/>
      <c r="C37" s="34" t="s">
        <v>27</v>
      </c>
      <c r="E37" s="25"/>
    </row>
    <row r="38" spans="1:5" ht="8.1" customHeight="1" thickBot="1">
      <c r="C38" s="27"/>
    </row>
    <row r="39" spans="1:5" s="3" customFormat="1" ht="15.95" customHeight="1" thickBot="1">
      <c r="A39" s="36">
        <f>IF(LEFT(B39,2)="No",0,IF(LEFT(B39,7)="Partial",0.02,IF(LEFT(B39,4)="Full",0.04,"n/a")))</f>
        <v>0</v>
      </c>
      <c r="B39" s="43" t="s">
        <v>83</v>
      </c>
      <c r="C39" s="19" t="s">
        <v>39</v>
      </c>
      <c r="E39" s="24"/>
    </row>
    <row r="40" spans="1:5" s="3" customFormat="1" ht="15.95" customHeight="1">
      <c r="A40" s="37">
        <f>IF(LEFT(B40,2)="No",-0.1,IF(LEFT(B40,7)="Partial",0,IF(LEFT(B40,4)="Full",0.02,"n/a")))</f>
        <v>-0.1</v>
      </c>
      <c r="B40" s="40" t="s">
        <v>83</v>
      </c>
      <c r="C40" s="6" t="s">
        <v>66</v>
      </c>
      <c r="E40" s="25"/>
    </row>
    <row r="41" spans="1:5" s="3" customFormat="1" ht="31.5">
      <c r="A41" s="38">
        <f>IF(LEFT(B41,2)="No",-0.1,IF(LEFT(B41,7)="Partial",0,IF(LEFT(B41,4)="Full",0.02,"n/a")))</f>
        <v>-0.1</v>
      </c>
      <c r="B41" s="41" t="s">
        <v>83</v>
      </c>
      <c r="C41" s="6" t="s">
        <v>67</v>
      </c>
      <c r="E41" s="24"/>
    </row>
    <row r="42" spans="1:5" s="3" customFormat="1" ht="15.95" customHeight="1">
      <c r="A42" s="38">
        <f>IF(LEFT(B42,2)="No",-0.1,IF(LEFT(B42,7)="Partial",0,IF(LEFT(B42,4)="Full",0.02,"n/a")))</f>
        <v>-0.1</v>
      </c>
      <c r="B42" s="41" t="s">
        <v>83</v>
      </c>
      <c r="C42" s="6" t="s">
        <v>68</v>
      </c>
      <c r="E42" s="24"/>
    </row>
    <row r="43" spans="1:5" s="3" customFormat="1" ht="31.5">
      <c r="A43" s="38">
        <f>IF(LEFT(B43,2)="No",-0.1,IF(LEFT(B43,7)="Partial",0,IF(LEFT(B43,4)="Full",0.02,"n/a")))</f>
        <v>-0.1</v>
      </c>
      <c r="B43" s="41" t="s">
        <v>83</v>
      </c>
      <c r="C43" s="6" t="s">
        <v>12</v>
      </c>
      <c r="E43" s="24"/>
    </row>
    <row r="44" spans="1:5" s="3" customFormat="1" ht="32.25" thickBot="1">
      <c r="A44" s="39">
        <f>IF(LEFT(B44,2)="No",-0.1,IF(LEFT(B44,7)="Partial",0,IF(LEFT(B44,4)="Full",0.02,"n/a")))</f>
        <v>-0.1</v>
      </c>
      <c r="B44" s="42" t="s">
        <v>83</v>
      </c>
      <c r="C44" s="8" t="s">
        <v>14</v>
      </c>
      <c r="E44" s="25"/>
    </row>
    <row r="45" spans="1:5" s="3" customFormat="1" ht="15.95" customHeight="1">
      <c r="A45" s="37" t="str">
        <f>IF(LEFT(B45,2)="No",0,IF(LEFT(B45,7)="Partial",0.01,IF(LEFT(B45,4)="Full",0.02,"n/a")))</f>
        <v>n/a</v>
      </c>
      <c r="B45" s="40"/>
      <c r="C45" s="32" t="s">
        <v>69</v>
      </c>
      <c r="E45" s="25"/>
    </row>
    <row r="46" spans="1:5" s="3" customFormat="1" ht="31.5">
      <c r="A46" s="38" t="str">
        <f>IF(LEFT(B46,2)="No",0,IF(LEFT(B46,7)="Partial",0.01,IF(LEFT(B46,4)="Full",0.02,"n/a")))</f>
        <v>n/a</v>
      </c>
      <c r="B46" s="41"/>
      <c r="C46" s="33" t="s">
        <v>70</v>
      </c>
      <c r="E46" s="25"/>
    </row>
    <row r="47" spans="1:5" s="3" customFormat="1" ht="15.95" customHeight="1">
      <c r="A47" s="38" t="str">
        <f>IF(LEFT(B47,2)="No",0,IF(LEFT(B47,7)="Partial",0.01,IF(LEFT(B47,4)="Full",0.02,"n/a")))</f>
        <v>n/a</v>
      </c>
      <c r="B47" s="41"/>
      <c r="C47" s="33" t="s">
        <v>71</v>
      </c>
      <c r="E47" s="25"/>
    </row>
    <row r="48" spans="1:5" s="3" customFormat="1" ht="15.95" customHeight="1" thickBot="1">
      <c r="A48" s="39" t="str">
        <f>IF(LEFT(B48,2)="No",0,IF(LEFT(B48,7)="Partial",0.01,IF(LEFT(B48,4)="Full",0.02,"n/a")))</f>
        <v>n/a</v>
      </c>
      <c r="B48" s="42"/>
      <c r="C48" s="34" t="s">
        <v>27</v>
      </c>
      <c r="E48" s="25"/>
    </row>
    <row r="49" spans="1:5" ht="8.1" customHeight="1" thickBot="1">
      <c r="C49" s="27"/>
    </row>
    <row r="50" spans="1:5" s="3" customFormat="1" ht="15.95" customHeight="1" thickBot="1">
      <c r="A50" s="36">
        <f>IF(LEFT(B50,2)="No",0,IF(LEFT(B50,7)="Partial",0.02,IF(LEFT(B50,4)="Full",0.04,"n/a")))</f>
        <v>0</v>
      </c>
      <c r="B50" s="43" t="s">
        <v>83</v>
      </c>
      <c r="C50" s="19" t="s">
        <v>40</v>
      </c>
      <c r="E50" s="25"/>
    </row>
    <row r="51" spans="1:5" s="3" customFormat="1" ht="31.5">
      <c r="A51" s="37">
        <f>IF(LEFT(B51,2)="No",-0.1,IF(LEFT(B51,7)="Partial",0,IF(LEFT(B51,4)="Full",0.02,"n/a")))</f>
        <v>-0.1</v>
      </c>
      <c r="B51" s="40" t="s">
        <v>83</v>
      </c>
      <c r="C51" s="6" t="s">
        <v>72</v>
      </c>
      <c r="E51" s="25"/>
    </row>
    <row r="52" spans="1:5" s="3" customFormat="1" ht="15.95" customHeight="1">
      <c r="A52" s="38">
        <f>IF(LEFT(B52,2)="No",-0.1,IF(LEFT(B52,7)="Partial",0,IF(LEFT(B52,4)="Full",0.02,"n/a")))</f>
        <v>-0.1</v>
      </c>
      <c r="B52" s="41" t="s">
        <v>83</v>
      </c>
      <c r="C52" s="6" t="s">
        <v>73</v>
      </c>
      <c r="E52" s="24"/>
    </row>
    <row r="53" spans="1:5" s="3" customFormat="1" ht="31.5">
      <c r="A53" s="38">
        <f>IF(LEFT(B53,2)="No",-0.1,IF(LEFT(B53,7)="Partial",0,IF(LEFT(B53,4)="Full",0.02,"n/a")))</f>
        <v>-0.1</v>
      </c>
      <c r="B53" s="41" t="s">
        <v>83</v>
      </c>
      <c r="C53" s="6" t="s">
        <v>74</v>
      </c>
      <c r="E53" s="24"/>
    </row>
    <row r="54" spans="1:5" s="3" customFormat="1" ht="31.5">
      <c r="A54" s="38">
        <f>IF(LEFT(B54,2)="No",-0.1,IF(LEFT(B54,7)="Partial",0,IF(LEFT(B54,4)="Full",0.02,"n/a")))</f>
        <v>-0.1</v>
      </c>
      <c r="B54" s="41" t="s">
        <v>83</v>
      </c>
      <c r="C54" s="6" t="s">
        <v>13</v>
      </c>
      <c r="E54" s="24"/>
    </row>
    <row r="55" spans="1:5" s="3" customFormat="1" ht="32.25" thickBot="1">
      <c r="A55" s="39">
        <f>IF(LEFT(B55,2)="No",-0.1,IF(LEFT(B55,7)="Partial",0,IF(LEFT(B55,4)="Full",0.02,"n/a")))</f>
        <v>-0.1</v>
      </c>
      <c r="B55" s="42" t="s">
        <v>83</v>
      </c>
      <c r="C55" s="8" t="s">
        <v>15</v>
      </c>
      <c r="E55" s="25"/>
    </row>
    <row r="56" spans="1:5" s="3" customFormat="1" ht="15.95" customHeight="1">
      <c r="A56" s="38" t="str">
        <f>IF(LEFT(B56,2)="No",0,IF(LEFT(B56,7)="Partial",0.01,IF(LEFT(B56,4)="Full",0.02,"n/a")))</f>
        <v>n/a</v>
      </c>
      <c r="B56" s="41"/>
      <c r="C56" s="32" t="s">
        <v>75</v>
      </c>
      <c r="E56" s="25"/>
    </row>
    <row r="57" spans="1:5" s="3" customFormat="1" ht="15.95" customHeight="1">
      <c r="A57" s="38" t="str">
        <f>IF(LEFT(B57,2)="No",0,IF(LEFT(B57,7)="Partial",0.01,IF(LEFT(B57,4)="Full",0.02,"n/a")))</f>
        <v>n/a</v>
      </c>
      <c r="B57" s="41"/>
      <c r="C57" s="53" t="s">
        <v>80</v>
      </c>
      <c r="E57" s="25"/>
    </row>
    <row r="58" spans="1:5" s="3" customFormat="1" ht="31.5">
      <c r="A58" s="38" t="str">
        <f>IF(LEFT(B58,2)="No",0,IF(LEFT(B58,7)="Partial",0.01,IF(LEFT(B58,4)="Full",0.02,"n/a")))</f>
        <v>n/a</v>
      </c>
      <c r="B58" s="41"/>
      <c r="C58" s="33" t="s">
        <v>81</v>
      </c>
      <c r="E58" s="25"/>
    </row>
    <row r="59" spans="1:5" s="3" customFormat="1" ht="15.95" customHeight="1" thickBot="1">
      <c r="A59" s="39" t="str">
        <f>IF(LEFT(B59,2)="No",0,IF(LEFT(B59,7)="Partial",0.01,IF(LEFT(B59,4)="Full",0.02,"n/a")))</f>
        <v>n/a</v>
      </c>
      <c r="B59" s="42"/>
      <c r="C59" s="34" t="s">
        <v>27</v>
      </c>
      <c r="E59" s="25"/>
    </row>
    <row r="60" spans="1:5" ht="8.1" customHeight="1" thickBot="1">
      <c r="E60" s="25"/>
    </row>
    <row r="61" spans="1:5" s="50" customFormat="1" ht="15.95" customHeight="1" thickBot="1">
      <c r="A61" s="48">
        <f>IF(LEFT(B61,1)="5",0.05,IF(LEFT(B61,1)="4",0.04,IF(LEFT(B61,1)="3",0.03,IF(LEFT(B61,1)="2",0.02,IF(LEFT(B61,1)="1",0.01,IF(LEFT(B61,1)="O",0,IF(LEFT(B61,1)="L",0,"n/a")))))))</f>
        <v>0</v>
      </c>
      <c r="B61" s="49" t="s">
        <v>84</v>
      </c>
      <c r="C61" s="19" t="s">
        <v>28</v>
      </c>
      <c r="E61" s="51"/>
    </row>
    <row r="62" spans="1:5" s="3" customFormat="1" ht="15.95" customHeight="1">
      <c r="A62" s="37">
        <f>IF(LEFT(B62,2)="No",-0.1,IF(LEFT(B62,7)="Partial",0,IF(LEFT(B62,4)="Full",0.02,"n/a")))</f>
        <v>-0.1</v>
      </c>
      <c r="B62" s="40" t="s">
        <v>83</v>
      </c>
      <c r="C62" s="6" t="s">
        <v>20</v>
      </c>
      <c r="E62" s="25"/>
    </row>
    <row r="63" spans="1:5" s="3" customFormat="1" ht="15.95" customHeight="1">
      <c r="A63" s="38">
        <f>IF(LEFT(B63,2)="No",-0.1,IF(LEFT(B63,7)="Partial",0,IF(LEFT(B63,4)="Full",0.02,"n/a")))</f>
        <v>-0.1</v>
      </c>
      <c r="B63" s="41" t="s">
        <v>83</v>
      </c>
      <c r="C63" s="6" t="s">
        <v>42</v>
      </c>
      <c r="E63" s="25"/>
    </row>
    <row r="64" spans="1:5" s="3" customFormat="1" ht="31.5">
      <c r="A64" s="38">
        <f>IF(LEFT(B64,2)="No",-0.1,IF(LEFT(B64,7)="Partial",0,IF(LEFT(B64,4)="Full",0.02,"n/a")))</f>
        <v>-0.1</v>
      </c>
      <c r="B64" s="41" t="s">
        <v>83</v>
      </c>
      <c r="C64" s="6" t="s">
        <v>22</v>
      </c>
      <c r="E64" s="26"/>
    </row>
    <row r="65" spans="1:5" s="3" customFormat="1" ht="15.95" customHeight="1">
      <c r="A65" s="38">
        <f>IF(LEFT(B65,2)="No",-0.1,IF(LEFT(B65,7)="Partial",0,IF(LEFT(B65,4)="Full",0.02,"n/a")))</f>
        <v>-0.1</v>
      </c>
      <c r="B65" s="41" t="s">
        <v>83</v>
      </c>
      <c r="C65" s="6" t="s">
        <v>43</v>
      </c>
      <c r="E65" s="26"/>
    </row>
    <row r="66" spans="1:5" ht="15.95" customHeight="1" thickBot="1">
      <c r="A66" s="39">
        <f>IF(LEFT(B66,2)="No",-0.1,IF(LEFT(B66,7)="Partial",0,IF(LEFT(B66,4)="Full",0.02,"n/a")))</f>
        <v>-0.1</v>
      </c>
      <c r="B66" s="42" t="s">
        <v>83</v>
      </c>
      <c r="C66" s="7" t="s">
        <v>21</v>
      </c>
      <c r="E66" s="25"/>
    </row>
    <row r="67" spans="1:5" s="3" customFormat="1" ht="15.95" customHeight="1">
      <c r="A67" s="37" t="str">
        <f>IF(LEFT(B67,2)="No",0,IF(LEFT(B67,7)="Partial",0.01,IF(LEFT(B67,4)="Full",0.02,"n/a")))</f>
        <v>n/a</v>
      </c>
      <c r="B67" s="40"/>
      <c r="C67" s="32" t="s">
        <v>24</v>
      </c>
      <c r="E67" s="25"/>
    </row>
    <row r="68" spans="1:5" s="3" customFormat="1" ht="31.5">
      <c r="A68" s="38" t="str">
        <f>IF(LEFT(B68,2)="No",0,IF(LEFT(B68,7)="Partial",0.01,IF(LEFT(B68,4)="Full",0.02,"n/a")))</f>
        <v>n/a</v>
      </c>
      <c r="B68" s="41"/>
      <c r="C68" s="33" t="s">
        <v>33</v>
      </c>
      <c r="E68" s="25"/>
    </row>
    <row r="69" spans="1:5" s="3" customFormat="1" ht="15.95" customHeight="1">
      <c r="A69" s="38" t="str">
        <f>IF(LEFT(B69,2)="No",0,IF(LEFT(B69,7)="Partial",0.01,IF(LEFT(B69,4)="Full",0.02,"n/a")))</f>
        <v>n/a</v>
      </c>
      <c r="B69" s="41"/>
      <c r="C69" s="33" t="s">
        <v>25</v>
      </c>
      <c r="E69" s="25"/>
    </row>
    <row r="70" spans="1:5" s="3" customFormat="1" ht="15.95" customHeight="1" thickBot="1">
      <c r="A70" s="39" t="str">
        <f>IF(LEFT(B70,2)="No",0,IF(LEFT(B70,7)="Partial",0.01,IF(LEFT(B70,4)="Full",0.02,"n/a")))</f>
        <v>n/a</v>
      </c>
      <c r="B70" s="42"/>
      <c r="C70" s="34" t="s">
        <v>27</v>
      </c>
      <c r="E70" s="25"/>
    </row>
  </sheetData>
  <mergeCells count="2">
    <mergeCell ref="A3:A5"/>
    <mergeCell ref="B3:B5"/>
  </mergeCells>
  <conditionalFormatting sqref="A1">
    <cfRule type="colorScale" priority="16">
      <colorScale>
        <cfvo type="num" val="0.4"/>
        <cfvo type="num" val="0.65"/>
        <cfvo type="num" val="0.9"/>
        <color rgb="FFC00000"/>
        <color theme="7" tint="0.39997558519241921"/>
        <color theme="9"/>
      </colorScale>
    </cfRule>
  </conditionalFormatting>
  <conditionalFormatting sqref="A2">
    <cfRule type="colorScale" priority="17">
      <colorScale>
        <cfvo type="num" val="0.4"/>
        <cfvo type="num" val="0.65"/>
        <cfvo type="num" val="0.9"/>
        <color rgb="FFC00000"/>
        <color theme="7" tint="0.39997558519241921"/>
        <color theme="9"/>
      </colorScale>
    </cfRule>
  </conditionalFormatting>
  <conditionalFormatting sqref="B6">
    <cfRule type="beginsWith" dxfId="34" priority="63" operator="beginsWith" text="No">
      <formula>LEFT(B6,LEN("No"))="No"</formula>
    </cfRule>
    <cfRule type="beginsWith" dxfId="33" priority="62" operator="beginsWith" text="Partial">
      <formula>LEFT(B6,LEN("Partial"))="Partial"</formula>
    </cfRule>
  </conditionalFormatting>
  <conditionalFormatting sqref="B6:B15">
    <cfRule type="beginsWith" dxfId="32" priority="1" operator="beginsWith" text="Full">
      <formula>LEFT(B6,LEN("Full"))="Full"</formula>
    </cfRule>
  </conditionalFormatting>
  <conditionalFormatting sqref="B7:B15">
    <cfRule type="beginsWith" dxfId="31" priority="2" operator="beginsWith" text="Partial">
      <formula>LEFT(B7,LEN("Partial"))="Partial"</formula>
    </cfRule>
    <cfRule type="beginsWith" dxfId="30" priority="3" operator="beginsWith" text="No">
      <formula>LEFT(B7,LEN("No"))="No"</formula>
    </cfRule>
  </conditionalFormatting>
  <conditionalFormatting sqref="B17:B26">
    <cfRule type="beginsWith" dxfId="29" priority="4" operator="beginsWith" text="Full">
      <formula>LEFT(B17,LEN("Full"))="Full"</formula>
    </cfRule>
    <cfRule type="beginsWith" dxfId="28" priority="5" operator="beginsWith" text="Partial">
      <formula>LEFT(B17,LEN("Partial"))="Partial"</formula>
    </cfRule>
    <cfRule type="beginsWith" dxfId="27" priority="6" operator="beginsWith" text="No">
      <formula>LEFT(B17,LEN("No"))="No"</formula>
    </cfRule>
  </conditionalFormatting>
  <conditionalFormatting sqref="B28:B33">
    <cfRule type="beginsWith" dxfId="26" priority="56" operator="beginsWith" text="Partial">
      <formula>LEFT(B28,LEN("Partial"))="Partial"</formula>
    </cfRule>
    <cfRule type="beginsWith" dxfId="25" priority="57" operator="beginsWith" text="No">
      <formula>LEFT(B28,LEN("No"))="No"</formula>
    </cfRule>
  </conditionalFormatting>
  <conditionalFormatting sqref="B28:B37">
    <cfRule type="beginsWith" dxfId="24" priority="7" operator="beginsWith" text="Full">
      <formula>LEFT(B28,LEN("Full"))="Full"</formula>
    </cfRule>
  </conditionalFormatting>
  <conditionalFormatting sqref="B34:B37">
    <cfRule type="beginsWith" dxfId="23" priority="8" operator="beginsWith" text="Partial">
      <formula>LEFT(B34,LEN("Partial"))="Partial"</formula>
    </cfRule>
    <cfRule type="beginsWith" dxfId="22" priority="9" operator="beginsWith" text="No">
      <formula>LEFT(B34,LEN("No"))="No"</formula>
    </cfRule>
  </conditionalFormatting>
  <conditionalFormatting sqref="B39:B44">
    <cfRule type="beginsWith" dxfId="21" priority="50" operator="beginsWith" text="Partial">
      <formula>LEFT(B39,LEN("Partial"))="Partial"</formula>
    </cfRule>
    <cfRule type="beginsWith" dxfId="20" priority="51" operator="beginsWith" text="No">
      <formula>LEFT(B39,LEN("No"))="No"</formula>
    </cfRule>
  </conditionalFormatting>
  <conditionalFormatting sqref="B39:B48">
    <cfRule type="beginsWith" dxfId="19" priority="10" operator="beginsWith" text="Full">
      <formula>LEFT(B39,LEN("Full"))="Full"</formula>
    </cfRule>
  </conditionalFormatting>
  <conditionalFormatting sqref="B45:B48">
    <cfRule type="beginsWith" dxfId="18" priority="11" operator="beginsWith" text="Partial">
      <formula>LEFT(B45,LEN("Partial"))="Partial"</formula>
    </cfRule>
    <cfRule type="beginsWith" dxfId="17" priority="12" operator="beginsWith" text="No">
      <formula>LEFT(B45,LEN("No"))="No"</formula>
    </cfRule>
  </conditionalFormatting>
  <conditionalFormatting sqref="B50:B55">
    <cfRule type="beginsWith" dxfId="16" priority="44" operator="beginsWith" text="Partial">
      <formula>LEFT(B50,LEN("Partial"))="Partial"</formula>
    </cfRule>
    <cfRule type="beginsWith" dxfId="15" priority="45" operator="beginsWith" text="No">
      <formula>LEFT(B50,LEN("No"))="No"</formula>
    </cfRule>
  </conditionalFormatting>
  <conditionalFormatting sqref="B50:B59">
    <cfRule type="beginsWith" dxfId="14" priority="13" operator="beginsWith" text="Full">
      <formula>LEFT(B50,LEN("Full"))="Full"</formula>
    </cfRule>
  </conditionalFormatting>
  <conditionalFormatting sqref="B56:B59">
    <cfRule type="beginsWith" dxfId="13" priority="14" operator="beginsWith" text="Partial">
      <formula>LEFT(B56,LEN("Partial"))="Partial"</formula>
    </cfRule>
    <cfRule type="beginsWith" dxfId="12" priority="15" operator="beginsWith" text="No">
      <formula>LEFT(B56,LEN("No"))="No"</formula>
    </cfRule>
  </conditionalFormatting>
  <conditionalFormatting sqref="B61">
    <cfRule type="beginsWith" dxfId="11" priority="33" operator="beginsWith" text="L">
      <formula>LEFT(B61,LEN("L"))="L"</formula>
    </cfRule>
    <cfRule type="beginsWith" dxfId="10" priority="34" operator="beginsWith" text="O">
      <formula>LEFT(B61,LEN("O"))="O"</formula>
    </cfRule>
    <cfRule type="beginsWith" dxfId="9" priority="35" operator="beginsWith" text="1">
      <formula>LEFT(B61,LEN("1"))="1"</formula>
    </cfRule>
    <cfRule type="beginsWith" dxfId="8" priority="36" operator="beginsWith" text="2">
      <formula>LEFT(B61,LEN("2"))="2"</formula>
    </cfRule>
    <cfRule type="beginsWith" dxfId="7" priority="37" operator="beginsWith" text="3">
      <formula>LEFT(B61,LEN("3"))="3"</formula>
    </cfRule>
    <cfRule type="beginsWith" dxfId="6" priority="38" operator="beginsWith" text="4">
      <formula>LEFT(B61,LEN("4"))="4"</formula>
    </cfRule>
    <cfRule type="beginsWith" dxfId="5" priority="39" operator="beginsWith" text="5">
      <formula>LEFT(B61,LEN("5"))="5"</formula>
    </cfRule>
  </conditionalFormatting>
  <conditionalFormatting sqref="B62:B66">
    <cfRule type="beginsWith" dxfId="4" priority="41" operator="beginsWith" text="Partial">
      <formula>LEFT(B62,LEN("Partial"))="Partial"</formula>
    </cfRule>
    <cfRule type="beginsWith" dxfId="3" priority="42" operator="beginsWith" text="No">
      <formula>LEFT(B62,LEN("No"))="No"</formula>
    </cfRule>
  </conditionalFormatting>
  <conditionalFormatting sqref="B62:B70">
    <cfRule type="beginsWith" dxfId="2" priority="18" operator="beginsWith" text="Full">
      <formula>LEFT(B62,LEN("Full"))="Full"</formula>
    </cfRule>
  </conditionalFormatting>
  <conditionalFormatting sqref="B67:B70">
    <cfRule type="beginsWith" dxfId="1" priority="20" operator="beginsWith" text="No">
      <formula>LEFT(B67,LEN("No"))="No"</formula>
    </cfRule>
    <cfRule type="beginsWith" dxfId="0" priority="19" operator="beginsWith" text="Partial">
      <formula>LEFT(B67,LEN("Partial"))="Partial"</formula>
    </cfRule>
  </conditionalFormatting>
  <dataValidations count="2">
    <dataValidation type="list" allowBlank="1" showInputMessage="1" showErrorMessage="1" sqref="B50:B59 B17:B26 B62:B70 B28:B37 B39:B48 B6:B15" xr:uid="{DB064783-83E9-4415-AAD2-D82F85D55432}">
      <formula1>"No Credit,Partial Credit,Full Credit"</formula1>
    </dataValidation>
    <dataValidation type="list" allowBlank="1" showInputMessage="1" showErrorMessage="1" sqref="B61" xr:uid="{9F5B1860-ED80-4A85-A363-3814AF1BC67E}">
      <formula1>"5 Days Early,4 Days Early,3 Days Early,2 Days Early,1 Day Early,On Time,Late"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B2E6A-0D51-4D50-A1BC-AE4071052ED9}">
  <dimension ref="A1:A3"/>
  <sheetViews>
    <sheetView workbookViewId="0">
      <selection activeCell="A3" sqref="A3"/>
    </sheetView>
  </sheetViews>
  <sheetFormatPr defaultRowHeight="15"/>
  <cols>
    <col min="1" max="1" width="89.5703125" customWidth="1"/>
  </cols>
  <sheetData>
    <row r="1" spans="1:1" ht="24" thickBot="1">
      <c r="A1" s="18" t="s">
        <v>16</v>
      </c>
    </row>
    <row r="2" spans="1:1" s="20" customFormat="1" ht="16.5" thickBot="1">
      <c r="A2" s="21" t="str">
        <f>IF(LEN(A3) &gt; 1000,"",IF(LEN(A3) &gt; 500,"You need more post-mortem reflection.",IF(A3&gt;0,IF(A3="If you think you have accomplished one or more bonus goals that you are worried might be overlooked, mention those here.","How did the project go? What did you learn? What could you improve?","You need A LOT MORE post-mortem reflection."),"How did the project go? What did you learn? What could you improve?")))</f>
        <v>You need A LOT MORE post-mortem reflection.</v>
      </c>
    </row>
    <row r="3" spans="1:1" ht="409.5" customHeight="1" thickBot="1">
      <c r="A3" s="17" t="s">
        <v>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4A951-CE7D-4269-BD5D-EA29329CB7A8}">
  <dimension ref="A1:K2"/>
  <sheetViews>
    <sheetView workbookViewId="0">
      <selection activeCell="A3" sqref="A3"/>
    </sheetView>
  </sheetViews>
  <sheetFormatPr defaultColWidth="8.85546875" defaultRowHeight="15.75"/>
  <cols>
    <col min="1" max="2" width="10.5703125" style="28" customWidth="1"/>
    <col min="3" max="3" width="30.5703125" style="2" customWidth="1"/>
    <col min="4" max="5" width="8.85546875" style="28"/>
    <col min="6" max="6" width="8.85546875" style="29"/>
    <col min="7" max="7" width="11.5703125" style="28" customWidth="1"/>
    <col min="8" max="11" width="11.5703125" style="29" customWidth="1"/>
    <col min="12" max="16384" width="8.85546875" style="2"/>
  </cols>
  <sheetData>
    <row r="1" spans="1:11" s="4" customFormat="1" ht="24" thickBot="1">
      <c r="A1" s="60" t="s">
        <v>77</v>
      </c>
      <c r="B1" s="61"/>
      <c r="C1" s="61"/>
      <c r="D1" s="61"/>
      <c r="E1" s="61"/>
      <c r="F1" s="61"/>
      <c r="G1" s="61"/>
      <c r="H1" s="61"/>
      <c r="I1" s="61"/>
      <c r="J1" s="61"/>
      <c r="K1" s="61"/>
    </row>
    <row r="2" spans="1:11" ht="34.35" customHeight="1" thickBot="1">
      <c r="A2" s="62" t="s">
        <v>78</v>
      </c>
      <c r="B2" s="63"/>
      <c r="C2" s="63"/>
      <c r="D2" s="63"/>
      <c r="E2" s="63"/>
      <c r="F2" s="63"/>
      <c r="G2" s="63"/>
      <c r="H2" s="63"/>
      <c r="I2" s="63"/>
      <c r="J2" s="63"/>
      <c r="K2" s="64"/>
    </row>
  </sheetData>
  <mergeCells count="2">
    <mergeCell ref="A1:K1"/>
    <mergeCell ref="A2:K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E5BAE-5E9F-4A68-ADFA-DBB5B7061E7B}">
  <dimension ref="A1:K2"/>
  <sheetViews>
    <sheetView workbookViewId="0">
      <selection activeCell="A2" sqref="A2:K2"/>
    </sheetView>
  </sheetViews>
  <sheetFormatPr defaultColWidth="8.85546875" defaultRowHeight="15.75"/>
  <cols>
    <col min="1" max="2" width="10.5703125" style="28" customWidth="1"/>
    <col min="3" max="3" width="30.5703125" style="2" customWidth="1"/>
    <col min="4" max="5" width="8.85546875" style="28"/>
    <col min="6" max="6" width="8.85546875" style="29"/>
    <col min="7" max="7" width="11.5703125" style="28" customWidth="1"/>
    <col min="8" max="11" width="11.5703125" style="29" customWidth="1"/>
    <col min="12" max="16384" width="8.85546875" style="2"/>
  </cols>
  <sheetData>
    <row r="1" spans="1:11" s="4" customFormat="1" ht="24" thickBot="1">
      <c r="A1" s="60" t="s">
        <v>32</v>
      </c>
      <c r="B1" s="61"/>
      <c r="C1" s="61"/>
      <c r="D1" s="61"/>
      <c r="E1" s="61"/>
      <c r="F1" s="61"/>
      <c r="G1" s="61"/>
      <c r="H1" s="61"/>
      <c r="I1" s="61"/>
      <c r="J1" s="61"/>
      <c r="K1" s="61"/>
    </row>
    <row r="2" spans="1:11" ht="34.35" customHeight="1" thickBot="1">
      <c r="A2" s="62" t="s">
        <v>79</v>
      </c>
      <c r="B2" s="63"/>
      <c r="C2" s="63"/>
      <c r="D2" s="63"/>
      <c r="E2" s="63"/>
      <c r="F2" s="63"/>
      <c r="G2" s="63"/>
      <c r="H2" s="63"/>
      <c r="I2" s="63"/>
      <c r="J2" s="63"/>
      <c r="K2" s="64"/>
    </row>
  </sheetData>
  <mergeCells count="2">
    <mergeCell ref="A1:K1"/>
    <mergeCell ref="A2:K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F06A3-3058-4E5E-8648-85AEA2F13214}">
  <dimension ref="A1:C21"/>
  <sheetViews>
    <sheetView workbookViewId="0"/>
  </sheetViews>
  <sheetFormatPr defaultRowHeight="15"/>
  <cols>
    <col min="1" max="1" width="32.140625" customWidth="1"/>
    <col min="2" max="2" width="37.5703125" customWidth="1"/>
  </cols>
  <sheetData>
    <row r="1" spans="1:3" ht="24" thickBot="1">
      <c r="A1" s="10" t="s">
        <v>0</v>
      </c>
      <c r="B1" s="11"/>
      <c r="C1" s="11"/>
    </row>
    <row r="2" spans="1:3" ht="16.5" thickBot="1">
      <c r="A2" s="12" t="s">
        <v>5</v>
      </c>
      <c r="B2" s="1" t="str">
        <f>IF(LEN(A3) &gt; 5,"","&lt;-- What lab goals had already been met at the time of this test (roughly)?")</f>
        <v>&lt;-- What lab goals had already been met at the time of this test (roughly)?</v>
      </c>
    </row>
    <row r="3" spans="1:3" ht="16.5" thickBot="1">
      <c r="A3" s="15"/>
    </row>
    <row r="4" spans="1:3" ht="16.5" thickBot="1">
      <c r="A4" s="12" t="s">
        <v>6</v>
      </c>
      <c r="B4" s="1" t="str">
        <f>IF(LEN(A5) &gt; 2,"","&lt;-- What date did the playtest occur (time of day not needed)?")</f>
        <v>&lt;-- What date did the playtest occur (time of day not needed)?</v>
      </c>
    </row>
    <row r="5" spans="1:3" ht="16.5" thickBot="1">
      <c r="A5" s="16"/>
    </row>
    <row r="6" spans="1:3" ht="16.5" thickBot="1">
      <c r="A6" s="12" t="s">
        <v>1</v>
      </c>
      <c r="B6" s="1" t="str">
        <f>IF(LEN(A7) &gt; 2,"","&lt;-- Where did the playtest occur (room name, 'tester's apartment', etc.)?")</f>
        <v>&lt;-- Where did the playtest occur (room name, 'tester's apartment', etc.)?</v>
      </c>
    </row>
    <row r="7" spans="1:3" ht="16.5" thickBot="1">
      <c r="A7" s="15"/>
      <c r="B7" s="9"/>
    </row>
    <row r="8" spans="1:3" ht="16.5" thickBot="1">
      <c r="A8" s="12" t="s">
        <v>4</v>
      </c>
      <c r="B8" s="1" t="str">
        <f>IF(LEN(A9) &gt; 0,"","&lt;-- Rough total session length in minutes.")</f>
        <v>&lt;-- Rough total session length in minutes.</v>
      </c>
    </row>
    <row r="9" spans="1:3" ht="16.5" thickBot="1">
      <c r="A9" s="15"/>
      <c r="B9" s="9"/>
    </row>
    <row r="10" spans="1:3" ht="16.5" thickBot="1">
      <c r="A10" s="13" t="s">
        <v>7</v>
      </c>
      <c r="B10" s="1" t="s">
        <v>8</v>
      </c>
    </row>
    <row r="11" spans="1:3" ht="45" customHeight="1" thickBot="1">
      <c r="A11" s="65"/>
      <c r="B11" s="66"/>
      <c r="C11" s="67"/>
    </row>
    <row r="12" spans="1:3" ht="16.5" thickBot="1">
      <c r="A12" s="14" t="s">
        <v>2</v>
      </c>
      <c r="B12" s="1" t="str">
        <f>IF(LEN(A13)&gt;20,"","&lt;-- Relevant information about the tester (age, relationship, degree program, experience with this game/games in general, etc.)")</f>
        <v>&lt;-- Relevant information about the tester (age, relationship, degree program, experience with this game/games in general, etc.)</v>
      </c>
    </row>
    <row r="13" spans="1:3" ht="45" customHeight="1" thickBot="1">
      <c r="A13" s="65"/>
      <c r="B13" s="66"/>
      <c r="C13" s="67"/>
    </row>
    <row r="14" spans="1:3" ht="16.5" thickBot="1">
      <c r="A14" s="13" t="s">
        <v>3</v>
      </c>
      <c r="B14" s="1" t="str">
        <f>IF(LEN(A3) &gt; 10,"","&lt;-- How was the tester measured (direct observation, survey, interview, telemetry, etc.)?")</f>
        <v>&lt;-- How was the tester measured (direct observation, survey, interview, telemetry, etc.)?</v>
      </c>
    </row>
    <row r="15" spans="1:3" ht="45" customHeight="1" thickBot="1">
      <c r="A15" s="65"/>
      <c r="B15" s="66"/>
      <c r="C15" s="67"/>
    </row>
    <row r="16" spans="1:3" ht="16.5" thickBot="1">
      <c r="A16" s="13" t="s">
        <v>9</v>
      </c>
      <c r="B16" s="1" t="str">
        <f>IF(LEN(A17) &gt; 1000,"",IF(LEN(A17) &gt; 500,"&lt;-- You need more observational notes.",IF(A17&gt;0,"&lt;-- You need A LOT MORE observational notes.","&lt;-- What did you observe during this playtest session? (Described in full sentences, not just a list of raw notes.)")))</f>
        <v>&lt;-- What did you observe during this playtest session? (Described in full sentences, not just a list of raw notes.)</v>
      </c>
    </row>
    <row r="17" spans="1:3" ht="210" customHeight="1" thickBot="1">
      <c r="A17" s="65"/>
      <c r="B17" s="66"/>
      <c r="C17" s="67"/>
    </row>
    <row r="18" spans="1:3" ht="16.5" thickBot="1">
      <c r="A18" s="13" t="s">
        <v>10</v>
      </c>
      <c r="B18" s="1" t="str">
        <f>IF(LEN(A19) &gt; 500,"",IF(LEN(A19) &gt; 250,"&lt;-- You need more findings.",IF(A19&gt;0,"&lt;-- You need A LOT MORE findings.","&lt;-- Explain observations, data, or patterns from the playtest. What did you learn or have confirmed?")))</f>
        <v>&lt;-- Explain observations, data, or patterns from the playtest. What did you learn or have confirmed?</v>
      </c>
    </row>
    <row r="19" spans="1:3" ht="110.1" customHeight="1" thickBot="1">
      <c r="A19" s="65"/>
      <c r="B19" s="66"/>
      <c r="C19" s="67"/>
    </row>
    <row r="20" spans="1:3" ht="16.5" thickBot="1">
      <c r="A20" s="13" t="s">
        <v>11</v>
      </c>
      <c r="B20" s="1" t="str">
        <f>IF(LEN(A21) &gt; 500,"",IF(LEN(A21) &gt; 250,"&lt;-- You need more recommendations.",IF(A21&gt;0,"&lt;-- You need A LOT MORE recommendations.","&lt;-- What changes would you recommend be made, and what do you think needs further research?")))</f>
        <v>&lt;-- What changes would you recommend be made, and what do you think needs further research?</v>
      </c>
    </row>
    <row r="21" spans="1:3" ht="110.1" customHeight="1" thickBot="1">
      <c r="A21" s="68"/>
      <c r="B21" s="69"/>
      <c r="C21" s="70"/>
    </row>
  </sheetData>
  <mergeCells count="6">
    <mergeCell ref="A11:C11"/>
    <mergeCell ref="A19:C19"/>
    <mergeCell ref="A21:C21"/>
    <mergeCell ref="A13:C13"/>
    <mergeCell ref="A15:C15"/>
    <mergeCell ref="A17:C17"/>
  </mergeCells>
  <dataValidations count="1">
    <dataValidation type="list" allowBlank="1" showInputMessage="1" showErrorMessage="1" sqref="A3" xr:uid="{BDA3E28D-9CA2-4C11-BA20-5C2D734C54D6}">
      <formula1>"Lab A Goals Met,Lab B Goals Met,Lab C Goals Met,Lab D Goals Met, Lab E Goals Met"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7B52D-2378-4812-BEF4-227AC8609A70}">
  <dimension ref="A1:C21"/>
  <sheetViews>
    <sheetView workbookViewId="0"/>
  </sheetViews>
  <sheetFormatPr defaultRowHeight="15"/>
  <cols>
    <col min="1" max="1" width="32.140625" customWidth="1"/>
    <col min="2" max="2" width="37.5703125" customWidth="1"/>
  </cols>
  <sheetData>
    <row r="1" spans="1:3" ht="24" thickBot="1">
      <c r="A1" s="10" t="s">
        <v>17</v>
      </c>
      <c r="B1" s="11"/>
      <c r="C1" s="11"/>
    </row>
    <row r="2" spans="1:3" ht="16.5" thickBot="1">
      <c r="A2" s="12" t="s">
        <v>5</v>
      </c>
      <c r="B2" s="1" t="str">
        <f>IF(LEN(A3) &gt; 5,"","&lt;-- What lab goals had already been met at the time of this test (roughly)?")</f>
        <v>&lt;-- What lab goals had already been met at the time of this test (roughly)?</v>
      </c>
    </row>
    <row r="3" spans="1:3" ht="16.5" thickBot="1">
      <c r="A3" s="15"/>
    </row>
    <row r="4" spans="1:3" ht="16.5" thickBot="1">
      <c r="A4" s="12" t="s">
        <v>6</v>
      </c>
      <c r="B4" s="1" t="str">
        <f>IF(LEN(A5) &gt; 2,"","&lt;-- What date did the playtest occur (time of day not needed)?")</f>
        <v>&lt;-- What date did the playtest occur (time of day not needed)?</v>
      </c>
    </row>
    <row r="5" spans="1:3" ht="16.5" thickBot="1">
      <c r="A5" s="16"/>
    </row>
    <row r="6" spans="1:3" ht="16.5" thickBot="1">
      <c r="A6" s="12" t="s">
        <v>1</v>
      </c>
      <c r="B6" s="1" t="str">
        <f>IF(LEN(A7) &gt; 2,"","&lt;-- Where did the playtest occur (room name, 'tester's apartment', etc.)?")</f>
        <v>&lt;-- Where did the playtest occur (room name, 'tester's apartment', etc.)?</v>
      </c>
    </row>
    <row r="7" spans="1:3" ht="16.5" thickBot="1">
      <c r="A7" s="15"/>
      <c r="B7" s="9"/>
    </row>
    <row r="8" spans="1:3" ht="16.5" thickBot="1">
      <c r="A8" s="12" t="s">
        <v>4</v>
      </c>
      <c r="B8" s="1" t="str">
        <f>IF(LEN(A9) &gt; 0,"","&lt;-- Rough total session length in minutes.")</f>
        <v>&lt;-- Rough total session length in minutes.</v>
      </c>
    </row>
    <row r="9" spans="1:3" ht="16.5" thickBot="1">
      <c r="A9" s="15"/>
      <c r="B9" s="9"/>
    </row>
    <row r="10" spans="1:3" ht="16.5" thickBot="1">
      <c r="A10" s="13" t="s">
        <v>7</v>
      </c>
      <c r="B10" s="1" t="s">
        <v>8</v>
      </c>
    </row>
    <row r="11" spans="1:3" ht="45" customHeight="1" thickBot="1">
      <c r="A11" s="65"/>
      <c r="B11" s="66"/>
      <c r="C11" s="67"/>
    </row>
    <row r="12" spans="1:3" ht="16.5" thickBot="1">
      <c r="A12" s="14" t="s">
        <v>2</v>
      </c>
      <c r="B12" s="1" t="str">
        <f>IF(LEN(A13)&gt;20,"","&lt;-- Relevant information about the tester (age, relationship, degree program, experience with this game/games in general, etc.)")</f>
        <v>&lt;-- Relevant information about the tester (age, relationship, degree program, experience with this game/games in general, etc.)</v>
      </c>
    </row>
    <row r="13" spans="1:3" ht="45" customHeight="1" thickBot="1">
      <c r="A13" s="65"/>
      <c r="B13" s="66"/>
      <c r="C13" s="67"/>
    </row>
    <row r="14" spans="1:3" ht="16.5" thickBot="1">
      <c r="A14" s="13" t="s">
        <v>3</v>
      </c>
      <c r="B14" s="1" t="str">
        <f>IF(LEN(A3) &gt; 10,"","&lt;-- How was the tester measured (direct observation, survey, interview, telemetry, etc.)?")</f>
        <v>&lt;-- How was the tester measured (direct observation, survey, interview, telemetry, etc.)?</v>
      </c>
    </row>
    <row r="15" spans="1:3" ht="45" customHeight="1" thickBot="1">
      <c r="A15" s="65"/>
      <c r="B15" s="66"/>
      <c r="C15" s="67"/>
    </row>
    <row r="16" spans="1:3" ht="16.5" thickBot="1">
      <c r="A16" s="13" t="s">
        <v>9</v>
      </c>
      <c r="B16" s="1" t="str">
        <f>IF(LEN(A17) &gt; 1000,"",IF(LEN(A17) &gt; 500,"&lt;-- You need more observational notes.",IF(A17&gt;0,"&lt;-- You need A LOT MORE observational notes.","&lt;-- What did you observe during this playtest session? (Described in full sentences, not just a list of raw notes.)")))</f>
        <v>&lt;-- What did you observe during this playtest session? (Described in full sentences, not just a list of raw notes.)</v>
      </c>
    </row>
    <row r="17" spans="1:3" ht="210" customHeight="1" thickBot="1">
      <c r="A17" s="65"/>
      <c r="B17" s="66"/>
      <c r="C17" s="67"/>
    </row>
    <row r="18" spans="1:3" ht="16.5" thickBot="1">
      <c r="A18" s="13" t="s">
        <v>10</v>
      </c>
      <c r="B18" s="1" t="str">
        <f>IF(LEN(A19) &gt; 500,"",IF(LEN(A19) &gt; 250,"&lt;-- You need more findings.",IF(A19&gt;0,"&lt;-- You need A LOT MORE findings.","&lt;-- Explain observations, data, or patterns from the playtest. What did you learn or have confirmed?")))</f>
        <v>&lt;-- Explain observations, data, or patterns from the playtest. What did you learn or have confirmed?</v>
      </c>
    </row>
    <row r="19" spans="1:3" ht="110.1" customHeight="1" thickBot="1">
      <c r="A19" s="65"/>
      <c r="B19" s="66"/>
      <c r="C19" s="67"/>
    </row>
    <row r="20" spans="1:3" ht="16.5" thickBot="1">
      <c r="A20" s="13" t="s">
        <v>11</v>
      </c>
      <c r="B20" s="1" t="str">
        <f>IF(LEN(A21) &gt; 500,"",IF(LEN(A21) &gt; 250,"&lt;-- You need more recommendations.",IF(A21&gt;0,"&lt;-- You need A LOT MORE recommendations.","&lt;-- What changes would you recommend be made, and what do you think needs further research?")))</f>
        <v>&lt;-- What changes would you recommend be made, and what do you think needs further research?</v>
      </c>
    </row>
    <row r="21" spans="1:3" ht="110.1" customHeight="1" thickBot="1">
      <c r="A21" s="68"/>
      <c r="B21" s="69"/>
      <c r="C21" s="70"/>
    </row>
  </sheetData>
  <mergeCells count="6">
    <mergeCell ref="A21:C21"/>
    <mergeCell ref="A11:C11"/>
    <mergeCell ref="A13:C13"/>
    <mergeCell ref="A15:C15"/>
    <mergeCell ref="A17:C17"/>
    <mergeCell ref="A19:C19"/>
  </mergeCells>
  <dataValidations disablePrompts="1" count="1">
    <dataValidation type="list" allowBlank="1" showInputMessage="1" showErrorMessage="1" sqref="A3" xr:uid="{2D5A0020-17F4-42CC-B8CD-709B6D02E0E8}">
      <formula1>"Lab A Goals Met,Lab B Goals Met,Lab C Goals Met,Lab D Goals Met, Lab E Goals Met"</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A52DB-59CF-4104-8F8D-6F5B01CDFD67}">
  <dimension ref="A1:C21"/>
  <sheetViews>
    <sheetView workbookViewId="0"/>
  </sheetViews>
  <sheetFormatPr defaultRowHeight="15"/>
  <cols>
    <col min="1" max="1" width="32.140625" customWidth="1"/>
    <col min="2" max="2" width="37.5703125" customWidth="1"/>
  </cols>
  <sheetData>
    <row r="1" spans="1:3" ht="24" thickBot="1">
      <c r="A1" s="10" t="s">
        <v>18</v>
      </c>
      <c r="B1" s="11"/>
      <c r="C1" s="11"/>
    </row>
    <row r="2" spans="1:3" ht="16.5" thickBot="1">
      <c r="A2" s="12" t="s">
        <v>5</v>
      </c>
      <c r="B2" s="1" t="str">
        <f>IF(LEN(A3) &gt; 5,"","&lt;-- What lab goals had already been met at the time of this test (roughly)?")</f>
        <v>&lt;-- What lab goals had already been met at the time of this test (roughly)?</v>
      </c>
    </row>
    <row r="3" spans="1:3" ht="16.5" thickBot="1">
      <c r="A3" s="15"/>
    </row>
    <row r="4" spans="1:3" ht="16.5" thickBot="1">
      <c r="A4" s="12" t="s">
        <v>6</v>
      </c>
      <c r="B4" s="1" t="str">
        <f>IF(LEN(A5) &gt; 2,"","&lt;-- What date did the playtest occur (time of day not needed)?")</f>
        <v>&lt;-- What date did the playtest occur (time of day not needed)?</v>
      </c>
    </row>
    <row r="5" spans="1:3" ht="16.5" thickBot="1">
      <c r="A5" s="16"/>
    </row>
    <row r="6" spans="1:3" ht="16.5" thickBot="1">
      <c r="A6" s="12" t="s">
        <v>1</v>
      </c>
      <c r="B6" s="1" t="str">
        <f>IF(LEN(A7) &gt; 2,"","&lt;-- Where did the playtest occur (room name, 'tester's apartment', etc.)?")</f>
        <v>&lt;-- Where did the playtest occur (room name, 'tester's apartment', etc.)?</v>
      </c>
    </row>
    <row r="7" spans="1:3" ht="16.5" thickBot="1">
      <c r="A7" s="15"/>
      <c r="B7" s="9"/>
    </row>
    <row r="8" spans="1:3" ht="16.5" thickBot="1">
      <c r="A8" s="12" t="s">
        <v>4</v>
      </c>
      <c r="B8" s="1" t="str">
        <f>IF(LEN(A9) &gt; 0,"","&lt;-- Rough total session length in minutes.")</f>
        <v>&lt;-- Rough total session length in minutes.</v>
      </c>
    </row>
    <row r="9" spans="1:3" ht="16.5" thickBot="1">
      <c r="A9" s="15"/>
      <c r="B9" s="9"/>
    </row>
    <row r="10" spans="1:3" ht="16.5" thickBot="1">
      <c r="A10" s="13" t="s">
        <v>7</v>
      </c>
      <c r="B10" s="1" t="s">
        <v>8</v>
      </c>
    </row>
    <row r="11" spans="1:3" ht="45" customHeight="1" thickBot="1">
      <c r="A11" s="65"/>
      <c r="B11" s="66"/>
      <c r="C11" s="67"/>
    </row>
    <row r="12" spans="1:3" ht="16.5" thickBot="1">
      <c r="A12" s="14" t="s">
        <v>2</v>
      </c>
      <c r="B12" s="1" t="str">
        <f>IF(LEN(A13)&gt;20,"","&lt;-- Relevant information about the tester (age, relationship, degree program, experience with this game/games in general, etc.)")</f>
        <v>&lt;-- Relevant information about the tester (age, relationship, degree program, experience with this game/games in general, etc.)</v>
      </c>
    </row>
    <row r="13" spans="1:3" ht="45" customHeight="1" thickBot="1">
      <c r="A13" s="65"/>
      <c r="B13" s="66"/>
      <c r="C13" s="67"/>
    </row>
    <row r="14" spans="1:3" ht="16.5" thickBot="1">
      <c r="A14" s="13" t="s">
        <v>3</v>
      </c>
      <c r="B14" s="1" t="str">
        <f>IF(LEN(A3) &gt; 10,"","&lt;-- How was the tester measured (direct observation, survey, interview, telemetry, etc.)?")</f>
        <v>&lt;-- How was the tester measured (direct observation, survey, interview, telemetry, etc.)?</v>
      </c>
    </row>
    <row r="15" spans="1:3" ht="45" customHeight="1" thickBot="1">
      <c r="A15" s="65"/>
      <c r="B15" s="66"/>
      <c r="C15" s="67"/>
    </row>
    <row r="16" spans="1:3" ht="16.5" thickBot="1">
      <c r="A16" s="13" t="s">
        <v>9</v>
      </c>
      <c r="B16" s="1" t="str">
        <f>IF(LEN(A17) &gt; 1000,"",IF(LEN(A17) &gt; 500,"&lt;-- You need more observational notes.",IF(A17&gt;0,"&lt;-- You need A LOT MORE observational notes.","&lt;-- What did you observe during this playtest session? (Described in full sentences, not just a list of raw notes.)")))</f>
        <v>&lt;-- What did you observe during this playtest session? (Described in full sentences, not just a list of raw notes.)</v>
      </c>
    </row>
    <row r="17" spans="1:3" ht="210" customHeight="1" thickBot="1">
      <c r="A17" s="65"/>
      <c r="B17" s="66"/>
      <c r="C17" s="67"/>
    </row>
    <row r="18" spans="1:3" ht="16.5" thickBot="1">
      <c r="A18" s="13" t="s">
        <v>10</v>
      </c>
      <c r="B18" s="1" t="str">
        <f>IF(LEN(A19) &gt; 500,"",IF(LEN(A19) &gt; 250,"&lt;-- You need more findings.",IF(A19&gt;0,"&lt;-- You need A LOT MORE findings.","&lt;-- Explain observations, data, or patterns from the playtest. What did you learn or have confirmed?")))</f>
        <v>&lt;-- Explain observations, data, or patterns from the playtest. What did you learn or have confirmed?</v>
      </c>
    </row>
    <row r="19" spans="1:3" ht="110.1" customHeight="1" thickBot="1">
      <c r="A19" s="65"/>
      <c r="B19" s="66"/>
      <c r="C19" s="67"/>
    </row>
    <row r="20" spans="1:3" ht="16.5" thickBot="1">
      <c r="A20" s="13" t="s">
        <v>11</v>
      </c>
      <c r="B20" s="1" t="str">
        <f>IF(LEN(A21) &gt; 500,"",IF(LEN(A21) &gt; 250,"&lt;-- You need more recommendations.",IF(A21&gt;0,"&lt;-- You need A LOT MORE recommendations.","&lt;-- What changes would you recommend be made, and what do you think needs further research?")))</f>
        <v>&lt;-- What changes would you recommend be made, and what do you think needs further research?</v>
      </c>
    </row>
    <row r="21" spans="1:3" ht="110.1" customHeight="1" thickBot="1">
      <c r="A21" s="68"/>
      <c r="B21" s="69"/>
      <c r="C21" s="70"/>
    </row>
  </sheetData>
  <mergeCells count="6">
    <mergeCell ref="A21:C21"/>
    <mergeCell ref="A11:C11"/>
    <mergeCell ref="A13:C13"/>
    <mergeCell ref="A15:C15"/>
    <mergeCell ref="A17:C17"/>
    <mergeCell ref="A19:C19"/>
  </mergeCells>
  <dataValidations count="1">
    <dataValidation type="list" allowBlank="1" showInputMessage="1" showErrorMessage="1" sqref="A3" xr:uid="{6AE66E0A-C861-419B-BC1C-4236D4985E91}">
      <formula1>"Lab A Goals Met,Lab B Goals Met,Lab C Goals Met,Lab D Goals Met, Lab E Goals Met"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1A852-CB0D-4774-A471-FDD5A8A85644}">
  <dimension ref="A1:C21"/>
  <sheetViews>
    <sheetView workbookViewId="0"/>
  </sheetViews>
  <sheetFormatPr defaultRowHeight="15"/>
  <cols>
    <col min="1" max="1" width="32.140625" customWidth="1"/>
    <col min="2" max="2" width="37.5703125" customWidth="1"/>
  </cols>
  <sheetData>
    <row r="1" spans="1:3" ht="24" thickBot="1">
      <c r="A1" s="10" t="s">
        <v>19</v>
      </c>
      <c r="B1" s="11"/>
      <c r="C1" s="11"/>
    </row>
    <row r="2" spans="1:3" ht="16.5" thickBot="1">
      <c r="A2" s="12" t="s">
        <v>5</v>
      </c>
      <c r="B2" s="1" t="str">
        <f>IF(LEN(A3) &gt; 5,"","&lt;-- What lab goals had already been met at the time of this test (roughly)?")</f>
        <v>&lt;-- What lab goals had already been met at the time of this test (roughly)?</v>
      </c>
    </row>
    <row r="3" spans="1:3" ht="16.5" thickBot="1">
      <c r="A3" s="15"/>
    </row>
    <row r="4" spans="1:3" ht="16.5" thickBot="1">
      <c r="A4" s="12" t="s">
        <v>6</v>
      </c>
      <c r="B4" s="1" t="str">
        <f>IF(LEN(A5) &gt; 2,"","&lt;-- What date did the playtest occur (time of day not needed)?")</f>
        <v>&lt;-- What date did the playtest occur (time of day not needed)?</v>
      </c>
    </row>
    <row r="5" spans="1:3" ht="16.5" thickBot="1">
      <c r="A5" s="16"/>
    </row>
    <row r="6" spans="1:3" ht="16.5" thickBot="1">
      <c r="A6" s="12" t="s">
        <v>1</v>
      </c>
      <c r="B6" s="1" t="str">
        <f>IF(LEN(A7) &gt; 2,"","&lt;-- Where did the playtest occur (room name, 'tester's apartment', etc.)?")</f>
        <v>&lt;-- Where did the playtest occur (room name, 'tester's apartment', etc.)?</v>
      </c>
    </row>
    <row r="7" spans="1:3" ht="16.5" thickBot="1">
      <c r="A7" s="15"/>
      <c r="B7" s="9"/>
    </row>
    <row r="8" spans="1:3" ht="16.5" thickBot="1">
      <c r="A8" s="12" t="s">
        <v>4</v>
      </c>
      <c r="B8" s="1" t="str">
        <f>IF(LEN(A9) &gt; 0,"","&lt;-- Rough total session length in minutes.")</f>
        <v>&lt;-- Rough total session length in minutes.</v>
      </c>
    </row>
    <row r="9" spans="1:3" ht="16.5" thickBot="1">
      <c r="A9" s="15"/>
      <c r="B9" s="9"/>
    </row>
    <row r="10" spans="1:3" ht="16.5" thickBot="1">
      <c r="A10" s="13" t="s">
        <v>7</v>
      </c>
      <c r="B10" s="1" t="s">
        <v>8</v>
      </c>
    </row>
    <row r="11" spans="1:3" ht="45" customHeight="1" thickBot="1">
      <c r="A11" s="65"/>
      <c r="B11" s="66"/>
      <c r="C11" s="67"/>
    </row>
    <row r="12" spans="1:3" ht="16.5" thickBot="1">
      <c r="A12" s="14" t="s">
        <v>2</v>
      </c>
      <c r="B12" s="1" t="str">
        <f>IF(LEN(A13)&gt;20,"","&lt;-- Relevant information about the tester (age, relationship, degree program, experience with this game/games in general, etc.)")</f>
        <v>&lt;-- Relevant information about the tester (age, relationship, degree program, experience with this game/games in general, etc.)</v>
      </c>
    </row>
    <row r="13" spans="1:3" ht="45" customHeight="1" thickBot="1">
      <c r="A13" s="65"/>
      <c r="B13" s="66"/>
      <c r="C13" s="67"/>
    </row>
    <row r="14" spans="1:3" ht="16.5" thickBot="1">
      <c r="A14" s="13" t="s">
        <v>3</v>
      </c>
      <c r="B14" s="1" t="str">
        <f>IF(LEN(A3) &gt; 10,"","&lt;-- How was the tester measured (direct observation, survey, interview, telemetry, etc.)?")</f>
        <v>&lt;-- How was the tester measured (direct observation, survey, interview, telemetry, etc.)?</v>
      </c>
    </row>
    <row r="15" spans="1:3" ht="45" customHeight="1" thickBot="1">
      <c r="A15" s="65"/>
      <c r="B15" s="66"/>
      <c r="C15" s="67"/>
    </row>
    <row r="16" spans="1:3" ht="16.5" thickBot="1">
      <c r="A16" s="13" t="s">
        <v>9</v>
      </c>
      <c r="B16" s="1" t="str">
        <f>IF(LEN(A17) &gt; 1000,"",IF(LEN(A17) &gt; 500,"&lt;-- You need more observational notes.",IF(A17&gt;0,"&lt;-- You need A LOT MORE observational notes.","&lt;-- What did you observe during this playtest session? (Described in full sentences, not just a list of raw notes.)")))</f>
        <v>&lt;-- What did you observe during this playtest session? (Described in full sentences, not just a list of raw notes.)</v>
      </c>
    </row>
    <row r="17" spans="1:3" ht="210" customHeight="1" thickBot="1">
      <c r="A17" s="65"/>
      <c r="B17" s="66"/>
      <c r="C17" s="67"/>
    </row>
    <row r="18" spans="1:3" ht="16.5" thickBot="1">
      <c r="A18" s="13" t="s">
        <v>10</v>
      </c>
      <c r="B18" s="1" t="str">
        <f>IF(LEN(A19) &gt; 500,"",IF(LEN(A19) &gt; 250,"&lt;-- You need more findings.",IF(A19&gt;0,"&lt;-- You need A LOT MORE findings.","&lt;-- Explain observations, data, or patterns from the playtest. What did you learn or have confirmed?")))</f>
        <v>&lt;-- Explain observations, data, or patterns from the playtest. What did you learn or have confirmed?</v>
      </c>
    </row>
    <row r="19" spans="1:3" ht="110.1" customHeight="1" thickBot="1">
      <c r="A19" s="65"/>
      <c r="B19" s="66"/>
      <c r="C19" s="67"/>
    </row>
    <row r="20" spans="1:3" ht="16.5" thickBot="1">
      <c r="A20" s="13" t="s">
        <v>11</v>
      </c>
      <c r="B20" s="1" t="str">
        <f>IF(LEN(A21) &gt; 500,"",IF(LEN(A21) &gt; 250,"&lt;-- You need more recommendations.",IF(A21&gt;0,"&lt;-- You need A LOT MORE recommendations.","&lt;-- What changes would you recommend be made, and what do you think needs further research?")))</f>
        <v>&lt;-- What changes would you recommend be made, and what do you think needs further research?</v>
      </c>
    </row>
    <row r="21" spans="1:3" ht="110.1" customHeight="1" thickBot="1">
      <c r="A21" s="68"/>
      <c r="B21" s="69"/>
      <c r="C21" s="70"/>
    </row>
  </sheetData>
  <mergeCells count="6">
    <mergeCell ref="A21:C21"/>
    <mergeCell ref="A11:C11"/>
    <mergeCell ref="A13:C13"/>
    <mergeCell ref="A15:C15"/>
    <mergeCell ref="A17:C17"/>
    <mergeCell ref="A19:C19"/>
  </mergeCells>
  <dataValidations count="1">
    <dataValidation type="list" allowBlank="1" showInputMessage="1" showErrorMessage="1" sqref="A3" xr:uid="{FA1C19CC-F827-40F4-8F5E-A2B25AEA0D5D}">
      <formula1>"Lab A Goals Met,Lab B Goals Met,Lab C Goals Met,Lab D Goals Met, Lab E Goals Met"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Requirements</vt:lpstr>
      <vt:lpstr>Post-Mortem</vt:lpstr>
      <vt:lpstr>Level Plan</vt:lpstr>
      <vt:lpstr>Telemetry Data</vt:lpstr>
      <vt:lpstr>Playtest Report #1</vt:lpstr>
      <vt:lpstr>Playtest Report #2</vt:lpstr>
      <vt:lpstr>Playtest Report #3</vt:lpstr>
      <vt:lpstr>Playtest Report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Matthew Oliver</cp:lastModifiedBy>
  <dcterms:created xsi:type="dcterms:W3CDTF">2015-06-05T18:17:20Z</dcterms:created>
  <dcterms:modified xsi:type="dcterms:W3CDTF">2024-12-07T03:19:58Z</dcterms:modified>
</cp:coreProperties>
</file>