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TL ERP Demo MP4\"/>
    </mc:Choice>
  </mc:AlternateContent>
  <xr:revisionPtr revIDLastSave="0" documentId="13_ncr:1_{C49EF310-6D0D-4FAB-A96C-14AC4757D370}" xr6:coauthVersionLast="47" xr6:coauthVersionMax="47" xr10:uidLastSave="{00000000-0000-0000-0000-000000000000}"/>
  <bookViews>
    <workbookView xWindow="-120" yWindow="-120" windowWidth="20730" windowHeight="11160" tabRatio="568" activeTab="3" xr2:uid="{00000000-000D-0000-FFFF-FFFF00000000}"/>
  </bookViews>
  <sheets>
    <sheet name="Supplier Info" sheetId="1" r:id="rId1"/>
    <sheet name="Raw Material Tracking Info" sheetId="2" r:id="rId2"/>
    <sheet name="Record" sheetId="3" r:id="rId3"/>
    <sheet name="Inventory Overview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4" l="1"/>
  <c r="E119" i="4"/>
  <c r="F118" i="4"/>
  <c r="E118" i="4"/>
  <c r="G118" i="4" s="1"/>
  <c r="F117" i="4"/>
  <c r="E117" i="4"/>
  <c r="G117" i="4" s="1"/>
  <c r="F116" i="4"/>
  <c r="E116" i="4"/>
  <c r="G116" i="4" s="1"/>
  <c r="F115" i="4"/>
  <c r="G115" i="4" s="1"/>
  <c r="E115" i="4"/>
  <c r="F114" i="4"/>
  <c r="E114" i="4"/>
  <c r="F113" i="4"/>
  <c r="E113" i="4"/>
  <c r="G113" i="4" s="1"/>
  <c r="F112" i="4"/>
  <c r="E112" i="4"/>
  <c r="F111" i="4"/>
  <c r="E111" i="4"/>
  <c r="G111" i="4" s="1"/>
  <c r="F110" i="4"/>
  <c r="E110" i="4"/>
  <c r="F109" i="4"/>
  <c r="E109" i="4"/>
  <c r="G109" i="4" s="1"/>
  <c r="F108" i="4"/>
  <c r="E108" i="4"/>
  <c r="G108" i="4" s="1"/>
  <c r="F107" i="4"/>
  <c r="E107" i="4"/>
  <c r="F106" i="4"/>
  <c r="E106" i="4"/>
  <c r="F105" i="4"/>
  <c r="E105" i="4"/>
  <c r="G105" i="4" s="1"/>
  <c r="F104" i="4"/>
  <c r="E104" i="4"/>
  <c r="F103" i="4"/>
  <c r="E103" i="4"/>
  <c r="F102" i="4"/>
  <c r="E102" i="4"/>
  <c r="F101" i="4"/>
  <c r="E101" i="4"/>
  <c r="G100" i="4"/>
  <c r="F100" i="4"/>
  <c r="E100" i="4"/>
  <c r="F99" i="4"/>
  <c r="G99" i="4" s="1"/>
  <c r="E99" i="4"/>
  <c r="F98" i="4"/>
  <c r="E98" i="4"/>
  <c r="G98" i="4" s="1"/>
  <c r="F97" i="4"/>
  <c r="E97" i="4"/>
  <c r="G97" i="4" s="1"/>
  <c r="F96" i="4"/>
  <c r="E96" i="4"/>
  <c r="G96" i="4" s="1"/>
  <c r="F95" i="4"/>
  <c r="E95" i="4"/>
  <c r="F94" i="4"/>
  <c r="E94" i="4"/>
  <c r="F93" i="4"/>
  <c r="E93" i="4"/>
  <c r="F92" i="4"/>
  <c r="E92" i="4"/>
  <c r="G92" i="4" s="1"/>
  <c r="F91" i="4"/>
  <c r="E91" i="4"/>
  <c r="F90" i="4"/>
  <c r="E90" i="4"/>
  <c r="G90" i="4" s="1"/>
  <c r="F89" i="4"/>
  <c r="F88" i="4"/>
  <c r="E88" i="4"/>
  <c r="G88" i="4" s="1"/>
  <c r="F87" i="4"/>
  <c r="E87" i="4"/>
  <c r="G87" i="4" s="1"/>
  <c r="F86" i="4"/>
  <c r="F85" i="4"/>
  <c r="F84" i="4"/>
  <c r="F83" i="4"/>
  <c r="G83" i="4" s="1"/>
  <c r="E83" i="4"/>
  <c r="F82" i="4"/>
  <c r="E82" i="4"/>
  <c r="F81" i="4"/>
  <c r="F80" i="4"/>
  <c r="F79" i="4"/>
  <c r="E79" i="4"/>
  <c r="G79" i="4" s="1"/>
  <c r="F78" i="4"/>
  <c r="E78" i="4"/>
  <c r="F77" i="4"/>
  <c r="E77" i="4"/>
  <c r="F76" i="4"/>
  <c r="E76" i="4"/>
  <c r="G76" i="4" s="1"/>
  <c r="F75" i="4"/>
  <c r="F74" i="4"/>
  <c r="E74" i="4"/>
  <c r="F73" i="4"/>
  <c r="G73" i="4" s="1"/>
  <c r="E73" i="4"/>
  <c r="F72" i="4"/>
  <c r="F71" i="4"/>
  <c r="F70" i="4"/>
  <c r="E70" i="4"/>
  <c r="G70" i="4" s="1"/>
  <c r="F69" i="4"/>
  <c r="E69" i="4"/>
  <c r="G68" i="4"/>
  <c r="F68" i="4"/>
  <c r="E68" i="4"/>
  <c r="F67" i="4"/>
  <c r="F66" i="4"/>
  <c r="E66" i="4"/>
  <c r="G66" i="4" s="1"/>
  <c r="F65" i="4"/>
  <c r="F64" i="4"/>
  <c r="E64" i="4"/>
  <c r="G64" i="4" s="1"/>
  <c r="F63" i="4"/>
  <c r="E63" i="4"/>
  <c r="G63" i="4" s="1"/>
  <c r="F62" i="4"/>
  <c r="F61" i="4"/>
  <c r="E61" i="4"/>
  <c r="G61" i="4" s="1"/>
  <c r="G60" i="4"/>
  <c r="F60" i="4"/>
  <c r="E60" i="4"/>
  <c r="F59" i="4"/>
  <c r="E59" i="4"/>
  <c r="G59" i="4" s="1"/>
  <c r="F58" i="4"/>
  <c r="E58" i="4"/>
  <c r="F57" i="4"/>
  <c r="G57" i="4" s="1"/>
  <c r="E57" i="4"/>
  <c r="F56" i="4"/>
  <c r="E56" i="4"/>
  <c r="G56" i="4" s="1"/>
  <c r="F55" i="4"/>
  <c r="E55" i="4"/>
  <c r="G55" i="4" s="1"/>
  <c r="F54" i="4"/>
  <c r="E54" i="4"/>
  <c r="F53" i="4"/>
  <c r="F52" i="4"/>
  <c r="F51" i="4"/>
  <c r="F50" i="4"/>
  <c r="E50" i="4"/>
  <c r="F49" i="4"/>
  <c r="E49" i="4"/>
  <c r="F48" i="4"/>
  <c r="F47" i="4"/>
  <c r="F46" i="4"/>
  <c r="E46" i="4"/>
  <c r="F45" i="4"/>
  <c r="E45" i="4"/>
  <c r="F44" i="4"/>
  <c r="E44" i="4"/>
  <c r="G44" i="4" s="1"/>
  <c r="F43" i="4"/>
  <c r="F42" i="4"/>
  <c r="E42" i="4"/>
  <c r="F41" i="4"/>
  <c r="E41" i="4"/>
  <c r="F40" i="4"/>
  <c r="E40" i="4"/>
  <c r="G40" i="4" s="1"/>
  <c r="F39" i="4"/>
  <c r="E39" i="4"/>
  <c r="G39" i="4" s="1"/>
  <c r="F38" i="4"/>
  <c r="E38" i="4"/>
  <c r="F37" i="4"/>
  <c r="F36" i="4"/>
  <c r="E36" i="4"/>
  <c r="G36" i="4" s="1"/>
  <c r="F35" i="4"/>
  <c r="E35" i="4"/>
  <c r="F34" i="4"/>
  <c r="F33" i="4"/>
  <c r="F32" i="4"/>
  <c r="E32" i="4"/>
  <c r="F31" i="4"/>
  <c r="E31" i="4"/>
  <c r="G31" i="4" s="1"/>
  <c r="F30" i="4"/>
  <c r="E30" i="4"/>
  <c r="G30" i="4" s="1"/>
  <c r="F29" i="4"/>
  <c r="F28" i="4"/>
  <c r="E28" i="4"/>
  <c r="G28" i="4" s="1"/>
  <c r="F27" i="4"/>
  <c r="F26" i="4"/>
  <c r="E26" i="4"/>
  <c r="F25" i="4"/>
  <c r="G25" i="4" s="1"/>
  <c r="E25" i="4"/>
  <c r="F24" i="4"/>
  <c r="E24" i="4"/>
  <c r="G24" i="4" s="1"/>
  <c r="F23" i="4"/>
  <c r="E23" i="4"/>
  <c r="G23" i="4" s="1"/>
  <c r="F22" i="4"/>
  <c r="E22" i="4"/>
  <c r="F21" i="4"/>
  <c r="E21" i="4"/>
  <c r="F20" i="4"/>
  <c r="E20" i="4"/>
  <c r="G20" i="4" s="1"/>
  <c r="F19" i="4"/>
  <c r="E19" i="4"/>
  <c r="F18" i="4"/>
  <c r="E18" i="4"/>
  <c r="G18" i="4" s="1"/>
  <c r="F17" i="4"/>
  <c r="G17" i="4" s="1"/>
  <c r="E17" i="4"/>
  <c r="F16" i="4"/>
  <c r="E16" i="4"/>
  <c r="F15" i="4"/>
  <c r="F14" i="4"/>
  <c r="E14" i="4"/>
  <c r="F13" i="4"/>
  <c r="F12" i="4"/>
  <c r="E12" i="4"/>
  <c r="G12" i="4" s="1"/>
  <c r="F11" i="4"/>
  <c r="E11" i="4"/>
  <c r="F10" i="4"/>
  <c r="E10" i="4"/>
  <c r="F9" i="4"/>
  <c r="E9" i="4"/>
  <c r="F8" i="4"/>
  <c r="E8" i="4"/>
  <c r="G8" i="4" s="1"/>
  <c r="F7" i="4"/>
  <c r="E7" i="4"/>
  <c r="G7" i="4" s="1"/>
  <c r="F6" i="4"/>
  <c r="E6" i="4"/>
  <c r="F5" i="4"/>
  <c r="F4" i="4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64" i="3"/>
  <c r="H64" i="3"/>
  <c r="N63" i="3"/>
  <c r="E51" i="4" s="1"/>
  <c r="G51" i="4" s="1"/>
  <c r="H63" i="3"/>
  <c r="N62" i="3"/>
  <c r="H62" i="3"/>
  <c r="N61" i="3"/>
  <c r="E37" i="4" s="1"/>
  <c r="G37" i="4" s="1"/>
  <c r="H61" i="3"/>
  <c r="N60" i="3"/>
  <c r="H60" i="3"/>
  <c r="N59" i="3"/>
  <c r="E27" i="4" s="1"/>
  <c r="G27" i="4" s="1"/>
  <c r="H59" i="3"/>
  <c r="N58" i="3"/>
  <c r="H58" i="3"/>
  <c r="N57" i="3"/>
  <c r="E13" i="4" s="1"/>
  <c r="H57" i="3"/>
  <c r="N56" i="3"/>
  <c r="H56" i="3"/>
  <c r="N55" i="3"/>
  <c r="E75" i="4" s="1"/>
  <c r="G75" i="4" s="1"/>
  <c r="H55" i="3"/>
  <c r="N54" i="3"/>
  <c r="H54" i="3"/>
  <c r="N53" i="3"/>
  <c r="E65" i="4" s="1"/>
  <c r="G65" i="4" s="1"/>
  <c r="H53" i="3"/>
  <c r="N52" i="3"/>
  <c r="E89" i="4" s="1"/>
  <c r="G89" i="4" s="1"/>
  <c r="H52" i="3"/>
  <c r="N51" i="3"/>
  <c r="E84" i="4" s="1"/>
  <c r="G84" i="4" s="1"/>
  <c r="H51" i="3"/>
  <c r="N50" i="3"/>
  <c r="N49" i="3"/>
  <c r="E48" i="4" s="1"/>
  <c r="G48" i="4" s="1"/>
  <c r="N48" i="3"/>
  <c r="N47" i="3"/>
  <c r="N46" i="3"/>
  <c r="N45" i="3"/>
  <c r="N44" i="3"/>
  <c r="N43" i="3"/>
  <c r="N42" i="3"/>
  <c r="N41" i="3"/>
  <c r="E72" i="4" s="1"/>
  <c r="G72" i="4" s="1"/>
  <c r="N40" i="3"/>
  <c r="N39" i="3"/>
  <c r="H39" i="3"/>
  <c r="N38" i="3"/>
  <c r="H38" i="3"/>
  <c r="N37" i="3"/>
  <c r="H37" i="3"/>
  <c r="N36" i="3"/>
  <c r="H36" i="3"/>
  <c r="N35" i="3"/>
  <c r="E53" i="4" s="1"/>
  <c r="G53" i="4" s="1"/>
  <c r="H35" i="3"/>
  <c r="N34" i="3"/>
  <c r="H34" i="3"/>
  <c r="N33" i="3"/>
  <c r="E43" i="4" s="1"/>
  <c r="G43" i="4" s="1"/>
  <c r="H33" i="3"/>
  <c r="N32" i="3"/>
  <c r="E34" i="4" s="1"/>
  <c r="G34" i="4" s="1"/>
  <c r="H32" i="3"/>
  <c r="N31" i="3"/>
  <c r="E29" i="4" s="1"/>
  <c r="G29" i="4" s="1"/>
  <c r="H31" i="3"/>
  <c r="N30" i="3"/>
  <c r="H30" i="3"/>
  <c r="N29" i="3"/>
  <c r="E15" i="4" s="1"/>
  <c r="G15" i="4" s="1"/>
  <c r="H29" i="3"/>
  <c r="N28" i="3"/>
  <c r="H28" i="3"/>
  <c r="N27" i="3"/>
  <c r="E5" i="4" s="1"/>
  <c r="G5" i="4" s="1"/>
  <c r="H27" i="3"/>
  <c r="N26" i="3"/>
  <c r="H26" i="3"/>
  <c r="N25" i="3"/>
  <c r="E67" i="4" s="1"/>
  <c r="G67" i="4" s="1"/>
  <c r="H25" i="3"/>
  <c r="N24" i="3"/>
  <c r="E62" i="4" s="1"/>
  <c r="G62" i="4" s="1"/>
  <c r="H24" i="3"/>
  <c r="N23" i="3"/>
  <c r="E86" i="4" s="1"/>
  <c r="G86" i="4" s="1"/>
  <c r="H23" i="3"/>
  <c r="N22" i="3"/>
  <c r="E81" i="4" s="1"/>
  <c r="G81" i="4" s="1"/>
  <c r="H22" i="3"/>
  <c r="N21" i="3"/>
  <c r="E52" i="4" s="1"/>
  <c r="G52" i="4" s="1"/>
  <c r="H21" i="3"/>
  <c r="N20" i="3"/>
  <c r="E47" i="4" s="1"/>
  <c r="G47" i="4" s="1"/>
  <c r="H20" i="3"/>
  <c r="N19" i="3"/>
  <c r="H19" i="3"/>
  <c r="M18" i="3"/>
  <c r="H18" i="3"/>
  <c r="M17" i="3"/>
  <c r="H17" i="3"/>
  <c r="M16" i="3"/>
  <c r="H16" i="3"/>
  <c r="M15" i="3"/>
  <c r="H15" i="3"/>
  <c r="M14" i="3"/>
  <c r="H14" i="3"/>
  <c r="N13" i="3"/>
  <c r="E4" i="4" s="1"/>
  <c r="G4" i="4" s="1"/>
  <c r="H13" i="3"/>
  <c r="N12" i="3"/>
  <c r="E71" i="4" s="1"/>
  <c r="G71" i="4" s="1"/>
  <c r="H12" i="3"/>
  <c r="Q11" i="3"/>
  <c r="M11" i="3"/>
  <c r="H11" i="3"/>
  <c r="Q10" i="3"/>
  <c r="M10" i="3"/>
  <c r="H10" i="3"/>
  <c r="Q9" i="3"/>
  <c r="N9" i="3"/>
  <c r="E85" i="4" s="1"/>
  <c r="G85" i="4" s="1"/>
  <c r="H9" i="3"/>
  <c r="Q8" i="3"/>
  <c r="N8" i="3"/>
  <c r="E80" i="4" s="1"/>
  <c r="G80" i="4" s="1"/>
  <c r="H8" i="3"/>
  <c r="H7" i="3"/>
  <c r="D7" i="3"/>
  <c r="N6" i="3"/>
  <c r="E33" i="4" s="1"/>
  <c r="G33" i="4" s="1"/>
  <c r="H6" i="3"/>
  <c r="D6" i="3"/>
  <c r="L5" i="3"/>
  <c r="H5" i="3"/>
  <c r="D5" i="3"/>
  <c r="R24" i="2"/>
  <c r="R23" i="2"/>
  <c r="R22" i="2"/>
  <c r="R21" i="2"/>
  <c r="R20" i="2"/>
  <c r="R19" i="2"/>
  <c r="R18" i="2"/>
  <c r="R17" i="2"/>
  <c r="R16" i="2"/>
  <c r="R15" i="2"/>
  <c r="R14" i="2"/>
  <c r="R2" i="2" s="1"/>
  <c r="R13" i="2"/>
  <c r="R12" i="2"/>
  <c r="R11" i="2"/>
  <c r="R10" i="2"/>
  <c r="P10" i="2"/>
  <c r="S9" i="2"/>
  <c r="R9" i="2"/>
  <c r="P9" i="2"/>
  <c r="S8" i="2"/>
  <c r="R8" i="2"/>
  <c r="P8" i="2"/>
  <c r="R7" i="2"/>
  <c r="P7" i="2"/>
  <c r="S6" i="2"/>
  <c r="R6" i="2"/>
  <c r="P6" i="2"/>
  <c r="S5" i="2"/>
  <c r="R5" i="2"/>
  <c r="P5" i="2"/>
  <c r="G13" i="4" l="1"/>
  <c r="G19" i="4"/>
  <c r="G49" i="4"/>
  <c r="G91" i="4"/>
  <c r="G95" i="4"/>
  <c r="G102" i="4"/>
  <c r="G11" i="4"/>
  <c r="G16" i="4"/>
  <c r="G32" i="4"/>
  <c r="G41" i="4"/>
  <c r="G45" i="4"/>
  <c r="G50" i="4"/>
  <c r="G77" i="4"/>
  <c r="G82" i="4"/>
  <c r="G106" i="4"/>
  <c r="G103" i="4"/>
  <c r="G110" i="4"/>
  <c r="G38" i="4"/>
  <c r="G42" i="4"/>
  <c r="G46" i="4"/>
  <c r="G69" i="4"/>
  <c r="G74" i="4"/>
  <c r="G78" i="4"/>
  <c r="G107" i="4"/>
  <c r="G114" i="4"/>
  <c r="G9" i="4"/>
  <c r="G21" i="4"/>
  <c r="G93" i="4"/>
  <c r="G104" i="4"/>
  <c r="G6" i="4"/>
  <c r="G10" i="4"/>
  <c r="G14" i="4"/>
  <c r="G22" i="4"/>
  <c r="G26" i="4"/>
  <c r="G35" i="4"/>
  <c r="G54" i="4"/>
  <c r="G58" i="4"/>
  <c r="G94" i="4"/>
  <c r="G101" i="4"/>
  <c r="G112" i="4"/>
  <c r="G119" i="4"/>
</calcChain>
</file>

<file path=xl/sharedStrings.xml><?xml version="1.0" encoding="utf-8"?>
<sst xmlns="http://schemas.openxmlformats.org/spreadsheetml/2006/main" count="692" uniqueCount="300">
  <si>
    <t>Supplier Info</t>
  </si>
  <si>
    <t>Local</t>
  </si>
  <si>
    <t>International</t>
  </si>
  <si>
    <t>No</t>
  </si>
  <si>
    <t>Supplier</t>
  </si>
  <si>
    <t>Local / International</t>
  </si>
  <si>
    <t>Code</t>
  </si>
  <si>
    <t>K-One Solution</t>
  </si>
  <si>
    <t>A</t>
  </si>
  <si>
    <t>Quanjiao Guangtai Adhesive Products Co.,Ltd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</si>
  <si>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</si>
  <si>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</si>
  <si>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</si>
  <si>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</si>
  <si>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</si>
  <si>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</si>
  <si>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</si>
  <si>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</si>
  <si>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</si>
  <si>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</si>
  <si>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</si>
  <si>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</si>
  <si>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</si>
  <si>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</si>
  <si>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</si>
  <si>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Raw Material Tracking Info</t>
  </si>
  <si>
    <t>New</t>
  </si>
  <si>
    <t>In Use</t>
  </si>
  <si>
    <t>Category</t>
  </si>
  <si>
    <t>Brand</t>
  </si>
  <si>
    <t>Model</t>
  </si>
  <si>
    <t>Product Code</t>
  </si>
  <si>
    <t>Supplier Batch # Control</t>
  </si>
  <si>
    <t>Material Status</t>
  </si>
  <si>
    <t>Series</t>
  </si>
  <si>
    <t>Type</t>
  </si>
  <si>
    <t>Roll Size
(m)</t>
  </si>
  <si>
    <t>Cost
(RM / Roll)</t>
  </si>
  <si>
    <t>Price / m
(RM / m)</t>
  </si>
  <si>
    <t>Quantity
(Unit)</t>
  </si>
  <si>
    <t>Total Cost
(RM)</t>
  </si>
  <si>
    <t>Used</t>
  </si>
  <si>
    <t>Date Received</t>
  </si>
  <si>
    <t>Tracking #</t>
  </si>
  <si>
    <t>NTL Tracking #</t>
  </si>
  <si>
    <t>Balance</t>
  </si>
  <si>
    <t>Vinyl Wrap</t>
  </si>
  <si>
    <t>TeckWrap</t>
  </si>
  <si>
    <t>Matte - 01 Black</t>
  </si>
  <si>
    <t>VA001</t>
  </si>
  <si>
    <t>A28031710057</t>
  </si>
  <si>
    <t>A01</t>
  </si>
  <si>
    <t>CM 01</t>
  </si>
  <si>
    <t>Matte</t>
  </si>
  <si>
    <t>1.52m x 18m</t>
  </si>
  <si>
    <t>Gloss - 01 Black</t>
  </si>
  <si>
    <t>VA005</t>
  </si>
  <si>
    <t>A28032598090</t>
  </si>
  <si>
    <t>A02</t>
  </si>
  <si>
    <t>CG 01</t>
  </si>
  <si>
    <t>Gloss</t>
  </si>
  <si>
    <t>Chrome Mirror - 10HD Chrome Black</t>
  </si>
  <si>
    <t>VA010</t>
  </si>
  <si>
    <t>A28030910056</t>
  </si>
  <si>
    <t>A03</t>
  </si>
  <si>
    <t>CHM 10HD</t>
  </si>
  <si>
    <t>Chrome</t>
  </si>
  <si>
    <t>Carbon Fiber - CF02</t>
  </si>
  <si>
    <t>VA012</t>
  </si>
  <si>
    <t>A28060699035</t>
  </si>
  <si>
    <t>A04</t>
  </si>
  <si>
    <t>CF 02</t>
  </si>
  <si>
    <t>Basic Structure (A)</t>
  </si>
  <si>
    <t>PPF</t>
  </si>
  <si>
    <t>Quanjiao</t>
  </si>
  <si>
    <t>Quanjiao LN150 (PPF)</t>
  </si>
  <si>
    <t>PB001</t>
  </si>
  <si>
    <t>GT12021082102-022</t>
  </si>
  <si>
    <t>A05</t>
  </si>
  <si>
    <t>N/A</t>
  </si>
  <si>
    <t>LN 150</t>
  </si>
  <si>
    <t>1.52m x 15m</t>
  </si>
  <si>
    <t>Carbon Fiber - RCF05</t>
  </si>
  <si>
    <t>VA011</t>
  </si>
  <si>
    <t>A28040794103</t>
  </si>
  <si>
    <t>A06</t>
  </si>
  <si>
    <t>RCF 05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</si>
  <si>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</si>
  <si>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</si>
  <si>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</si>
  <si>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</si>
  <si>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</si>
  <si>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</si>
  <si>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</si>
  <si>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</si>
  <si>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</si>
  <si>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</si>
  <si>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</si>
  <si>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</si>
  <si>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</si>
  <si>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</si>
  <si>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Plotter - Material Usage Record</t>
  </si>
  <si>
    <t>Date Produce</t>
  </si>
  <si>
    <t>Staff Name</t>
  </si>
  <si>
    <t>Raw Material</t>
  </si>
  <si>
    <t>Part Produced</t>
  </si>
  <si>
    <t>Delivered Out
(pcs)</t>
  </si>
  <si>
    <t>Remark</t>
  </si>
  <si>
    <t>Material Code</t>
  </si>
  <si>
    <t>Material Name</t>
  </si>
  <si>
    <t>Material Used
(Meter Length)</t>
  </si>
  <si>
    <t>Barcode #</t>
  </si>
  <si>
    <t>SKU #</t>
  </si>
  <si>
    <t>Part Name</t>
  </si>
  <si>
    <t>Part Size
(L x W) 
Unit in mm</t>
  </si>
  <si>
    <t>Total Quantity
(pcs)</t>
  </si>
  <si>
    <t>NG
(pcs)</t>
  </si>
  <si>
    <t>OK
(pcs)</t>
  </si>
  <si>
    <t>EC</t>
  </si>
  <si>
    <t>MYV05G-PTRL-VA001</t>
  </si>
  <si>
    <t>Myvi 1st Generation (M300), 2005 : Petrol Cover</t>
  </si>
  <si>
    <t>198 x 209</t>
  </si>
  <si>
    <t>For Promo Campaign</t>
  </si>
  <si>
    <t>MYV11G-PTRL-VA001</t>
  </si>
  <si>
    <t>Myvi 2nd Generation (M600), Standard, 2011 : Petrol Cover</t>
  </si>
  <si>
    <t>198 x 200</t>
  </si>
  <si>
    <t>MYV18G-PTRL-VA001</t>
  </si>
  <si>
    <t>Myvi 3rd Generation (M800), G,X,H,AV, 2018 : Petrol Cover</t>
  </si>
  <si>
    <t>198 x 204</t>
  </si>
  <si>
    <t>STR-150-VA001</t>
  </si>
  <si>
    <t>Racing Strip (19 ) x 150cm</t>
  </si>
  <si>
    <t>1500 x 190</t>
  </si>
  <si>
    <t>STR-250-VA001</t>
  </si>
  <si>
    <t>Racing Strip (19 ) x 250cm</t>
  </si>
  <si>
    <t>2500 x 190</t>
  </si>
  <si>
    <t>AXA14G-SMRD-VA001</t>
  </si>
  <si>
    <t>Axia (B200) G,E,Gxtra,SE,Advance,Style2014, 2017, 2019 Facelift : Side Mirror (Driver)</t>
  </si>
  <si>
    <t>338 x 278</t>
  </si>
  <si>
    <t>AXA14G-SMRP-VA001</t>
  </si>
  <si>
    <t>Axia (B200) G,E,Gxtra,SE,Advance,Style2014, 2017, 2019 Facelift : Side Mirror (Passenger)</t>
  </si>
  <si>
    <t>AXA14G-PTRL-VA001</t>
  </si>
  <si>
    <t>Axia (B200) G,E,Gxtra,SE,Advance,Style2014, 2017, 2019 Facelift : Petrol Cover</t>
  </si>
  <si>
    <t>259 x 229</t>
  </si>
  <si>
    <t>MYV05G-SMRD-VA001</t>
  </si>
  <si>
    <t>Myvi 1st Generation (M300), 2005 : Side Mirror (Driver)</t>
  </si>
  <si>
    <t>440 x 296</t>
  </si>
  <si>
    <t>MYV05G-SMRP-VA001</t>
  </si>
  <si>
    <t>Myvi 1st Generation (M300), 2005 : Side Mirror (Passenger)</t>
  </si>
  <si>
    <t>MYV11G-SMRD-VA001</t>
  </si>
  <si>
    <t>Myvi 2nd Generation (M600), Standard, 2011 : Side Mirror (Driver)</t>
  </si>
  <si>
    <t>354 x 264</t>
  </si>
  <si>
    <t>MYV11G-SMRP-VA001</t>
  </si>
  <si>
    <t>Myvi 2nd Generation (M600), Standard, 2011 : Side Mirror (Passenger)</t>
  </si>
  <si>
    <t>MYV18G-SMRD-VA001</t>
  </si>
  <si>
    <t>Myvi 3rd Generation (M800), G,X,H,AV, 2018 : Side Mirror (Driver)</t>
  </si>
  <si>
    <t>MYV18G-SMRP-VA001</t>
  </si>
  <si>
    <t>Myvi 3rd Generation (M800), G,X,H,AV, 2018 : Side Mirror (Passenger)</t>
  </si>
  <si>
    <t>STR-150-VA005</t>
  </si>
  <si>
    <r>
      <rPr>
        <b/>
        <sz val="11"/>
        <color rgb="FF0000FF"/>
        <rFont val="Calibri"/>
      </rPr>
      <t>1 Oct 21 :</t>
    </r>
    <r>
      <rPr>
        <sz val="11"/>
        <color rgb="FF000000"/>
        <rFont val="Calibri"/>
      </rPr>
      <t xml:space="preserve"> Plotter has Some Issue. Unable to Complete the Cutting 
</t>
    </r>
    <r>
      <rPr>
        <b/>
        <sz val="11"/>
        <color rgb="FF0000FF"/>
        <rFont val="Calibri"/>
      </rPr>
      <t xml:space="preserve">4 Oct 21 : </t>
    </r>
    <r>
      <rPr>
        <sz val="11"/>
        <color rgb="FF000000"/>
        <rFont val="Calibri"/>
      </rPr>
      <t>ANS (Mr Wilson) Came and Troubleshoot the Subject. Root Cause : We Used a Long Ext USB Causing the Data Transmission Unstable</t>
    </r>
  </si>
  <si>
    <t>STR-250-VA005</t>
  </si>
  <si>
    <t>AXA14G-SMRD-VA005</t>
  </si>
  <si>
    <t>AXA14G-SMRP-VA005</t>
  </si>
  <si>
    <t>AXA14G-PTRL-VA005</t>
  </si>
  <si>
    <t>MYV05G-SMRD-VA005</t>
  </si>
  <si>
    <t>MYV05G-SMRP-VA005</t>
  </si>
  <si>
    <t>MYV05G-PTRL-VA005</t>
  </si>
  <si>
    <t>MYV11G-SMRD-VA005</t>
  </si>
  <si>
    <t>MYV11G-SMRP-VA005</t>
  </si>
  <si>
    <t>MYV11G-PTRL-VA005</t>
  </si>
  <si>
    <t>MYV18G-SMRD-VA005</t>
  </si>
  <si>
    <t>MYV18G-SMRP-VA005</t>
  </si>
  <si>
    <t>MYV18G-PTRL-VA005</t>
  </si>
  <si>
    <t>CM01</t>
  </si>
  <si>
    <t>CG01</t>
  </si>
  <si>
    <t>AXA14G-SMRD-VA005-A02</t>
  </si>
  <si>
    <t>AXA14G-PTRL-VA005-A02</t>
  </si>
  <si>
    <t>MYV05G-SMRD-VA005-A02</t>
  </si>
  <si>
    <t>MYV05G-SMRP-VA005-A02</t>
  </si>
  <si>
    <t>MYV05G-PTRL-VA005-A02</t>
  </si>
  <si>
    <t>MYV11G-SMRD-VA005-A02</t>
  </si>
  <si>
    <t>MYV11G-SMRP-VA005-A02</t>
  </si>
  <si>
    <t>MYV11G-PTRL-VA005-A02</t>
  </si>
  <si>
    <t>MYV18G-SMRD-VA005-A02</t>
  </si>
  <si>
    <t>MYV18G-SMRP-VA005-A02</t>
  </si>
  <si>
    <t>MYV18G-PTRL-VA005-A02</t>
  </si>
  <si>
    <t>CF02</t>
  </si>
  <si>
    <t>STR-150-VA012</t>
  </si>
  <si>
    <t>STR-250-VA012</t>
  </si>
  <si>
    <t>AXA14G-SMRD-VA012</t>
  </si>
  <si>
    <t>AXA14G-SMRP-VA012</t>
  </si>
  <si>
    <t>AXA14G-PTRL-VA012</t>
  </si>
  <si>
    <t>MYV05G-SMRD-VA012</t>
  </si>
  <si>
    <t>MYV05G-SMRP-VA012</t>
  </si>
  <si>
    <t>MYV05G-PTRL-VA012</t>
  </si>
  <si>
    <t>MYV11G-SMRD-VA012</t>
  </si>
  <si>
    <t>MYV11G-SMRP-VA012</t>
  </si>
  <si>
    <t>MYV11G-PTRL-VA012</t>
  </si>
  <si>
    <t>MYV18G-SMRD-VA012</t>
  </si>
  <si>
    <t>MYV18G-SMRP-VA012</t>
  </si>
  <si>
    <t>MYV18G-PTRL-VA012</t>
  </si>
  <si>
    <t>No.</t>
  </si>
  <si>
    <t>Car Model</t>
  </si>
  <si>
    <t>Panel</t>
  </si>
  <si>
    <t>SKU</t>
  </si>
  <si>
    <t>Quantity</t>
  </si>
  <si>
    <t>In</t>
  </si>
  <si>
    <t>Out</t>
  </si>
  <si>
    <t>Myvi 1st Generation (M300), 2005</t>
  </si>
  <si>
    <t>Side Mirror (Driver)</t>
  </si>
  <si>
    <t>MYV05G-SMRD-VA010</t>
  </si>
  <si>
    <t>MYV05G-SMRD-VA011</t>
  </si>
  <si>
    <t>Side Mirror (Passenger)</t>
  </si>
  <si>
    <t>MYV05G-SMRP-VA011</t>
  </si>
  <si>
    <t>MYV05G-SMRP-VA010</t>
  </si>
  <si>
    <t>Petrol Cover</t>
  </si>
  <si>
    <t>MYV05G-PTRL-VA010</t>
  </si>
  <si>
    <t>MYV05G-PTRL-VA011</t>
  </si>
  <si>
    <t>Headlight (Driver)</t>
  </si>
  <si>
    <t>Headlight (Passenger)</t>
  </si>
  <si>
    <t>Tailight (Driver)</t>
  </si>
  <si>
    <t>MYV05G-TLGD-PB001</t>
  </si>
  <si>
    <t>Tailight (Passenger)</t>
  </si>
  <si>
    <t>MYV05G-TLGP-PB001</t>
  </si>
  <si>
    <t>Myvi 2nd Generation (M600), Standard, 2011</t>
  </si>
  <si>
    <t>MYV11G-SMRD-VA010</t>
  </si>
  <si>
    <t>MYV11G-SMRD-VA011</t>
  </si>
  <si>
    <t>MYV11G-SMRP-VA010</t>
  </si>
  <si>
    <t>MYV11G-SMRP-VA011</t>
  </si>
  <si>
    <t>MYV11G-PTRL-VA010</t>
  </si>
  <si>
    <t>MYV11G-PTRL-VA011</t>
  </si>
  <si>
    <t>MYV11G-HDGD-PB001</t>
  </si>
  <si>
    <t>MYV11G-HDGP-PB001</t>
  </si>
  <si>
    <t>MYV11G-TLGD-PB001</t>
  </si>
  <si>
    <t>Tailight(Passenger)</t>
  </si>
  <si>
    <t>MYV11G-TLGP-PB001</t>
  </si>
  <si>
    <t>Myvi 3rd Generation (M800), G,X,H,AV, 2018</t>
  </si>
  <si>
    <t>MYV18G-SMRD-VA010</t>
  </si>
  <si>
    <t>MYV18G-SMRD-VA011</t>
  </si>
  <si>
    <t>MYV18G-SMRP-VA010</t>
  </si>
  <si>
    <t>MYV18G-SMRP-VA011</t>
  </si>
  <si>
    <t>MYV18G-PTRL-VA010</t>
  </si>
  <si>
    <t>MYV18G-PTRL-VA011</t>
  </si>
  <si>
    <t>MYV18G-HDGD-PB001</t>
  </si>
  <si>
    <t>MYV18G-HDGP-PB001</t>
  </si>
  <si>
    <t>MYV18G-TLGD-PB001</t>
  </si>
  <si>
    <t>MYV18G-TLGP-PB001</t>
  </si>
  <si>
    <t>Axia (B200) G,E,Gxtra,SE,Advance,Style2014, 2017, 2019 Facelift</t>
  </si>
  <si>
    <t>AXA14G-SMRD-VA010</t>
  </si>
  <si>
    <t>AXA14G-SMRD-VA011</t>
  </si>
  <si>
    <t>AXA14G-SMRP-VA010</t>
  </si>
  <si>
    <t>AXA14G-SMRP-VA011</t>
  </si>
  <si>
    <t>AXA14G-PTRL-VA010</t>
  </si>
  <si>
    <t>AXA14G-PTRL-VA011</t>
  </si>
  <si>
    <t>AXA14G-HDGD-PB001</t>
  </si>
  <si>
    <t>AXA14G-HDGP-PB001</t>
  </si>
  <si>
    <t>AXA14G-TLGD-PB001</t>
  </si>
  <si>
    <t>AXA14G-TLGP-PB001</t>
  </si>
  <si>
    <t>General</t>
  </si>
  <si>
    <t>STR-150-VA010</t>
  </si>
  <si>
    <t>STR-150-VA011</t>
  </si>
  <si>
    <t>STR-250-VA010</t>
  </si>
  <si>
    <t>STR-250-VA011</t>
  </si>
  <si>
    <t>Strip (30 cm x 152 cm)</t>
  </si>
  <si>
    <t>STR-30152-VA001</t>
  </si>
  <si>
    <t>STR-30152-VA005</t>
  </si>
  <si>
    <t>STR-30152-VA010</t>
  </si>
  <si>
    <t>STR-30152-VA011</t>
  </si>
  <si>
    <t>STR-30152-VA012</t>
  </si>
  <si>
    <t>Strip (50 cm x 152 cm)</t>
  </si>
  <si>
    <t>STR-50152-VA001</t>
  </si>
  <si>
    <t>STR-50152-VA005</t>
  </si>
  <si>
    <t>STR-50152-VA010</t>
  </si>
  <si>
    <t>STR-50152-VA011</t>
  </si>
  <si>
    <t>STR-50152-VA012</t>
  </si>
  <si>
    <t>Strip (80 cm x 152 cm)</t>
  </si>
  <si>
    <t>STR-80152-VA001</t>
  </si>
  <si>
    <t>STR-80152-VA005</t>
  </si>
  <si>
    <t>STR-80152-VA010</t>
  </si>
  <si>
    <t>STR-80152-VA011</t>
  </si>
  <si>
    <t>STR-80152-VA012</t>
  </si>
  <si>
    <t>Strip (100 cm x 152 cm)</t>
  </si>
  <si>
    <t>STR-100152-VA001</t>
  </si>
  <si>
    <t>STR-100152-VA005</t>
  </si>
  <si>
    <t>STR-100152-VA010</t>
  </si>
  <si>
    <t>STR-100152-VA011</t>
  </si>
  <si>
    <t>STR-100152-VA012</t>
  </si>
  <si>
    <t>Strip (120 cm x 152 cm)</t>
  </si>
  <si>
    <t>STR-120152-VA001</t>
  </si>
  <si>
    <t>STR-120152-VA005</t>
  </si>
  <si>
    <t>STR-120152-VA010</t>
  </si>
  <si>
    <t>STR-120152-VA011</t>
  </si>
  <si>
    <t>STR-120152-VA012</t>
  </si>
  <si>
    <t>Strip (150 cm x 152 cm)</t>
  </si>
  <si>
    <t>STR-150152-VA001</t>
  </si>
  <si>
    <t>STR-150152-VA005</t>
  </si>
  <si>
    <t>STR-150152-VA010</t>
  </si>
  <si>
    <t>STR-150152-VA011</t>
  </si>
  <si>
    <t>STR-150152-VA012</t>
  </si>
  <si>
    <t>MYV05G-HDGD-PB001</t>
  </si>
  <si>
    <t>MYV05G-HDGP-PB001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</si>
</sst>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\ mmm\ yy"/>
    <numFmt numFmtId="166" formatCode="d\ mmm\ yyyy"/>
  </numFmts>
  <fonts count="16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0"/>
      <color rgb="FFFFFFFF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color theme="1"/>
      <name val="Arial"/>
    </font>
    <font>
      <sz val="10"/>
      <color theme="1"/>
      <name val="Arial"/>
    </font>
    <font>
      <b/>
      <sz val="11"/>
      <color rgb="FF0000FF"/>
      <name val="Calibri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10" borderId="1" xfId="0" applyFont="1" applyFill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5" fillId="0" borderId="7" xfId="0" applyFont="1" applyBorder="1"/>
    <xf numFmtId="165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10" borderId="8" xfId="0" applyFont="1" applyFill="1" applyBorder="1" applyAlignment="1">
      <alignment vertical="top" wrapText="1"/>
    </xf>
    <xf numFmtId="0" fontId="5" fillId="0" borderId="8" xfId="0" applyFont="1" applyBorder="1"/>
    <xf numFmtId="0" fontId="5" fillId="0" borderId="9" xfId="0" applyFont="1" applyBorder="1"/>
    <xf numFmtId="0" fontId="3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4" fillId="11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.75" customHeight="1" x14ac:dyDescent="0.2"/>
  <cols>
    <col min="1" max="1" width="3.7109375" customWidth="1"/>
    <col min="2" max="2" width="57" customWidth="1"/>
    <col min="3" max="3" width="20.28515625" customWidth="1"/>
    <col min="4" max="4" width="17.7109375" customWidth="1"/>
  </cols>
  <sheetData>
    <row r="1" spans="1:8" ht="15.75" customHeight="1" x14ac:dyDescent="0.25">
      <c r="B1" s="1" t="s">
        <v>0</v>
      </c>
      <c r="H1" s="2" t="s">
        <v>1</v>
      </c>
    </row>
    <row r="2" spans="1:8" ht="12.75" x14ac:dyDescent="0.2">
      <c r="H2" s="2" t="s">
        <v>2</v>
      </c>
    </row>
    <row r="3" spans="1:8" ht="12.75" x14ac:dyDescent="0.2">
      <c r="A3" s="3" t="s">
        <v>3</v>
      </c>
      <c r="B3" s="3" t="s">
        <v>4</v>
      </c>
      <c r="C3" s="4" t="s">
        <v>5</v>
      </c>
      <c r="D3" s="5" t="s">
        <v>6</v>
      </c>
    </row>
    <row r="4" spans="1:8" ht="15" x14ac:dyDescent="0.2">
      <c r="A4" s="6">
        <v>1</v>
      </c>
      <c r="B4" s="7" t="s">
        <v>7</v>
      </c>
      <c r="C4" s="6" t="s">
        <v>1</v>
      </c>
      <c r="D4" s="6" t="s">
        <v>8</v>
      </c>
    </row>
    <row r="5" spans="1:8" ht="15" x14ac:dyDescent="0.2">
      <c r="A5" s="6">
        <v>2</v>
      </c>
      <c r="B5" s="8" t="s">
        <v>9</v>
      </c>
      <c r="C5" s="6" t="s">
        <v>2</v>
      </c>
      <c r="D5" s="6" t="s">
        <v>10</v>
      </c>
    </row>
    <row r="6" spans="1:8" ht="12.75" x14ac:dyDescent="0.2">
      <c r="A6" s="6">
        <v>3</v>
      </c>
      <c r="B6" s="9"/>
      <c r="C6" s="10"/>
      <c r="D6" s="6" t="s">
        <v>11</v>
      </c>
    </row>
    <row r="7" spans="1:8" ht="12.75" x14ac:dyDescent="0.2">
      <c r="A7" s="6">
        <v>4</v>
      </c>
      <c r="B7" s="9"/>
      <c r="C7" s="10"/>
      <c r="D7" s="6" t="s">
        <v>12</v>
      </c>
    </row>
    <row r="8" spans="1:8" ht="12.75" x14ac:dyDescent="0.2">
      <c r="A8" s="6">
        <v>5</v>
      </c>
      <c r="B8" s="9"/>
      <c r="C8" s="10"/>
      <c r="D8" s="6" t="s">
        <v>13</v>
      </c>
    </row>
    <row r="9" spans="1:8" ht="12.75" x14ac:dyDescent="0.2">
      <c r="A9" s="6">
        <v>6</v>
      </c>
      <c r="B9" s="9"/>
      <c r="C9" s="10"/>
      <c r="D9" s="6" t="s">
        <v>14</v>
      </c>
    </row>
    <row r="10" spans="1:8" ht="12.75" x14ac:dyDescent="0.2">
      <c r="A10" s="6">
        <v>7</v>
      </c>
      <c r="B10" s="9"/>
      <c r="C10" s="10"/>
      <c r="D10" s="6" t="s">
        <v>15</v>
      </c>
    </row>
    <row r="11" spans="1:8" ht="12.75" x14ac:dyDescent="0.2">
      <c r="A11" s="6">
        <v>8</v>
      </c>
      <c r="B11" s="9"/>
      <c r="C11" s="10"/>
      <c r="D11" s="6" t="s">
        <v>16</v>
      </c>
    </row>
    <row r="12" spans="1:8" ht="12.75" x14ac:dyDescent="0.2">
      <c r="A12" s="6">
        <v>9</v>
      </c>
      <c r="B12" s="9"/>
      <c r="C12" s="10"/>
      <c r="D12" s="6" t="s">
        <v>17</v>
      </c>
    </row>
    <row r="13" spans="1:8" ht="12.75" x14ac:dyDescent="0.2">
      <c r="A13" s="6">
        <v>10</v>
      </c>
      <c r="B13" s="9"/>
      <c r="C13" s="10"/>
      <c r="D13" s="6" t="s">
        <v>18</v>
      </c>
    </row>
    <row r="14" spans="1:8" ht="12.75" x14ac:dyDescent="0.2">
      <c r="A14" s="6">
        <v>11</v>
      </c>
      <c r="B14" s="9"/>
      <c r="C14" s="10"/>
      <c r="D14" s="6" t="s">
        <v>19</v>
      </c>
    </row>
    <row r="15" spans="1:8" ht="12.75" x14ac:dyDescent="0.2">
      <c r="A15" s="6">
        <v>12</v>
      </c>
      <c r="B15" s="9"/>
      <c r="C15" s="10"/>
      <c r="D15" s="6" t="s">
        <v>20</v>
      </c>
    </row>
    <row r="16" spans="1:8" ht="12.75" x14ac:dyDescent="0.2">
      <c r="A16" s="6">
        <v>13</v>
      </c>
      <c r="B16" s="9"/>
      <c r="C16" s="10"/>
      <c r="D16" s="6" t="s">
        <v>21</v>
      </c>
    </row>
    <row r="17" spans="1:4" ht="12.75" x14ac:dyDescent="0.2">
      <c r="A17" s="6">
        <v>14</v>
      </c>
      <c r="B17" s="9"/>
      <c r="C17" s="10"/>
      <c r="D17" s="6" t="s">
        <v>22</v>
      </c>
    </row>
    <row r="18" spans="1:4" ht="12.75" x14ac:dyDescent="0.2">
      <c r="A18" s="6">
        <v>15</v>
      </c>
      <c r="B18" s="9"/>
      <c r="C18" s="10"/>
      <c r="D18" s="6" t="s">
        <v>23</v>
      </c>
    </row>
    <row r="19" spans="1:4" ht="12.75" x14ac:dyDescent="0.2">
      <c r="A19" s="6">
        <v>16</v>
      </c>
      <c r="B19" s="9"/>
      <c r="C19" s="10"/>
      <c r="D19" s="6" t="s">
        <v>24</v>
      </c>
    </row>
  </sheetData>
  <dataValidations count="1">
    <dataValidation type="list" allowBlank="1" sqref="C4:C19" xr:uid="{00000000-0002-0000-0000-000000000000}">
      <formula1>$H$1:$H$2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Z12" sqref="Z12"/>
    </sheetView>
  </sheetViews>
  <sheetFormatPr defaultColWidth="14.42578125" defaultRowHeight="15.75" customHeight="1" x14ac:dyDescent="0.2"/>
  <cols>
    <col min="1" max="1" width="3.85546875" customWidth="1"/>
    <col min="2" max="2" width="11.140625" customWidth="1"/>
    <col min="4" max="4" width="35.5703125" customWidth="1"/>
    <col min="5" max="5" width="12.42578125" customWidth="1"/>
    <col min="6" max="6" width="15.5703125" customWidth="1"/>
    <col min="7" max="7" width="21.140625" customWidth="1"/>
    <col min="8" max="8" width="12.140625" customWidth="1"/>
    <col min="9" max="9" width="12" customWidth="1"/>
    <col min="10" max="10" width="44" customWidth="1"/>
    <col min="11" max="11" width="7.42578125" customWidth="1"/>
    <col min="13" max="13" width="18.7109375" customWidth="1"/>
    <col min="14" max="14" width="13.28515625" customWidth="1"/>
    <col min="15" max="15" width="11.42578125" customWidth="1"/>
    <col min="16" max="16" width="13.42578125" customWidth="1"/>
    <col min="17" max="17" width="9.5703125" customWidth="1"/>
  </cols>
  <sheetData>
    <row r="1" spans="1:31" x14ac:dyDescent="0.25">
      <c r="B1" s="11" t="s">
        <v>25</v>
      </c>
      <c r="V1" s="2" t="s">
        <v>26</v>
      </c>
    </row>
    <row r="2" spans="1:31" ht="12.75" x14ac:dyDescent="0.2">
      <c r="R2" s="12">
        <f>SUM(R5:R18)</f>
        <v>10375.58</v>
      </c>
      <c r="V2" s="2" t="s">
        <v>27</v>
      </c>
    </row>
    <row r="3" spans="1:31" ht="15" x14ac:dyDescent="0.2">
      <c r="A3" s="108" t="s">
        <v>3</v>
      </c>
      <c r="B3" s="108" t="s">
        <v>28</v>
      </c>
      <c r="C3" s="108" t="s">
        <v>29</v>
      </c>
      <c r="D3" s="108" t="s">
        <v>30</v>
      </c>
      <c r="E3" s="109" t="s">
        <v>31</v>
      </c>
      <c r="F3" s="102" t="s">
        <v>32</v>
      </c>
      <c r="G3" s="103"/>
      <c r="H3" s="104"/>
      <c r="I3" s="105" t="s">
        <v>33</v>
      </c>
      <c r="J3" s="107" t="s">
        <v>4</v>
      </c>
      <c r="K3" s="107" t="s">
        <v>34</v>
      </c>
      <c r="L3" s="107" t="s">
        <v>6</v>
      </c>
      <c r="M3" s="107" t="s">
        <v>35</v>
      </c>
      <c r="N3" s="107" t="s">
        <v>36</v>
      </c>
      <c r="O3" s="107" t="s">
        <v>37</v>
      </c>
      <c r="P3" s="107" t="s">
        <v>38</v>
      </c>
      <c r="Q3" s="107" t="s">
        <v>39</v>
      </c>
      <c r="R3" s="107" t="s">
        <v>40</v>
      </c>
      <c r="S3" s="13"/>
      <c r="T3" s="13"/>
      <c r="U3" s="13"/>
      <c r="V3" s="14" t="s">
        <v>41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39" customHeight="1" x14ac:dyDescent="0.2">
      <c r="A4" s="106"/>
      <c r="B4" s="106"/>
      <c r="C4" s="106"/>
      <c r="D4" s="106"/>
      <c r="E4" s="106"/>
      <c r="F4" s="15" t="s">
        <v>42</v>
      </c>
      <c r="G4" s="15" t="s">
        <v>43</v>
      </c>
      <c r="H4" s="16" t="s">
        <v>44</v>
      </c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4" t="s">
        <v>45</v>
      </c>
      <c r="T4" s="17"/>
      <c r="U4" s="17"/>
      <c r="V4" s="17"/>
      <c r="W4" s="17"/>
      <c r="X4" s="17"/>
      <c r="Y4" s="13"/>
      <c r="Z4" s="13"/>
      <c r="AA4" s="13"/>
      <c r="AB4" s="13"/>
      <c r="AC4" s="13"/>
      <c r="AD4" s="13"/>
      <c r="AE4" s="13"/>
    </row>
    <row r="5" spans="1:31" ht="14.25" x14ac:dyDescent="0.2">
      <c r="A5" s="18">
        <v>1</v>
      </c>
      <c r="B5" s="19" t="s">
        <v>46</v>
      </c>
      <c r="C5" s="19" t="s">
        <v>47</v>
      </c>
      <c r="D5" s="19" t="s">
        <v>48</v>
      </c>
      <c r="E5" s="18" t="s">
        <v>49</v>
      </c>
      <c r="F5" s="101">
        <v>44456</v>
      </c>
      <c r="G5" s="19" t="s">
        <v>50</v>
      </c>
      <c r="H5" s="21" t="s">
        <v>51</v>
      </c>
      <c r="I5" s="22" t="s">
        <v>27</v>
      </c>
      <c r="J5" s="23" t="s">
        <v>7</v>
      </c>
      <c r="K5" s="18">
        <v>180</v>
      </c>
      <c r="L5" s="22" t="s">
        <v>52</v>
      </c>
      <c r="M5" s="23" t="s">
        <v>53</v>
      </c>
      <c r="N5" s="18" t="s">
        <v>54</v>
      </c>
      <c r="O5" s="24">
        <v>1300</v>
      </c>
      <c r="P5" s="25">
        <f t="shared" ref="P5:P8" si="0">O5/18</f>
        <v>72.222222222222229</v>
      </c>
      <c r="Q5" s="18">
        <v>1</v>
      </c>
      <c r="R5" s="24">
        <f t="shared" ref="R5:R24" si="1">O5*Q5</f>
        <v>1300</v>
      </c>
      <c r="S5" s="26">
        <f>18-10</f>
        <v>8</v>
      </c>
      <c r="T5" s="27"/>
      <c r="U5" s="27"/>
      <c r="V5" s="27"/>
      <c r="W5" s="27"/>
      <c r="X5" s="27"/>
    </row>
    <row r="6" spans="1:31" ht="14.25" x14ac:dyDescent="0.2">
      <c r="A6" s="20">
        <v>2</v>
      </c>
      <c r="B6" s="19" t="s">
        <v>46</v>
      </c>
      <c r="C6" s="19" t="s">
        <v>47</v>
      </c>
      <c r="D6" s="19" t="s">
        <v>55</v>
      </c>
      <c r="E6" s="18" t="s">
        <v>56</v>
      </c>
      <c r="F6" s="101">
        <v>44456</v>
      </c>
      <c r="G6" s="19" t="s">
        <v>57</v>
      </c>
      <c r="H6" s="21" t="s">
        <v>58</v>
      </c>
      <c r="I6" s="22" t="s">
        <v>27</v>
      </c>
      <c r="J6" s="23" t="s">
        <v>7</v>
      </c>
      <c r="K6" s="18">
        <v>180</v>
      </c>
      <c r="L6" s="22" t="s">
        <v>59</v>
      </c>
      <c r="M6" s="23" t="s">
        <v>60</v>
      </c>
      <c r="N6" s="18" t="s">
        <v>54</v>
      </c>
      <c r="O6" s="24">
        <v>1500</v>
      </c>
      <c r="P6" s="25">
        <f t="shared" si="0"/>
        <v>83.333333333333329</v>
      </c>
      <c r="Q6" s="18">
        <v>1</v>
      </c>
      <c r="R6" s="24">
        <f t="shared" si="1"/>
        <v>1500</v>
      </c>
      <c r="S6" s="26">
        <f>18-9</f>
        <v>9</v>
      </c>
      <c r="T6" s="27"/>
      <c r="U6" s="27"/>
      <c r="V6" s="27"/>
      <c r="W6" s="27"/>
      <c r="X6" s="27"/>
    </row>
    <row r="7" spans="1:31" ht="14.25" x14ac:dyDescent="0.2">
      <c r="A7" s="20">
        <v>3</v>
      </c>
      <c r="B7" s="19" t="s">
        <v>46</v>
      </c>
      <c r="C7" s="19" t="s">
        <v>47</v>
      </c>
      <c r="D7" s="19" t="s">
        <v>61</v>
      </c>
      <c r="E7" s="18" t="s">
        <v>62</v>
      </c>
      <c r="F7" s="101">
        <v>44456</v>
      </c>
      <c r="G7" s="19" t="s">
        <v>63</v>
      </c>
      <c r="H7" s="21" t="s">
        <v>64</v>
      </c>
      <c r="I7" s="22" t="s">
        <v>26</v>
      </c>
      <c r="J7" s="23" t="s">
        <v>7</v>
      </c>
      <c r="K7" s="18">
        <v>180</v>
      </c>
      <c r="L7" s="22" t="s">
        <v>65</v>
      </c>
      <c r="M7" s="23" t="s">
        <v>66</v>
      </c>
      <c r="N7" s="18" t="s">
        <v>54</v>
      </c>
      <c r="O7" s="24">
        <v>2600</v>
      </c>
      <c r="P7" s="25">
        <f t="shared" si="0"/>
        <v>144.44444444444446</v>
      </c>
      <c r="Q7" s="18">
        <v>1</v>
      </c>
      <c r="R7" s="24">
        <f t="shared" si="1"/>
        <v>2600</v>
      </c>
      <c r="T7" s="27"/>
      <c r="U7" s="27"/>
      <c r="V7" s="27"/>
      <c r="W7" s="27"/>
      <c r="X7" s="27"/>
    </row>
    <row r="8" spans="1:31" ht="14.25" x14ac:dyDescent="0.2">
      <c r="A8" s="20">
        <v>4</v>
      </c>
      <c r="B8" s="19" t="s">
        <v>46</v>
      </c>
      <c r="C8" s="19" t="s">
        <v>47</v>
      </c>
      <c r="D8" s="19" t="s">
        <v>67</v>
      </c>
      <c r="E8" s="18" t="s">
        <v>68</v>
      </c>
      <c r="F8" s="101">
        <v>44456</v>
      </c>
      <c r="G8" s="19" t="s">
        <v>69</v>
      </c>
      <c r="H8" s="21" t="s">
        <v>70</v>
      </c>
      <c r="I8" s="22" t="s">
        <v>27</v>
      </c>
      <c r="J8" s="23" t="s">
        <v>7</v>
      </c>
      <c r="K8" s="18">
        <v>180</v>
      </c>
      <c r="L8" s="22" t="s">
        <v>71</v>
      </c>
      <c r="M8" s="23" t="s">
        <v>72</v>
      </c>
      <c r="N8" s="18" t="s">
        <v>54</v>
      </c>
      <c r="O8" s="24">
        <v>1800</v>
      </c>
      <c r="P8" s="25">
        <f t="shared" si="0"/>
        <v>100</v>
      </c>
      <c r="Q8" s="18">
        <v>1</v>
      </c>
      <c r="R8" s="24">
        <f t="shared" si="1"/>
        <v>1800</v>
      </c>
      <c r="S8" s="26">
        <f>18-7</f>
        <v>11</v>
      </c>
      <c r="T8" s="27"/>
      <c r="U8" s="27"/>
      <c r="V8" s="27"/>
      <c r="W8" s="27"/>
      <c r="X8" s="27"/>
    </row>
    <row r="9" spans="1:31" ht="28.5" x14ac:dyDescent="0.2">
      <c r="A9" s="28">
        <v>5</v>
      </c>
      <c r="B9" s="29" t="s">
        <v>73</v>
      </c>
      <c r="C9" s="30" t="s">
        <v>74</v>
      </c>
      <c r="D9" s="30" t="s">
        <v>75</v>
      </c>
      <c r="E9" s="29" t="s">
        <v>76</v>
      </c>
      <c r="F9" s="100">
        <v>44467</v>
      </c>
      <c r="G9" s="31" t="s">
        <v>77</v>
      </c>
      <c r="H9" s="32" t="s">
        <v>78</v>
      </c>
      <c r="I9" s="33" t="s">
        <v>27</v>
      </c>
      <c r="J9" s="33" t="s">
        <v>9</v>
      </c>
      <c r="K9" s="28" t="s">
        <v>79</v>
      </c>
      <c r="L9" s="31" t="s">
        <v>80</v>
      </c>
      <c r="M9" s="31" t="s">
        <v>73</v>
      </c>
      <c r="N9" s="21" t="s">
        <v>81</v>
      </c>
      <c r="O9" s="34">
        <v>1375.58</v>
      </c>
      <c r="P9" s="25">
        <f>O9/15</f>
        <v>91.705333333333328</v>
      </c>
      <c r="Q9" s="21">
        <v>1</v>
      </c>
      <c r="R9" s="35">
        <f t="shared" si="1"/>
        <v>1375.58</v>
      </c>
      <c r="S9" s="36">
        <f>15-3</f>
        <v>12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ht="14.25" x14ac:dyDescent="0.2">
      <c r="A10" s="20">
        <v>6</v>
      </c>
      <c r="B10" s="19" t="s">
        <v>46</v>
      </c>
      <c r="C10" s="19" t="s">
        <v>47</v>
      </c>
      <c r="D10" s="37" t="s">
        <v>82</v>
      </c>
      <c r="E10" s="20" t="s">
        <v>83</v>
      </c>
      <c r="F10" s="100">
        <v>44522</v>
      </c>
      <c r="G10" s="37" t="s">
        <v>84</v>
      </c>
      <c r="H10" s="21" t="s">
        <v>85</v>
      </c>
      <c r="I10" s="38" t="s">
        <v>26</v>
      </c>
      <c r="J10" s="23" t="s">
        <v>7</v>
      </c>
      <c r="K10" s="39">
        <v>180</v>
      </c>
      <c r="L10" s="38" t="s">
        <v>86</v>
      </c>
      <c r="M10" s="23" t="s">
        <v>72</v>
      </c>
      <c r="N10" s="18" t="s">
        <v>54</v>
      </c>
      <c r="O10" s="40">
        <v>1800</v>
      </c>
      <c r="P10" s="25">
        <f>O10/18</f>
        <v>100</v>
      </c>
      <c r="Q10" s="41">
        <v>1</v>
      </c>
      <c r="R10" s="35">
        <f t="shared" si="1"/>
        <v>1800</v>
      </c>
    </row>
    <row r="11" spans="1:31" ht="14.25" x14ac:dyDescent="0.2">
      <c r="A11" s="20">
        <v>7</v>
      </c>
      <c r="B11" s="42"/>
      <c r="C11" s="42"/>
      <c r="D11" s="42"/>
      <c r="E11" s="42"/>
      <c r="F11" s="42"/>
      <c r="G11" s="42"/>
      <c r="H11" s="21" t="s">
        <v>87</v>
      </c>
      <c r="I11" s="42"/>
      <c r="J11" s="42"/>
      <c r="K11" s="42"/>
      <c r="L11" s="42"/>
      <c r="M11" s="42"/>
      <c r="N11" s="42"/>
      <c r="O11" s="42"/>
      <c r="P11" s="42"/>
      <c r="Q11" s="42"/>
      <c r="R11" s="35">
        <f t="shared" si="1"/>
        <v>0</v>
      </c>
    </row>
    <row r="12" spans="1:31" ht="14.25" x14ac:dyDescent="0.2">
      <c r="A12" s="28">
        <v>8</v>
      </c>
      <c r="B12" s="42"/>
      <c r="C12" s="42"/>
      <c r="D12" s="42"/>
      <c r="E12" s="42"/>
      <c r="F12" s="42"/>
      <c r="G12" s="42"/>
      <c r="H12" s="32" t="s">
        <v>88</v>
      </c>
      <c r="I12" s="42"/>
      <c r="J12" s="42"/>
      <c r="K12" s="42"/>
      <c r="L12" s="42"/>
      <c r="M12" s="42"/>
      <c r="N12" s="42"/>
      <c r="O12" s="42"/>
      <c r="P12" s="42"/>
      <c r="Q12" s="42"/>
      <c r="R12" s="35">
        <f t="shared" si="1"/>
        <v>0</v>
      </c>
    </row>
    <row r="13" spans="1:31" ht="14.25" x14ac:dyDescent="0.2">
      <c r="A13" s="20">
        <v>9</v>
      </c>
      <c r="B13" s="42"/>
      <c r="C13" s="42"/>
      <c r="D13" s="42"/>
      <c r="E13" s="42"/>
      <c r="F13" s="42"/>
      <c r="G13" s="42"/>
      <c r="H13" s="21" t="s">
        <v>89</v>
      </c>
      <c r="I13" s="42"/>
      <c r="J13" s="42"/>
      <c r="K13" s="42"/>
      <c r="L13" s="42"/>
      <c r="M13" s="42"/>
      <c r="N13" s="42"/>
      <c r="O13" s="42"/>
      <c r="P13" s="42"/>
      <c r="Q13" s="42"/>
      <c r="R13" s="35">
        <f t="shared" si="1"/>
        <v>0</v>
      </c>
    </row>
    <row r="14" spans="1:31" ht="14.25" x14ac:dyDescent="0.2">
      <c r="A14" s="20">
        <v>10</v>
      </c>
      <c r="B14" s="42"/>
      <c r="C14" s="42"/>
      <c r="D14" s="42"/>
      <c r="E14" s="42"/>
      <c r="F14" s="42"/>
      <c r="G14" s="42"/>
      <c r="H14" s="21" t="s">
        <v>90</v>
      </c>
      <c r="I14" s="42"/>
      <c r="J14" s="42"/>
      <c r="K14" s="42"/>
      <c r="L14" s="42"/>
      <c r="M14" s="42"/>
      <c r="N14" s="42"/>
      <c r="O14" s="42"/>
      <c r="P14" s="42"/>
      <c r="Q14" s="42"/>
      <c r="R14" s="35">
        <f t="shared" si="1"/>
        <v>0</v>
      </c>
    </row>
    <row r="15" spans="1:31" ht="14.25" x14ac:dyDescent="0.2">
      <c r="A15" s="28">
        <v>11</v>
      </c>
      <c r="B15" s="42"/>
      <c r="C15" s="42"/>
      <c r="D15" s="42"/>
      <c r="E15" s="42"/>
      <c r="F15" s="42"/>
      <c r="G15" s="42"/>
      <c r="H15" s="32" t="s">
        <v>91</v>
      </c>
      <c r="I15" s="42"/>
      <c r="J15" s="42"/>
      <c r="K15" s="42"/>
      <c r="L15" s="42"/>
      <c r="M15" s="42"/>
      <c r="N15" s="42"/>
      <c r="O15" s="42"/>
      <c r="P15" s="42"/>
      <c r="Q15" s="42"/>
      <c r="R15" s="35">
        <f t="shared" si="1"/>
        <v>0</v>
      </c>
    </row>
    <row r="16" spans="1:31" ht="14.25" x14ac:dyDescent="0.2">
      <c r="A16" s="20">
        <v>12</v>
      </c>
      <c r="B16" s="42"/>
      <c r="C16" s="42"/>
      <c r="D16" s="42"/>
      <c r="E16" s="42"/>
      <c r="F16" s="42"/>
      <c r="G16" s="42"/>
      <c r="H16" s="21" t="s">
        <v>92</v>
      </c>
      <c r="I16" s="42"/>
      <c r="J16" s="42"/>
      <c r="K16" s="42"/>
      <c r="L16" s="42"/>
      <c r="M16" s="42"/>
      <c r="N16" s="42"/>
      <c r="O16" s="42"/>
      <c r="P16" s="42"/>
      <c r="Q16" s="42"/>
      <c r="R16" s="35">
        <f t="shared" si="1"/>
        <v>0</v>
      </c>
    </row>
    <row r="17" spans="1:18" ht="14.25" x14ac:dyDescent="0.2">
      <c r="A17" s="20">
        <v>13</v>
      </c>
      <c r="B17" s="42"/>
      <c r="C17" s="42"/>
      <c r="D17" s="42"/>
      <c r="E17" s="42"/>
      <c r="F17" s="42"/>
      <c r="G17" s="42"/>
      <c r="H17" s="21" t="s">
        <v>93</v>
      </c>
      <c r="I17" s="42"/>
      <c r="J17" s="42"/>
      <c r="K17" s="42"/>
      <c r="L17" s="42"/>
      <c r="M17" s="42"/>
      <c r="N17" s="42"/>
      <c r="O17" s="42"/>
      <c r="P17" s="42"/>
      <c r="Q17" s="42"/>
      <c r="R17" s="35">
        <f t="shared" si="1"/>
        <v>0</v>
      </c>
    </row>
    <row r="18" spans="1:18" ht="14.25" x14ac:dyDescent="0.2">
      <c r="A18" s="28">
        <v>14</v>
      </c>
      <c r="B18" s="42"/>
      <c r="C18" s="42"/>
      <c r="D18" s="42"/>
      <c r="E18" s="42"/>
      <c r="F18" s="42"/>
      <c r="G18" s="42"/>
      <c r="H18" s="32" t="s">
        <v>94</v>
      </c>
      <c r="I18" s="42"/>
      <c r="J18" s="42"/>
      <c r="K18" s="42"/>
      <c r="L18" s="42"/>
      <c r="M18" s="42"/>
      <c r="N18" s="42"/>
      <c r="O18" s="42"/>
      <c r="P18" s="42"/>
      <c r="Q18" s="42"/>
      <c r="R18" s="35">
        <f t="shared" si="1"/>
        <v>0</v>
      </c>
    </row>
    <row r="19" spans="1:18" ht="14.25" x14ac:dyDescent="0.2">
      <c r="A19" s="20">
        <v>15</v>
      </c>
      <c r="B19" s="42"/>
      <c r="C19" s="42"/>
      <c r="D19" s="42"/>
      <c r="E19" s="42"/>
      <c r="F19" s="42"/>
      <c r="G19" s="42"/>
      <c r="H19" s="21" t="s">
        <v>95</v>
      </c>
      <c r="I19" s="42"/>
      <c r="J19" s="42"/>
      <c r="K19" s="42"/>
      <c r="L19" s="42"/>
      <c r="M19" s="42"/>
      <c r="N19" s="42"/>
      <c r="O19" s="42"/>
      <c r="P19" s="42"/>
      <c r="Q19" s="42"/>
      <c r="R19" s="35">
        <f t="shared" si="1"/>
        <v>0</v>
      </c>
    </row>
    <row r="20" spans="1:18" ht="14.25" x14ac:dyDescent="0.2">
      <c r="A20" s="28">
        <v>16</v>
      </c>
      <c r="B20" s="42"/>
      <c r="C20" s="42"/>
      <c r="D20" s="42"/>
      <c r="E20" s="42"/>
      <c r="F20" s="42"/>
      <c r="G20" s="42"/>
      <c r="H20" s="32" t="s">
        <v>96</v>
      </c>
      <c r="I20" s="42"/>
      <c r="J20" s="42"/>
      <c r="K20" s="42"/>
      <c r="L20" s="42"/>
      <c r="M20" s="42"/>
      <c r="N20" s="42"/>
      <c r="O20" s="42"/>
      <c r="P20" s="42"/>
      <c r="Q20" s="42"/>
      <c r="R20" s="35">
        <f t="shared" si="1"/>
        <v>0</v>
      </c>
    </row>
    <row r="21" spans="1:18" ht="14.25" x14ac:dyDescent="0.2">
      <c r="A21" s="20">
        <v>17</v>
      </c>
      <c r="B21" s="42"/>
      <c r="C21" s="42"/>
      <c r="D21" s="42"/>
      <c r="E21" s="42"/>
      <c r="F21" s="42"/>
      <c r="G21" s="42"/>
      <c r="H21" s="21" t="s">
        <v>97</v>
      </c>
      <c r="I21" s="42"/>
      <c r="J21" s="42"/>
      <c r="K21" s="42"/>
      <c r="L21" s="42"/>
      <c r="M21" s="42"/>
      <c r="N21" s="42"/>
      <c r="O21" s="42"/>
      <c r="P21" s="42"/>
      <c r="Q21" s="42"/>
      <c r="R21" s="35">
        <f t="shared" si="1"/>
        <v>0</v>
      </c>
    </row>
    <row r="22" spans="1:18" ht="14.25" x14ac:dyDescent="0.2">
      <c r="A22" s="28">
        <v>18</v>
      </c>
      <c r="B22" s="42"/>
      <c r="C22" s="42"/>
      <c r="D22" s="42"/>
      <c r="E22" s="42"/>
      <c r="F22" s="42"/>
      <c r="G22" s="42"/>
      <c r="H22" s="32" t="s">
        <v>98</v>
      </c>
      <c r="I22" s="42"/>
      <c r="J22" s="42"/>
      <c r="K22" s="42"/>
      <c r="L22" s="42"/>
      <c r="M22" s="42"/>
      <c r="N22" s="42"/>
      <c r="O22" s="42"/>
      <c r="P22" s="42"/>
      <c r="Q22" s="42"/>
      <c r="R22" s="35">
        <f t="shared" si="1"/>
        <v>0</v>
      </c>
    </row>
    <row r="23" spans="1:18" ht="14.25" x14ac:dyDescent="0.2">
      <c r="A23" s="20">
        <v>19</v>
      </c>
      <c r="B23" s="42"/>
      <c r="C23" s="42"/>
      <c r="D23" s="42"/>
      <c r="E23" s="42"/>
      <c r="F23" s="42"/>
      <c r="G23" s="42"/>
      <c r="H23" s="21" t="s">
        <v>99</v>
      </c>
      <c r="I23" s="42"/>
      <c r="J23" s="42"/>
      <c r="K23" s="42"/>
      <c r="L23" s="42"/>
      <c r="M23" s="42"/>
      <c r="N23" s="42"/>
      <c r="O23" s="42"/>
      <c r="P23" s="42"/>
      <c r="Q23" s="42"/>
      <c r="R23" s="35">
        <f t="shared" si="1"/>
        <v>0</v>
      </c>
    </row>
    <row r="24" spans="1:18" ht="14.25" x14ac:dyDescent="0.2">
      <c r="A24" s="28">
        <v>20</v>
      </c>
      <c r="B24" s="42"/>
      <c r="C24" s="42"/>
      <c r="D24" s="42"/>
      <c r="E24" s="42"/>
      <c r="F24" s="42"/>
      <c r="G24" s="42"/>
      <c r="H24" s="32" t="s">
        <v>100</v>
      </c>
      <c r="I24" s="42"/>
      <c r="J24" s="42"/>
      <c r="K24" s="42"/>
      <c r="L24" s="42"/>
      <c r="M24" s="42"/>
      <c r="N24" s="42"/>
      <c r="O24" s="42"/>
      <c r="P24" s="42"/>
      <c r="Q24" s="42"/>
      <c r="R24" s="35">
        <f t="shared" si="1"/>
        <v>0</v>
      </c>
    </row>
  </sheetData>
  <mergeCells count="16">
    <mergeCell ref="A3:A4"/>
    <mergeCell ref="B3:B4"/>
    <mergeCell ref="C3:C4"/>
    <mergeCell ref="D3:D4"/>
    <mergeCell ref="E3:E4"/>
    <mergeCell ref="F3:H3"/>
    <mergeCell ref="I3:I4"/>
    <mergeCell ref="Q3:Q4"/>
    <mergeCell ref="R3:R4"/>
    <mergeCell ref="J3:J4"/>
    <mergeCell ref="K3:K4"/>
    <mergeCell ref="L3:L4"/>
    <mergeCell ref="M3:M4"/>
    <mergeCell ref="N3:N4"/>
    <mergeCell ref="O3:O4"/>
    <mergeCell ref="P3:P4"/>
  </mergeCells>
  <phoneticPr fontId="15" type="noConversion"/>
  <conditionalFormatting sqref="I5:I24">
    <cfRule type="cellIs" dxfId="3" priority="1" operator="equal">
      <formula>"New"</formula>
    </cfRule>
  </conditionalFormatting>
  <conditionalFormatting sqref="I5:I24">
    <cfRule type="cellIs" dxfId="2" priority="2" operator="equal">
      <formula>"In Use"</formula>
    </cfRule>
  </conditionalFormatting>
  <conditionalFormatting sqref="I5:I24">
    <cfRule type="cellIs" dxfId="1" priority="3" operator="equal">
      <formula>"Used"</formula>
    </cfRule>
  </conditionalFormatting>
  <dataValidations count="1">
    <dataValidation type="list" allowBlank="1" sqref="I5:I24" xr:uid="{00000000-0002-0000-0100-000000000000}">
      <formula1>$V$1:$V$3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Q1005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F25" sqref="F25"/>
    </sheetView>
  </sheetViews>
  <sheetFormatPr defaultColWidth="14.42578125" defaultRowHeight="15.75" customHeight="1" x14ac:dyDescent="0.2"/>
  <cols>
    <col min="1" max="1" width="3.7109375" customWidth="1"/>
    <col min="2" max="2" width="12.85546875" customWidth="1"/>
    <col min="3" max="3" width="7.5703125" customWidth="1"/>
    <col min="4" max="4" width="11.5703125" customWidth="1"/>
    <col min="5" max="5" width="8.28515625" customWidth="1"/>
    <col min="6" max="6" width="20.28515625" customWidth="1"/>
    <col min="8" max="8" width="24.5703125" customWidth="1"/>
    <col min="9" max="9" width="21.42578125" customWidth="1"/>
    <col min="10" max="10" width="77" customWidth="1"/>
    <col min="11" max="11" width="11.28515625" customWidth="1"/>
    <col min="12" max="12" width="11.7109375" customWidth="1"/>
    <col min="13" max="14" width="5.7109375" customWidth="1"/>
    <col min="15" max="15" width="11.5703125" customWidth="1"/>
    <col min="16" max="16" width="43.85546875" customWidth="1"/>
    <col min="17" max="17" width="25.28515625" customWidth="1"/>
  </cols>
  <sheetData>
    <row r="1" spans="1:17" ht="12.75" x14ac:dyDescent="0.2">
      <c r="A1" s="43" t="s">
        <v>101</v>
      </c>
      <c r="B1" s="44"/>
      <c r="C1" s="44"/>
      <c r="D1" s="44"/>
      <c r="E1" s="44"/>
      <c r="F1" s="44"/>
      <c r="G1" s="44"/>
      <c r="H1" s="44"/>
      <c r="I1" s="44"/>
      <c r="J1" s="45"/>
      <c r="K1" s="46"/>
      <c r="L1" s="46"/>
      <c r="M1" s="46"/>
      <c r="N1" s="46"/>
      <c r="O1" s="46"/>
      <c r="P1" s="47"/>
    </row>
    <row r="2" spans="1:17" ht="12.75" x14ac:dyDescent="0.2">
      <c r="F2" s="48"/>
      <c r="H2" s="48"/>
      <c r="I2" s="48"/>
      <c r="J2" s="49"/>
      <c r="K2" s="36"/>
      <c r="L2" s="36"/>
      <c r="M2" s="36"/>
      <c r="N2" s="36"/>
      <c r="O2" s="36"/>
    </row>
    <row r="3" spans="1:17" ht="12.75" x14ac:dyDescent="0.2">
      <c r="A3" s="121" t="s">
        <v>3</v>
      </c>
      <c r="B3" s="121" t="s">
        <v>102</v>
      </c>
      <c r="C3" s="121" t="s">
        <v>103</v>
      </c>
      <c r="D3" s="122" t="s">
        <v>104</v>
      </c>
      <c r="E3" s="103"/>
      <c r="F3" s="103"/>
      <c r="G3" s="104"/>
      <c r="H3" s="50"/>
      <c r="I3" s="51" t="s">
        <v>105</v>
      </c>
      <c r="J3" s="52"/>
      <c r="K3" s="52"/>
      <c r="L3" s="52"/>
      <c r="M3" s="52"/>
      <c r="N3" s="52"/>
      <c r="O3" s="123" t="s">
        <v>106</v>
      </c>
      <c r="P3" s="115" t="s">
        <v>107</v>
      </c>
    </row>
    <row r="4" spans="1:17" ht="38.25" x14ac:dyDescent="0.2">
      <c r="A4" s="106"/>
      <c r="B4" s="106"/>
      <c r="C4" s="106"/>
      <c r="D4" s="53" t="s">
        <v>44</v>
      </c>
      <c r="E4" s="53" t="s">
        <v>108</v>
      </c>
      <c r="F4" s="53" t="s">
        <v>109</v>
      </c>
      <c r="G4" s="53" t="s">
        <v>110</v>
      </c>
      <c r="H4" s="54" t="s">
        <v>111</v>
      </c>
      <c r="I4" s="55" t="s">
        <v>112</v>
      </c>
      <c r="J4" s="55" t="s">
        <v>113</v>
      </c>
      <c r="K4" s="55" t="s">
        <v>114</v>
      </c>
      <c r="L4" s="55" t="s">
        <v>115</v>
      </c>
      <c r="M4" s="55" t="s">
        <v>116</v>
      </c>
      <c r="N4" s="4" t="s">
        <v>117</v>
      </c>
      <c r="O4" s="106"/>
      <c r="P4" s="106"/>
    </row>
    <row r="5" spans="1:17" ht="15.75" customHeight="1" x14ac:dyDescent="0.25">
      <c r="A5" s="6">
        <v>1</v>
      </c>
      <c r="B5" s="116">
        <v>44470</v>
      </c>
      <c r="C5" s="113" t="s">
        <v>118</v>
      </c>
      <c r="D5" s="56" t="str">
        <f>'Raw Material Tracking Info'!H5</f>
        <v>A01</v>
      </c>
      <c r="E5" s="57" t="s">
        <v>52</v>
      </c>
      <c r="F5" s="58" t="s">
        <v>48</v>
      </c>
      <c r="G5" s="110">
        <v>0.92</v>
      </c>
      <c r="H5" s="59" t="str">
        <f t="shared" ref="H5:H7" si="0">I5&amp;"-"&amp;$D$5</f>
        <v>MYV05G-PTRL-VA001-A01</v>
      </c>
      <c r="I5" s="60" t="s">
        <v>119</v>
      </c>
      <c r="J5" s="61" t="s">
        <v>120</v>
      </c>
      <c r="K5" s="62" t="s">
        <v>121</v>
      </c>
      <c r="L5" s="63">
        <f>N5+M5</f>
        <v>10</v>
      </c>
      <c r="M5" s="63">
        <v>3</v>
      </c>
      <c r="N5" s="63">
        <v>7</v>
      </c>
      <c r="O5" s="63">
        <v>0</v>
      </c>
      <c r="P5" s="117" t="s">
        <v>122</v>
      </c>
    </row>
    <row r="6" spans="1:17" ht="15.75" customHeight="1" x14ac:dyDescent="0.25">
      <c r="A6" s="6">
        <v>2</v>
      </c>
      <c r="B6" s="111"/>
      <c r="C6" s="111"/>
      <c r="D6" s="56" t="str">
        <f>'Raw Material Tracking Info'!H5</f>
        <v>A01</v>
      </c>
      <c r="E6" s="57" t="s">
        <v>52</v>
      </c>
      <c r="F6" s="58" t="s">
        <v>48</v>
      </c>
      <c r="G6" s="111"/>
      <c r="H6" s="64" t="str">
        <f t="shared" si="0"/>
        <v>MYV11G-PTRL-VA001-A01</v>
      </c>
      <c r="I6" s="64" t="s">
        <v>123</v>
      </c>
      <c r="J6" s="65" t="s">
        <v>124</v>
      </c>
      <c r="K6" s="63" t="s">
        <v>125</v>
      </c>
      <c r="L6" s="63">
        <v>7</v>
      </c>
      <c r="M6" s="63">
        <v>0</v>
      </c>
      <c r="N6" s="63">
        <f>L6-M6</f>
        <v>7</v>
      </c>
      <c r="O6" s="63">
        <v>0</v>
      </c>
      <c r="P6" s="111"/>
    </row>
    <row r="7" spans="1:17" ht="15.75" customHeight="1" x14ac:dyDescent="0.25">
      <c r="A7" s="6">
        <v>3</v>
      </c>
      <c r="B7" s="106"/>
      <c r="C7" s="106"/>
      <c r="D7" s="56" t="str">
        <f>'Raw Material Tracking Info'!H5</f>
        <v>A01</v>
      </c>
      <c r="E7" s="57" t="s">
        <v>52</v>
      </c>
      <c r="F7" s="58" t="s">
        <v>48</v>
      </c>
      <c r="G7" s="106"/>
      <c r="H7" s="64" t="str">
        <f t="shared" si="0"/>
        <v>MYV18G-PTRL-VA001-A01</v>
      </c>
      <c r="I7" s="66" t="s">
        <v>126</v>
      </c>
      <c r="J7" s="67" t="s">
        <v>127</v>
      </c>
      <c r="K7" s="63" t="s">
        <v>128</v>
      </c>
      <c r="L7" s="63">
        <v>8</v>
      </c>
      <c r="M7" s="63">
        <v>0</v>
      </c>
      <c r="N7" s="63">
        <v>8</v>
      </c>
      <c r="O7" s="63">
        <v>0</v>
      </c>
      <c r="P7" s="106"/>
    </row>
    <row r="8" spans="1:17" ht="15.75" customHeight="1" x14ac:dyDescent="0.25">
      <c r="A8" s="6">
        <v>4</v>
      </c>
      <c r="B8" s="112">
        <v>44470</v>
      </c>
      <c r="C8" s="113" t="s">
        <v>118</v>
      </c>
      <c r="D8" s="57" t="s">
        <v>51</v>
      </c>
      <c r="E8" s="57" t="s">
        <v>52</v>
      </c>
      <c r="F8" s="58" t="s">
        <v>48</v>
      </c>
      <c r="G8" s="110">
        <v>3.9</v>
      </c>
      <c r="H8" s="64" t="str">
        <f t="shared" ref="H8:H21" si="1">I8&amp;"-"&amp;$D$8</f>
        <v>STR-150-VA001-A01</v>
      </c>
      <c r="I8" s="64" t="s">
        <v>129</v>
      </c>
      <c r="J8" s="67" t="s">
        <v>130</v>
      </c>
      <c r="K8" s="63" t="s">
        <v>131</v>
      </c>
      <c r="L8" s="63">
        <v>3</v>
      </c>
      <c r="M8" s="63">
        <v>0</v>
      </c>
      <c r="N8" s="63">
        <f t="shared" ref="N8:N9" si="2">L8-M8</f>
        <v>3</v>
      </c>
      <c r="O8" s="63">
        <v>0</v>
      </c>
      <c r="P8" s="68"/>
      <c r="Q8" s="26">
        <f>G5+G8+G36+G65+G66+G69+G70</f>
        <v>5.32</v>
      </c>
    </row>
    <row r="9" spans="1:17" ht="15.75" customHeight="1" x14ac:dyDescent="0.25">
      <c r="A9" s="6">
        <v>5</v>
      </c>
      <c r="B9" s="111"/>
      <c r="C9" s="111"/>
      <c r="D9" s="57" t="s">
        <v>51</v>
      </c>
      <c r="E9" s="57" t="s">
        <v>52</v>
      </c>
      <c r="F9" s="58" t="s">
        <v>48</v>
      </c>
      <c r="G9" s="111"/>
      <c r="H9" s="64" t="str">
        <f t="shared" si="1"/>
        <v>STR-250-VA001-A01</v>
      </c>
      <c r="I9" s="64" t="s">
        <v>132</v>
      </c>
      <c r="J9" s="67" t="s">
        <v>133</v>
      </c>
      <c r="K9" s="63" t="s">
        <v>134</v>
      </c>
      <c r="L9" s="63">
        <v>3</v>
      </c>
      <c r="M9" s="63">
        <v>1</v>
      </c>
      <c r="N9" s="63">
        <f t="shared" si="2"/>
        <v>2</v>
      </c>
      <c r="O9" s="63">
        <v>0</v>
      </c>
      <c r="P9" s="68"/>
      <c r="Q9" s="26">
        <f>G22+G40+G71+G73</f>
        <v>5.07</v>
      </c>
    </row>
    <row r="10" spans="1:17" ht="15.75" customHeight="1" x14ac:dyDescent="0.25">
      <c r="A10" s="6">
        <v>6</v>
      </c>
      <c r="B10" s="111"/>
      <c r="C10" s="111"/>
      <c r="D10" s="57" t="s">
        <v>51</v>
      </c>
      <c r="E10" s="57" t="s">
        <v>52</v>
      </c>
      <c r="F10" s="58" t="s">
        <v>48</v>
      </c>
      <c r="G10" s="111"/>
      <c r="H10" s="64" t="str">
        <f t="shared" si="1"/>
        <v>AXA14G-SMRD-VA001-A01</v>
      </c>
      <c r="I10" s="67" t="s">
        <v>135</v>
      </c>
      <c r="J10" s="69" t="s">
        <v>136</v>
      </c>
      <c r="K10" s="62" t="s">
        <v>137</v>
      </c>
      <c r="L10" s="63">
        <v>3</v>
      </c>
      <c r="M10" s="70">
        <f t="shared" ref="M10:M11" si="3">L10-N10</f>
        <v>0</v>
      </c>
      <c r="N10" s="63">
        <v>3</v>
      </c>
      <c r="O10" s="63">
        <v>0</v>
      </c>
      <c r="P10" s="68"/>
      <c r="Q10" s="26">
        <f>G51+G75</f>
        <v>3.9</v>
      </c>
    </row>
    <row r="11" spans="1:17" ht="15.75" customHeight="1" x14ac:dyDescent="0.25">
      <c r="A11" s="6">
        <v>7</v>
      </c>
      <c r="B11" s="111"/>
      <c r="C11" s="111"/>
      <c r="D11" s="57" t="s">
        <v>51</v>
      </c>
      <c r="E11" s="57" t="s">
        <v>52</v>
      </c>
      <c r="F11" s="58" t="s">
        <v>48</v>
      </c>
      <c r="G11" s="111"/>
      <c r="H11" s="64" t="str">
        <f t="shared" si="1"/>
        <v>AXA14G-SMRP-VA001-A01</v>
      </c>
      <c r="I11" s="67" t="s">
        <v>138</v>
      </c>
      <c r="J11" s="69" t="s">
        <v>139</v>
      </c>
      <c r="K11" s="62" t="s">
        <v>137</v>
      </c>
      <c r="L11" s="63">
        <v>3</v>
      </c>
      <c r="M11" s="70">
        <f t="shared" si="3"/>
        <v>0</v>
      </c>
      <c r="N11" s="63">
        <v>3</v>
      </c>
      <c r="O11" s="63">
        <v>0</v>
      </c>
      <c r="P11" s="68"/>
      <c r="Q11" s="26">
        <f>G72+G74</f>
        <v>0</v>
      </c>
    </row>
    <row r="12" spans="1:17" ht="15.75" customHeight="1" x14ac:dyDescent="0.25">
      <c r="A12" s="6">
        <v>8</v>
      </c>
      <c r="B12" s="111"/>
      <c r="C12" s="111"/>
      <c r="D12" s="57" t="s">
        <v>51</v>
      </c>
      <c r="E12" s="57" t="s">
        <v>52</v>
      </c>
      <c r="F12" s="58" t="s">
        <v>48</v>
      </c>
      <c r="G12" s="111"/>
      <c r="H12" s="64" t="str">
        <f t="shared" si="1"/>
        <v>AXA14G-PTRL-VA001-A01</v>
      </c>
      <c r="I12" s="67" t="s">
        <v>140</v>
      </c>
      <c r="J12" s="71" t="s">
        <v>141</v>
      </c>
      <c r="K12" s="62" t="s">
        <v>142</v>
      </c>
      <c r="L12" s="63">
        <v>3</v>
      </c>
      <c r="M12" s="63">
        <v>1</v>
      </c>
      <c r="N12" s="63">
        <f t="shared" ref="N12:N13" si="4">L12-M12</f>
        <v>2</v>
      </c>
      <c r="O12" s="63">
        <v>0</v>
      </c>
      <c r="P12" s="68"/>
    </row>
    <row r="13" spans="1:17" ht="15.75" customHeight="1" x14ac:dyDescent="0.25">
      <c r="A13" s="6">
        <v>9</v>
      </c>
      <c r="B13" s="111"/>
      <c r="C13" s="111"/>
      <c r="D13" s="57" t="s">
        <v>51</v>
      </c>
      <c r="E13" s="57" t="s">
        <v>52</v>
      </c>
      <c r="F13" s="58" t="s">
        <v>48</v>
      </c>
      <c r="G13" s="111"/>
      <c r="H13" s="64" t="str">
        <f t="shared" si="1"/>
        <v>MYV05G-SMRD-VA001-A01</v>
      </c>
      <c r="I13" s="72" t="s">
        <v>143</v>
      </c>
      <c r="J13" s="71" t="s">
        <v>144</v>
      </c>
      <c r="K13" s="62" t="s">
        <v>145</v>
      </c>
      <c r="L13" s="63">
        <v>3</v>
      </c>
      <c r="M13" s="63">
        <v>1</v>
      </c>
      <c r="N13" s="63">
        <f t="shared" si="4"/>
        <v>2</v>
      </c>
      <c r="O13" s="63">
        <v>0</v>
      </c>
      <c r="P13" s="68"/>
    </row>
    <row r="14" spans="1:17" ht="15.75" customHeight="1" x14ac:dyDescent="0.25">
      <c r="A14" s="6">
        <v>10</v>
      </c>
      <c r="B14" s="111"/>
      <c r="C14" s="111"/>
      <c r="D14" s="57" t="s">
        <v>51</v>
      </c>
      <c r="E14" s="57" t="s">
        <v>52</v>
      </c>
      <c r="F14" s="58" t="s">
        <v>48</v>
      </c>
      <c r="G14" s="111"/>
      <c r="H14" s="64" t="str">
        <f t="shared" si="1"/>
        <v>MYV05G-SMRP-VA001-A01</v>
      </c>
      <c r="I14" s="72" t="s">
        <v>146</v>
      </c>
      <c r="J14" s="71" t="s">
        <v>147</v>
      </c>
      <c r="K14" s="62" t="s">
        <v>145</v>
      </c>
      <c r="L14" s="63">
        <v>3</v>
      </c>
      <c r="M14" s="70">
        <f t="shared" ref="M14:M18" si="5">L14-N14</f>
        <v>0</v>
      </c>
      <c r="N14" s="63">
        <v>3</v>
      </c>
      <c r="O14" s="63">
        <v>0</v>
      </c>
      <c r="P14" s="68"/>
    </row>
    <row r="15" spans="1:17" ht="15.75" customHeight="1" x14ac:dyDescent="0.25">
      <c r="A15" s="6">
        <v>11</v>
      </c>
      <c r="B15" s="111"/>
      <c r="C15" s="111"/>
      <c r="D15" s="57" t="s">
        <v>51</v>
      </c>
      <c r="E15" s="57" t="s">
        <v>52</v>
      </c>
      <c r="F15" s="58" t="s">
        <v>48</v>
      </c>
      <c r="G15" s="111"/>
      <c r="H15" s="59" t="str">
        <f t="shared" si="1"/>
        <v>MYV05G-PTRL-VA001-A01</v>
      </c>
      <c r="I15" s="60" t="s">
        <v>119</v>
      </c>
      <c r="J15" s="61" t="s">
        <v>120</v>
      </c>
      <c r="K15" s="62" t="s">
        <v>121</v>
      </c>
      <c r="L15" s="63">
        <v>3</v>
      </c>
      <c r="M15" s="70">
        <f t="shared" si="5"/>
        <v>0</v>
      </c>
      <c r="N15" s="63">
        <v>3</v>
      </c>
      <c r="O15" s="63">
        <v>0</v>
      </c>
      <c r="P15" s="68"/>
    </row>
    <row r="16" spans="1:17" ht="15" x14ac:dyDescent="0.25">
      <c r="A16" s="6">
        <v>12</v>
      </c>
      <c r="B16" s="111"/>
      <c r="C16" s="111"/>
      <c r="D16" s="57" t="s">
        <v>51</v>
      </c>
      <c r="E16" s="57" t="s">
        <v>52</v>
      </c>
      <c r="F16" s="58" t="s">
        <v>48</v>
      </c>
      <c r="G16" s="111"/>
      <c r="H16" s="64" t="str">
        <f t="shared" si="1"/>
        <v>MYV11G-SMRD-VA001-A01</v>
      </c>
      <c r="I16" s="72" t="s">
        <v>148</v>
      </c>
      <c r="J16" s="71" t="s">
        <v>149</v>
      </c>
      <c r="K16" s="62" t="s">
        <v>150</v>
      </c>
      <c r="L16" s="63">
        <v>3</v>
      </c>
      <c r="M16" s="70">
        <f t="shared" si="5"/>
        <v>0</v>
      </c>
      <c r="N16" s="63">
        <v>3</v>
      </c>
      <c r="O16" s="63">
        <v>0</v>
      </c>
      <c r="P16" s="68"/>
    </row>
    <row r="17" spans="1:16" ht="15" x14ac:dyDescent="0.25">
      <c r="A17" s="6">
        <v>13</v>
      </c>
      <c r="B17" s="111"/>
      <c r="C17" s="111"/>
      <c r="D17" s="57" t="s">
        <v>51</v>
      </c>
      <c r="E17" s="57" t="s">
        <v>52</v>
      </c>
      <c r="F17" s="58" t="s">
        <v>48</v>
      </c>
      <c r="G17" s="111"/>
      <c r="H17" s="64" t="str">
        <f t="shared" si="1"/>
        <v>MYV11G-SMRP-VA001-A01</v>
      </c>
      <c r="I17" s="72" t="s">
        <v>151</v>
      </c>
      <c r="J17" s="71" t="s">
        <v>152</v>
      </c>
      <c r="K17" s="62" t="s">
        <v>150</v>
      </c>
      <c r="L17" s="63">
        <v>3</v>
      </c>
      <c r="M17" s="70">
        <f t="shared" si="5"/>
        <v>0</v>
      </c>
      <c r="N17" s="63">
        <v>3</v>
      </c>
      <c r="O17" s="63">
        <v>0</v>
      </c>
      <c r="P17" s="68"/>
    </row>
    <row r="18" spans="1:16" ht="15" x14ac:dyDescent="0.25">
      <c r="A18" s="6">
        <v>14</v>
      </c>
      <c r="B18" s="111"/>
      <c r="C18" s="111"/>
      <c r="D18" s="57" t="s">
        <v>51</v>
      </c>
      <c r="E18" s="57" t="s">
        <v>52</v>
      </c>
      <c r="F18" s="58" t="s">
        <v>48</v>
      </c>
      <c r="G18" s="111"/>
      <c r="H18" s="64" t="str">
        <f t="shared" si="1"/>
        <v>MYV11G-PTRL-VA001-A01</v>
      </c>
      <c r="I18" s="66" t="s">
        <v>123</v>
      </c>
      <c r="J18" s="71" t="s">
        <v>124</v>
      </c>
      <c r="K18" s="62" t="s">
        <v>128</v>
      </c>
      <c r="L18" s="63">
        <v>3</v>
      </c>
      <c r="M18" s="70">
        <f t="shared" si="5"/>
        <v>0</v>
      </c>
      <c r="N18" s="63">
        <v>3</v>
      </c>
      <c r="O18" s="63">
        <v>0</v>
      </c>
      <c r="P18" s="68"/>
    </row>
    <row r="19" spans="1:16" ht="15" x14ac:dyDescent="0.25">
      <c r="A19" s="6">
        <v>15</v>
      </c>
      <c r="B19" s="111"/>
      <c r="C19" s="111"/>
      <c r="D19" s="57" t="s">
        <v>51</v>
      </c>
      <c r="E19" s="57" t="s">
        <v>52</v>
      </c>
      <c r="F19" s="58" t="s">
        <v>48</v>
      </c>
      <c r="G19" s="111"/>
      <c r="H19" s="64" t="str">
        <f t="shared" si="1"/>
        <v>MYV18G-SMRD-VA001-A01</v>
      </c>
      <c r="I19" s="72" t="s">
        <v>153</v>
      </c>
      <c r="J19" s="67" t="s">
        <v>154</v>
      </c>
      <c r="K19" s="62" t="s">
        <v>150</v>
      </c>
      <c r="L19" s="63">
        <v>3</v>
      </c>
      <c r="M19" s="63">
        <v>0</v>
      </c>
      <c r="N19" s="63">
        <f t="shared" ref="N19:N120" si="6">L19-M19</f>
        <v>3</v>
      </c>
      <c r="O19" s="63">
        <v>0</v>
      </c>
      <c r="P19" s="68"/>
    </row>
    <row r="20" spans="1:16" ht="15" x14ac:dyDescent="0.25">
      <c r="A20" s="6">
        <v>16</v>
      </c>
      <c r="B20" s="111"/>
      <c r="C20" s="111"/>
      <c r="D20" s="57" t="s">
        <v>51</v>
      </c>
      <c r="E20" s="57" t="s">
        <v>52</v>
      </c>
      <c r="F20" s="58" t="s">
        <v>48</v>
      </c>
      <c r="G20" s="111"/>
      <c r="H20" s="64" t="str">
        <f t="shared" si="1"/>
        <v>MYV18G-SMRP-VA001-A01</v>
      </c>
      <c r="I20" s="72" t="s">
        <v>155</v>
      </c>
      <c r="J20" s="67" t="s">
        <v>156</v>
      </c>
      <c r="K20" s="62" t="s">
        <v>150</v>
      </c>
      <c r="L20" s="63">
        <v>3</v>
      </c>
      <c r="M20" s="63">
        <v>1</v>
      </c>
      <c r="N20" s="63">
        <f t="shared" si="6"/>
        <v>2</v>
      </c>
      <c r="O20" s="63">
        <v>0</v>
      </c>
      <c r="P20" s="68"/>
    </row>
    <row r="21" spans="1:16" ht="15" x14ac:dyDescent="0.25">
      <c r="A21" s="6">
        <v>17</v>
      </c>
      <c r="B21" s="106"/>
      <c r="C21" s="106"/>
      <c r="D21" s="57" t="s">
        <v>51</v>
      </c>
      <c r="E21" s="57" t="s">
        <v>52</v>
      </c>
      <c r="F21" s="58" t="s">
        <v>48</v>
      </c>
      <c r="G21" s="106"/>
      <c r="H21" s="64" t="str">
        <f t="shared" si="1"/>
        <v>MYV18G-PTRL-VA001-A01</v>
      </c>
      <c r="I21" s="66" t="s">
        <v>126</v>
      </c>
      <c r="J21" s="67" t="s">
        <v>127</v>
      </c>
      <c r="K21" s="63" t="s">
        <v>128</v>
      </c>
      <c r="L21" s="63">
        <v>1</v>
      </c>
      <c r="M21" s="63">
        <v>0</v>
      </c>
      <c r="N21" s="63">
        <f t="shared" si="6"/>
        <v>1</v>
      </c>
      <c r="O21" s="63">
        <v>0</v>
      </c>
      <c r="P21" s="68"/>
    </row>
    <row r="22" spans="1:16" ht="15" x14ac:dyDescent="0.25">
      <c r="A22" s="6">
        <v>18</v>
      </c>
      <c r="B22" s="112">
        <v>44470</v>
      </c>
      <c r="C22" s="113" t="s">
        <v>118</v>
      </c>
      <c r="D22" s="57" t="s">
        <v>58</v>
      </c>
      <c r="E22" s="57" t="s">
        <v>59</v>
      </c>
      <c r="F22" s="58" t="s">
        <v>55</v>
      </c>
      <c r="G22" s="110">
        <v>2.6</v>
      </c>
      <c r="H22" s="64" t="str">
        <f t="shared" ref="H22:H35" si="7">I22&amp;"-"&amp;$D$22</f>
        <v>STR-150-VA005-A02</v>
      </c>
      <c r="I22" s="64" t="s">
        <v>157</v>
      </c>
      <c r="J22" s="67" t="s">
        <v>130</v>
      </c>
      <c r="K22" s="63" t="s">
        <v>131</v>
      </c>
      <c r="L22" s="63">
        <v>3</v>
      </c>
      <c r="M22" s="63">
        <v>0</v>
      </c>
      <c r="N22" s="70">
        <f t="shared" si="6"/>
        <v>3</v>
      </c>
      <c r="O22" s="63">
        <v>0</v>
      </c>
      <c r="P22" s="118" t="s">
        <v>158</v>
      </c>
    </row>
    <row r="23" spans="1:16" ht="15" x14ac:dyDescent="0.25">
      <c r="A23" s="6">
        <v>19</v>
      </c>
      <c r="B23" s="111"/>
      <c r="C23" s="111"/>
      <c r="D23" s="57" t="s">
        <v>58</v>
      </c>
      <c r="E23" s="57" t="s">
        <v>59</v>
      </c>
      <c r="F23" s="58" t="s">
        <v>55</v>
      </c>
      <c r="G23" s="111"/>
      <c r="H23" s="64" t="str">
        <f t="shared" si="7"/>
        <v>STR-250-VA005-A02</v>
      </c>
      <c r="I23" s="64" t="s">
        <v>159</v>
      </c>
      <c r="J23" s="67" t="s">
        <v>133</v>
      </c>
      <c r="K23" s="63" t="s">
        <v>134</v>
      </c>
      <c r="L23" s="63">
        <v>3</v>
      </c>
      <c r="M23" s="63">
        <v>0</v>
      </c>
      <c r="N23" s="70">
        <f t="shared" si="6"/>
        <v>3</v>
      </c>
      <c r="O23" s="63">
        <v>0</v>
      </c>
      <c r="P23" s="119"/>
    </row>
    <row r="24" spans="1:16" ht="15" x14ac:dyDescent="0.25">
      <c r="A24" s="6">
        <v>20</v>
      </c>
      <c r="B24" s="111"/>
      <c r="C24" s="111"/>
      <c r="D24" s="57" t="s">
        <v>58</v>
      </c>
      <c r="E24" s="57" t="s">
        <v>59</v>
      </c>
      <c r="F24" s="58" t="s">
        <v>55</v>
      </c>
      <c r="G24" s="111"/>
      <c r="H24" s="64" t="str">
        <f t="shared" si="7"/>
        <v>AXA14G-SMRD-VA005-A02</v>
      </c>
      <c r="I24" s="67" t="s">
        <v>160</v>
      </c>
      <c r="J24" s="69" t="s">
        <v>136</v>
      </c>
      <c r="K24" s="62" t="s">
        <v>137</v>
      </c>
      <c r="L24" s="63">
        <v>2</v>
      </c>
      <c r="M24" s="63">
        <v>0</v>
      </c>
      <c r="N24" s="70">
        <f t="shared" si="6"/>
        <v>2</v>
      </c>
      <c r="O24" s="63">
        <v>0</v>
      </c>
      <c r="P24" s="119"/>
    </row>
    <row r="25" spans="1:16" ht="30" x14ac:dyDescent="0.25">
      <c r="A25" s="6">
        <v>21</v>
      </c>
      <c r="B25" s="111"/>
      <c r="C25" s="111"/>
      <c r="D25" s="57" t="s">
        <v>58</v>
      </c>
      <c r="E25" s="57" t="s">
        <v>59</v>
      </c>
      <c r="F25" s="58" t="s">
        <v>55</v>
      </c>
      <c r="G25" s="111"/>
      <c r="H25" s="64" t="str">
        <f t="shared" si="7"/>
        <v>AXA14G-SMRP-VA005-A02</v>
      </c>
      <c r="I25" s="67" t="s">
        <v>161</v>
      </c>
      <c r="J25" s="69" t="s">
        <v>139</v>
      </c>
      <c r="K25" s="62" t="s">
        <v>137</v>
      </c>
      <c r="L25" s="63">
        <v>3</v>
      </c>
      <c r="M25" s="63">
        <v>0</v>
      </c>
      <c r="N25" s="70">
        <f t="shared" si="6"/>
        <v>3</v>
      </c>
      <c r="O25" s="63">
        <v>0</v>
      </c>
      <c r="P25" s="119"/>
    </row>
    <row r="26" spans="1:16" ht="15" x14ac:dyDescent="0.25">
      <c r="A26" s="6">
        <v>22</v>
      </c>
      <c r="B26" s="111"/>
      <c r="C26" s="111"/>
      <c r="D26" s="57" t="s">
        <v>58</v>
      </c>
      <c r="E26" s="57" t="s">
        <v>59</v>
      </c>
      <c r="F26" s="58" t="s">
        <v>55</v>
      </c>
      <c r="G26" s="111"/>
      <c r="H26" s="64" t="str">
        <f t="shared" si="7"/>
        <v>AXA14G-PTRL-VA005-A02</v>
      </c>
      <c r="I26" s="67" t="s">
        <v>162</v>
      </c>
      <c r="J26" s="71" t="s">
        <v>141</v>
      </c>
      <c r="K26" s="62" t="s">
        <v>142</v>
      </c>
      <c r="L26" s="63">
        <v>0</v>
      </c>
      <c r="M26" s="63">
        <v>0</v>
      </c>
      <c r="N26" s="70">
        <f t="shared" si="6"/>
        <v>0</v>
      </c>
      <c r="O26" s="63">
        <v>0</v>
      </c>
      <c r="P26" s="119"/>
    </row>
    <row r="27" spans="1:16" ht="15" x14ac:dyDescent="0.25">
      <c r="A27" s="6">
        <v>23</v>
      </c>
      <c r="B27" s="111"/>
      <c r="C27" s="111"/>
      <c r="D27" s="57" t="s">
        <v>58</v>
      </c>
      <c r="E27" s="57" t="s">
        <v>59</v>
      </c>
      <c r="F27" s="58" t="s">
        <v>55</v>
      </c>
      <c r="G27" s="111"/>
      <c r="H27" s="64" t="str">
        <f t="shared" si="7"/>
        <v>MYV05G-SMRD-VA005-A02</v>
      </c>
      <c r="I27" s="69" t="s">
        <v>163</v>
      </c>
      <c r="J27" s="71" t="s">
        <v>144</v>
      </c>
      <c r="K27" s="62" t="s">
        <v>145</v>
      </c>
      <c r="L27" s="63">
        <v>0</v>
      </c>
      <c r="M27" s="63">
        <v>0</v>
      </c>
      <c r="N27" s="70">
        <f t="shared" si="6"/>
        <v>0</v>
      </c>
      <c r="O27" s="63">
        <v>0</v>
      </c>
      <c r="P27" s="119"/>
    </row>
    <row r="28" spans="1:16" ht="15" x14ac:dyDescent="0.25">
      <c r="A28" s="6">
        <v>24</v>
      </c>
      <c r="B28" s="111"/>
      <c r="C28" s="111"/>
      <c r="D28" s="57" t="s">
        <v>58</v>
      </c>
      <c r="E28" s="57" t="s">
        <v>59</v>
      </c>
      <c r="F28" s="58" t="s">
        <v>55</v>
      </c>
      <c r="G28" s="111"/>
      <c r="H28" s="64" t="str">
        <f t="shared" si="7"/>
        <v>MYV05G-SMRP-VA005-A02</v>
      </c>
      <c r="I28" s="69" t="s">
        <v>164</v>
      </c>
      <c r="J28" s="71" t="s">
        <v>147</v>
      </c>
      <c r="K28" s="62" t="s">
        <v>145</v>
      </c>
      <c r="L28" s="63">
        <v>0</v>
      </c>
      <c r="M28" s="63">
        <v>0</v>
      </c>
      <c r="N28" s="70">
        <f t="shared" si="6"/>
        <v>0</v>
      </c>
      <c r="O28" s="63">
        <v>0</v>
      </c>
      <c r="P28" s="119"/>
    </row>
    <row r="29" spans="1:16" ht="15" x14ac:dyDescent="0.25">
      <c r="A29" s="6">
        <v>25</v>
      </c>
      <c r="B29" s="111"/>
      <c r="C29" s="111"/>
      <c r="D29" s="57" t="s">
        <v>58</v>
      </c>
      <c r="E29" s="57" t="s">
        <v>59</v>
      </c>
      <c r="F29" s="58" t="s">
        <v>55</v>
      </c>
      <c r="G29" s="111"/>
      <c r="H29" s="64" t="str">
        <f t="shared" si="7"/>
        <v>MYV05G-PTRL-VA005-A02</v>
      </c>
      <c r="I29" s="66" t="s">
        <v>165</v>
      </c>
      <c r="J29" s="71" t="s">
        <v>120</v>
      </c>
      <c r="K29" s="62" t="s">
        <v>121</v>
      </c>
      <c r="L29" s="63">
        <v>0</v>
      </c>
      <c r="M29" s="63">
        <v>0</v>
      </c>
      <c r="N29" s="70">
        <f t="shared" si="6"/>
        <v>0</v>
      </c>
      <c r="O29" s="63">
        <v>0</v>
      </c>
      <c r="P29" s="119"/>
    </row>
    <row r="30" spans="1:16" ht="15" x14ac:dyDescent="0.25">
      <c r="A30" s="6">
        <v>26</v>
      </c>
      <c r="B30" s="111"/>
      <c r="C30" s="111"/>
      <c r="D30" s="57" t="s">
        <v>58</v>
      </c>
      <c r="E30" s="57" t="s">
        <v>59</v>
      </c>
      <c r="F30" s="58" t="s">
        <v>55</v>
      </c>
      <c r="G30" s="111"/>
      <c r="H30" s="64" t="str">
        <f t="shared" si="7"/>
        <v>MYV11G-SMRD-VA005-A02</v>
      </c>
      <c r="I30" s="69" t="s">
        <v>166</v>
      </c>
      <c r="J30" s="71" t="s">
        <v>149</v>
      </c>
      <c r="K30" s="62" t="s">
        <v>150</v>
      </c>
      <c r="L30" s="63">
        <v>3</v>
      </c>
      <c r="M30" s="63">
        <v>1</v>
      </c>
      <c r="N30" s="70">
        <f t="shared" si="6"/>
        <v>2</v>
      </c>
      <c r="O30" s="63">
        <v>0</v>
      </c>
      <c r="P30" s="119"/>
    </row>
    <row r="31" spans="1:16" ht="15" x14ac:dyDescent="0.25">
      <c r="A31" s="6">
        <v>27</v>
      </c>
      <c r="B31" s="111"/>
      <c r="C31" s="111"/>
      <c r="D31" s="57" t="s">
        <v>58</v>
      </c>
      <c r="E31" s="57" t="s">
        <v>59</v>
      </c>
      <c r="F31" s="58" t="s">
        <v>55</v>
      </c>
      <c r="G31" s="111"/>
      <c r="H31" s="64" t="str">
        <f t="shared" si="7"/>
        <v>MYV11G-SMRP-VA005-A02</v>
      </c>
      <c r="I31" s="69" t="s">
        <v>167</v>
      </c>
      <c r="J31" s="71" t="s">
        <v>152</v>
      </c>
      <c r="K31" s="62" t="s">
        <v>150</v>
      </c>
      <c r="L31" s="63">
        <v>2</v>
      </c>
      <c r="M31" s="63">
        <v>0</v>
      </c>
      <c r="N31" s="70">
        <f t="shared" si="6"/>
        <v>2</v>
      </c>
      <c r="O31" s="63">
        <v>0</v>
      </c>
      <c r="P31" s="119"/>
    </row>
    <row r="32" spans="1:16" ht="15" x14ac:dyDescent="0.25">
      <c r="A32" s="6">
        <v>28</v>
      </c>
      <c r="B32" s="111"/>
      <c r="C32" s="111"/>
      <c r="D32" s="57" t="s">
        <v>58</v>
      </c>
      <c r="E32" s="57" t="s">
        <v>59</v>
      </c>
      <c r="F32" s="58" t="s">
        <v>55</v>
      </c>
      <c r="G32" s="111"/>
      <c r="H32" s="64" t="str">
        <f t="shared" si="7"/>
        <v>MYV11G-PTRL-VA005-A02</v>
      </c>
      <c r="I32" s="66" t="s">
        <v>168</v>
      </c>
      <c r="J32" s="71" t="s">
        <v>124</v>
      </c>
      <c r="K32" s="62" t="s">
        <v>128</v>
      </c>
      <c r="L32" s="63">
        <v>0</v>
      </c>
      <c r="M32" s="63">
        <v>0</v>
      </c>
      <c r="N32" s="70">
        <f t="shared" si="6"/>
        <v>0</v>
      </c>
      <c r="O32" s="63">
        <v>0</v>
      </c>
      <c r="P32" s="119"/>
    </row>
    <row r="33" spans="1:16" ht="15" x14ac:dyDescent="0.25">
      <c r="A33" s="6">
        <v>29</v>
      </c>
      <c r="B33" s="111"/>
      <c r="C33" s="111"/>
      <c r="D33" s="57" t="s">
        <v>58</v>
      </c>
      <c r="E33" s="57" t="s">
        <v>59</v>
      </c>
      <c r="F33" s="58" t="s">
        <v>55</v>
      </c>
      <c r="G33" s="111"/>
      <c r="H33" s="64" t="str">
        <f t="shared" si="7"/>
        <v>MYV18G-SMRD-VA005-A02</v>
      </c>
      <c r="I33" s="69" t="s">
        <v>169</v>
      </c>
      <c r="J33" s="67" t="s">
        <v>154</v>
      </c>
      <c r="K33" s="62" t="s">
        <v>150</v>
      </c>
      <c r="L33" s="63">
        <v>0</v>
      </c>
      <c r="M33" s="63">
        <v>0</v>
      </c>
      <c r="N33" s="70">
        <f t="shared" si="6"/>
        <v>0</v>
      </c>
      <c r="O33" s="63">
        <v>0</v>
      </c>
      <c r="P33" s="119"/>
    </row>
    <row r="34" spans="1:16" ht="15" x14ac:dyDescent="0.25">
      <c r="A34" s="6">
        <v>30</v>
      </c>
      <c r="B34" s="111"/>
      <c r="C34" s="111"/>
      <c r="D34" s="57" t="s">
        <v>58</v>
      </c>
      <c r="E34" s="57" t="s">
        <v>59</v>
      </c>
      <c r="F34" s="58" t="s">
        <v>55</v>
      </c>
      <c r="G34" s="111"/>
      <c r="H34" s="64" t="str">
        <f t="shared" si="7"/>
        <v>MYV18G-SMRP-VA005-A02</v>
      </c>
      <c r="I34" s="69" t="s">
        <v>170</v>
      </c>
      <c r="J34" s="67" t="s">
        <v>156</v>
      </c>
      <c r="K34" s="62" t="s">
        <v>150</v>
      </c>
      <c r="L34" s="63">
        <v>0</v>
      </c>
      <c r="M34" s="63">
        <v>0</v>
      </c>
      <c r="N34" s="70">
        <f t="shared" si="6"/>
        <v>0</v>
      </c>
      <c r="O34" s="63">
        <v>0</v>
      </c>
      <c r="P34" s="119"/>
    </row>
    <row r="35" spans="1:16" ht="15" x14ac:dyDescent="0.25">
      <c r="A35" s="6">
        <v>31</v>
      </c>
      <c r="B35" s="106"/>
      <c r="C35" s="106"/>
      <c r="D35" s="57" t="s">
        <v>58</v>
      </c>
      <c r="E35" s="57" t="s">
        <v>59</v>
      </c>
      <c r="F35" s="58" t="s">
        <v>55</v>
      </c>
      <c r="G35" s="106"/>
      <c r="H35" s="64" t="str">
        <f t="shared" si="7"/>
        <v>MYV18G-PTRL-VA005-A02</v>
      </c>
      <c r="I35" s="66" t="s">
        <v>171</v>
      </c>
      <c r="J35" s="67" t="s">
        <v>127</v>
      </c>
      <c r="K35" s="63" t="s">
        <v>128</v>
      </c>
      <c r="L35" s="63">
        <v>0</v>
      </c>
      <c r="M35" s="63">
        <v>0</v>
      </c>
      <c r="N35" s="70">
        <f t="shared" si="6"/>
        <v>0</v>
      </c>
      <c r="O35" s="63">
        <v>0</v>
      </c>
      <c r="P35" s="120"/>
    </row>
    <row r="36" spans="1:16" ht="15" x14ac:dyDescent="0.25">
      <c r="A36" s="6">
        <v>32</v>
      </c>
      <c r="B36" s="112">
        <v>44473</v>
      </c>
      <c r="C36" s="113" t="s">
        <v>118</v>
      </c>
      <c r="D36" s="57" t="s">
        <v>51</v>
      </c>
      <c r="E36" s="57" t="s">
        <v>172</v>
      </c>
      <c r="F36" s="73" t="s">
        <v>48</v>
      </c>
      <c r="G36" s="110">
        <v>0.5</v>
      </c>
      <c r="H36" s="64" t="str">
        <f t="shared" ref="H36:H39" si="8">I36&amp;"-"&amp;$D$8</f>
        <v>MYV05G-SMRD-VA001-A01</v>
      </c>
      <c r="I36" s="72" t="s">
        <v>143</v>
      </c>
      <c r="J36" s="71" t="s">
        <v>144</v>
      </c>
      <c r="K36" s="62" t="s">
        <v>145</v>
      </c>
      <c r="L36" s="63">
        <v>1</v>
      </c>
      <c r="M36" s="63">
        <v>0</v>
      </c>
      <c r="N36" s="70">
        <f t="shared" si="6"/>
        <v>1</v>
      </c>
      <c r="O36" s="63">
        <v>0</v>
      </c>
      <c r="P36" s="68"/>
    </row>
    <row r="37" spans="1:16" ht="15" x14ac:dyDescent="0.25">
      <c r="A37" s="6">
        <v>33</v>
      </c>
      <c r="B37" s="111"/>
      <c r="C37" s="111"/>
      <c r="D37" s="57" t="s">
        <v>51</v>
      </c>
      <c r="E37" s="57" t="s">
        <v>172</v>
      </c>
      <c r="F37" s="73" t="s">
        <v>48</v>
      </c>
      <c r="G37" s="111"/>
      <c r="H37" s="64" t="str">
        <f t="shared" si="8"/>
        <v>MYV18G-SMRD-VA001-A01</v>
      </c>
      <c r="I37" s="72" t="s">
        <v>153</v>
      </c>
      <c r="J37" s="67" t="s">
        <v>154</v>
      </c>
      <c r="K37" s="62" t="s">
        <v>150</v>
      </c>
      <c r="L37" s="63">
        <v>1</v>
      </c>
      <c r="M37" s="63">
        <v>0</v>
      </c>
      <c r="N37" s="70">
        <f t="shared" si="6"/>
        <v>1</v>
      </c>
      <c r="O37" s="63">
        <v>0</v>
      </c>
      <c r="P37" s="68"/>
    </row>
    <row r="38" spans="1:16" ht="15" x14ac:dyDescent="0.25">
      <c r="A38" s="6">
        <v>34</v>
      </c>
      <c r="B38" s="111"/>
      <c r="C38" s="111"/>
      <c r="D38" s="57" t="s">
        <v>51</v>
      </c>
      <c r="E38" s="57" t="s">
        <v>172</v>
      </c>
      <c r="F38" s="73" t="s">
        <v>48</v>
      </c>
      <c r="G38" s="111"/>
      <c r="H38" s="64" t="str">
        <f t="shared" si="8"/>
        <v>AXA14G-PTRL-VA001-A01</v>
      </c>
      <c r="I38" s="67" t="s">
        <v>140</v>
      </c>
      <c r="J38" s="71" t="s">
        <v>141</v>
      </c>
      <c r="K38" s="62" t="s">
        <v>142</v>
      </c>
      <c r="L38" s="63">
        <v>1</v>
      </c>
      <c r="M38" s="63">
        <v>0</v>
      </c>
      <c r="N38" s="70">
        <f t="shared" si="6"/>
        <v>1</v>
      </c>
      <c r="O38" s="63">
        <v>0</v>
      </c>
      <c r="P38" s="68"/>
    </row>
    <row r="39" spans="1:16" ht="15" x14ac:dyDescent="0.25">
      <c r="A39" s="6">
        <v>35</v>
      </c>
      <c r="B39" s="106"/>
      <c r="C39" s="106"/>
      <c r="D39" s="57" t="s">
        <v>51</v>
      </c>
      <c r="E39" s="57" t="s">
        <v>172</v>
      </c>
      <c r="F39" s="73" t="s">
        <v>48</v>
      </c>
      <c r="G39" s="106"/>
      <c r="H39" s="64" t="str">
        <f t="shared" si="8"/>
        <v>MYV18G-SMRP-VA001-A01</v>
      </c>
      <c r="I39" s="72" t="s">
        <v>155</v>
      </c>
      <c r="J39" s="67" t="s">
        <v>156</v>
      </c>
      <c r="K39" s="62" t="s">
        <v>150</v>
      </c>
      <c r="L39" s="63">
        <v>1</v>
      </c>
      <c r="M39" s="63">
        <v>0</v>
      </c>
      <c r="N39" s="70">
        <f t="shared" si="6"/>
        <v>1</v>
      </c>
      <c r="O39" s="63">
        <v>0</v>
      </c>
      <c r="P39" s="68"/>
    </row>
    <row r="40" spans="1:16" ht="15" x14ac:dyDescent="0.25">
      <c r="A40" s="6">
        <v>36</v>
      </c>
      <c r="B40" s="114">
        <v>44473</v>
      </c>
      <c r="C40" s="110" t="s">
        <v>118</v>
      </c>
      <c r="D40" s="74" t="s">
        <v>58</v>
      </c>
      <c r="E40" s="74" t="s">
        <v>173</v>
      </c>
      <c r="F40" s="75" t="s">
        <v>55</v>
      </c>
      <c r="G40" s="110">
        <v>2.4700000000000002</v>
      </c>
      <c r="H40" s="76" t="s">
        <v>174</v>
      </c>
      <c r="I40" s="76" t="s">
        <v>160</v>
      </c>
      <c r="J40" s="77" t="s">
        <v>136</v>
      </c>
      <c r="K40" s="63" t="s">
        <v>137</v>
      </c>
      <c r="L40" s="63">
        <v>1</v>
      </c>
      <c r="M40" s="63">
        <v>0</v>
      </c>
      <c r="N40" s="70">
        <f t="shared" si="6"/>
        <v>1</v>
      </c>
      <c r="O40" s="63">
        <v>0</v>
      </c>
      <c r="P40" s="68"/>
    </row>
    <row r="41" spans="1:16" ht="15" x14ac:dyDescent="0.25">
      <c r="A41" s="6">
        <v>37</v>
      </c>
      <c r="B41" s="111"/>
      <c r="C41" s="111"/>
      <c r="D41" s="74" t="s">
        <v>58</v>
      </c>
      <c r="E41" s="74" t="s">
        <v>173</v>
      </c>
      <c r="F41" s="75" t="s">
        <v>55</v>
      </c>
      <c r="G41" s="111"/>
      <c r="H41" s="78" t="s">
        <v>175</v>
      </c>
      <c r="I41" s="79" t="s">
        <v>162</v>
      </c>
      <c r="J41" s="77" t="s">
        <v>141</v>
      </c>
      <c r="K41" s="62" t="s">
        <v>142</v>
      </c>
      <c r="L41" s="63">
        <v>3</v>
      </c>
      <c r="M41" s="63">
        <v>0</v>
      </c>
      <c r="N41" s="70">
        <f t="shared" si="6"/>
        <v>3</v>
      </c>
      <c r="O41" s="63">
        <v>0</v>
      </c>
      <c r="P41" s="68"/>
    </row>
    <row r="42" spans="1:16" ht="15" x14ac:dyDescent="0.25">
      <c r="A42" s="6">
        <v>38</v>
      </c>
      <c r="B42" s="111"/>
      <c r="C42" s="111"/>
      <c r="D42" s="74" t="s">
        <v>58</v>
      </c>
      <c r="E42" s="74" t="s">
        <v>173</v>
      </c>
      <c r="F42" s="75" t="s">
        <v>55</v>
      </c>
      <c r="G42" s="111"/>
      <c r="H42" s="78" t="s">
        <v>176</v>
      </c>
      <c r="I42" s="75" t="s">
        <v>163</v>
      </c>
      <c r="J42" s="76" t="s">
        <v>144</v>
      </c>
      <c r="K42" s="63" t="s">
        <v>145</v>
      </c>
      <c r="L42" s="63">
        <v>3</v>
      </c>
      <c r="M42" s="63">
        <v>0</v>
      </c>
      <c r="N42" s="70">
        <f t="shared" si="6"/>
        <v>3</v>
      </c>
      <c r="O42" s="63">
        <v>0</v>
      </c>
      <c r="P42" s="68"/>
    </row>
    <row r="43" spans="1:16" ht="15" x14ac:dyDescent="0.25">
      <c r="A43" s="6">
        <v>39</v>
      </c>
      <c r="B43" s="111"/>
      <c r="C43" s="111"/>
      <c r="D43" s="74" t="s">
        <v>58</v>
      </c>
      <c r="E43" s="74" t="s">
        <v>173</v>
      </c>
      <c r="F43" s="75" t="s">
        <v>55</v>
      </c>
      <c r="G43" s="111"/>
      <c r="H43" s="80" t="s">
        <v>177</v>
      </c>
      <c r="I43" s="80" t="s">
        <v>164</v>
      </c>
      <c r="J43" s="76" t="s">
        <v>147</v>
      </c>
      <c r="K43" s="63" t="s">
        <v>145</v>
      </c>
      <c r="L43" s="63">
        <v>3</v>
      </c>
      <c r="M43" s="63">
        <v>0</v>
      </c>
      <c r="N43" s="70">
        <f t="shared" si="6"/>
        <v>3</v>
      </c>
      <c r="O43" s="63">
        <v>0</v>
      </c>
      <c r="P43" s="68"/>
    </row>
    <row r="44" spans="1:16" ht="15" x14ac:dyDescent="0.25">
      <c r="A44" s="6">
        <v>40</v>
      </c>
      <c r="B44" s="111"/>
      <c r="C44" s="111"/>
      <c r="D44" s="74" t="s">
        <v>58</v>
      </c>
      <c r="E44" s="74" t="s">
        <v>173</v>
      </c>
      <c r="F44" s="75" t="s">
        <v>55</v>
      </c>
      <c r="G44" s="111"/>
      <c r="H44" s="80" t="s">
        <v>178</v>
      </c>
      <c r="I44" s="80" t="s">
        <v>165</v>
      </c>
      <c r="J44" s="76" t="s">
        <v>120</v>
      </c>
      <c r="K44" s="63" t="s">
        <v>121</v>
      </c>
      <c r="L44" s="63">
        <v>3</v>
      </c>
      <c r="M44" s="63">
        <v>0</v>
      </c>
      <c r="N44" s="70">
        <f t="shared" si="6"/>
        <v>3</v>
      </c>
      <c r="O44" s="63">
        <v>0</v>
      </c>
      <c r="P44" s="68"/>
    </row>
    <row r="45" spans="1:16" ht="15" x14ac:dyDescent="0.25">
      <c r="A45" s="6">
        <v>41</v>
      </c>
      <c r="B45" s="111"/>
      <c r="C45" s="111"/>
      <c r="D45" s="74" t="s">
        <v>58</v>
      </c>
      <c r="E45" s="74" t="s">
        <v>173</v>
      </c>
      <c r="F45" s="75" t="s">
        <v>55</v>
      </c>
      <c r="G45" s="111"/>
      <c r="H45" s="78" t="s">
        <v>179</v>
      </c>
      <c r="I45" s="79" t="s">
        <v>166</v>
      </c>
      <c r="J45" s="81" t="s">
        <v>149</v>
      </c>
      <c r="K45" s="63" t="s">
        <v>150</v>
      </c>
      <c r="L45" s="63">
        <v>1</v>
      </c>
      <c r="M45" s="63">
        <v>0</v>
      </c>
      <c r="N45" s="70">
        <f t="shared" si="6"/>
        <v>1</v>
      </c>
      <c r="O45" s="63">
        <v>0</v>
      </c>
      <c r="P45" s="68"/>
    </row>
    <row r="46" spans="1:16" ht="15" x14ac:dyDescent="0.25">
      <c r="A46" s="6">
        <v>42</v>
      </c>
      <c r="B46" s="111"/>
      <c r="C46" s="111"/>
      <c r="D46" s="74" t="s">
        <v>58</v>
      </c>
      <c r="E46" s="74" t="s">
        <v>173</v>
      </c>
      <c r="F46" s="75" t="s">
        <v>55</v>
      </c>
      <c r="G46" s="111"/>
      <c r="H46" s="78" t="s">
        <v>180</v>
      </c>
      <c r="I46" s="79" t="s">
        <v>167</v>
      </c>
      <c r="J46" s="81" t="s">
        <v>152</v>
      </c>
      <c r="K46" s="63" t="s">
        <v>150</v>
      </c>
      <c r="L46" s="63">
        <v>2</v>
      </c>
      <c r="M46" s="63">
        <v>0</v>
      </c>
      <c r="N46" s="70">
        <f t="shared" si="6"/>
        <v>2</v>
      </c>
      <c r="O46" s="63">
        <v>0</v>
      </c>
      <c r="P46" s="68"/>
    </row>
    <row r="47" spans="1:16" ht="15" x14ac:dyDescent="0.25">
      <c r="A47" s="6">
        <v>43</v>
      </c>
      <c r="B47" s="111"/>
      <c r="C47" s="111"/>
      <c r="D47" s="74" t="s">
        <v>58</v>
      </c>
      <c r="E47" s="74" t="s">
        <v>173</v>
      </c>
      <c r="F47" s="75" t="s">
        <v>55</v>
      </c>
      <c r="G47" s="111"/>
      <c r="H47" s="78" t="s">
        <v>181</v>
      </c>
      <c r="I47" s="79" t="s">
        <v>168</v>
      </c>
      <c r="J47" s="81" t="s">
        <v>124</v>
      </c>
      <c r="K47" s="63" t="s">
        <v>128</v>
      </c>
      <c r="L47" s="63">
        <v>3</v>
      </c>
      <c r="M47" s="63">
        <v>0</v>
      </c>
      <c r="N47" s="70">
        <f t="shared" si="6"/>
        <v>3</v>
      </c>
      <c r="O47" s="63">
        <v>0</v>
      </c>
      <c r="P47" s="68"/>
    </row>
    <row r="48" spans="1:16" ht="15" x14ac:dyDescent="0.25">
      <c r="A48" s="6">
        <v>44</v>
      </c>
      <c r="B48" s="111"/>
      <c r="C48" s="111"/>
      <c r="D48" s="74" t="s">
        <v>58</v>
      </c>
      <c r="E48" s="74" t="s">
        <v>173</v>
      </c>
      <c r="F48" s="75" t="s">
        <v>55</v>
      </c>
      <c r="G48" s="111"/>
      <c r="H48" s="78" t="s">
        <v>182</v>
      </c>
      <c r="I48" s="79" t="s">
        <v>169</v>
      </c>
      <c r="J48" s="81" t="s">
        <v>154</v>
      </c>
      <c r="K48" s="63" t="s">
        <v>150</v>
      </c>
      <c r="L48" s="63">
        <v>3</v>
      </c>
      <c r="M48" s="63">
        <v>0</v>
      </c>
      <c r="N48" s="70">
        <f t="shared" si="6"/>
        <v>3</v>
      </c>
      <c r="O48" s="63">
        <v>0</v>
      </c>
      <c r="P48" s="68"/>
    </row>
    <row r="49" spans="1:16" ht="15" x14ac:dyDescent="0.25">
      <c r="A49" s="6">
        <v>45</v>
      </c>
      <c r="B49" s="111"/>
      <c r="C49" s="111"/>
      <c r="D49" s="74" t="s">
        <v>58</v>
      </c>
      <c r="E49" s="74" t="s">
        <v>173</v>
      </c>
      <c r="F49" s="75" t="s">
        <v>55</v>
      </c>
      <c r="G49" s="111"/>
      <c r="H49" s="78" t="s">
        <v>183</v>
      </c>
      <c r="I49" s="79" t="s">
        <v>170</v>
      </c>
      <c r="J49" s="81" t="s">
        <v>156</v>
      </c>
      <c r="K49" s="63" t="s">
        <v>150</v>
      </c>
      <c r="L49" s="63">
        <v>3</v>
      </c>
      <c r="M49" s="63">
        <v>0</v>
      </c>
      <c r="N49" s="70">
        <f t="shared" si="6"/>
        <v>3</v>
      </c>
      <c r="O49" s="63">
        <v>0</v>
      </c>
      <c r="P49" s="68"/>
    </row>
    <row r="50" spans="1:16" ht="15" x14ac:dyDescent="0.25">
      <c r="A50" s="6">
        <v>46</v>
      </c>
      <c r="B50" s="106"/>
      <c r="C50" s="106"/>
      <c r="D50" s="74" t="s">
        <v>58</v>
      </c>
      <c r="E50" s="74" t="s">
        <v>173</v>
      </c>
      <c r="F50" s="75" t="s">
        <v>55</v>
      </c>
      <c r="G50" s="106"/>
      <c r="H50" s="78" t="s">
        <v>184</v>
      </c>
      <c r="I50" s="79" t="s">
        <v>171</v>
      </c>
      <c r="J50" s="81" t="s">
        <v>127</v>
      </c>
      <c r="K50" s="63" t="s">
        <v>128</v>
      </c>
      <c r="L50" s="63">
        <v>3</v>
      </c>
      <c r="M50" s="63">
        <v>0</v>
      </c>
      <c r="N50" s="70">
        <f t="shared" si="6"/>
        <v>3</v>
      </c>
      <c r="O50" s="63">
        <v>0</v>
      </c>
      <c r="P50" s="68"/>
    </row>
    <row r="51" spans="1:16" ht="15" x14ac:dyDescent="0.25">
      <c r="A51" s="6">
        <v>47</v>
      </c>
      <c r="B51" s="114">
        <v>44474</v>
      </c>
      <c r="C51" s="110" t="s">
        <v>118</v>
      </c>
      <c r="D51" s="74" t="s">
        <v>70</v>
      </c>
      <c r="E51" s="63" t="s">
        <v>185</v>
      </c>
      <c r="F51" s="75" t="s">
        <v>67</v>
      </c>
      <c r="G51" s="110">
        <v>3.9</v>
      </c>
      <c r="H51" s="64" t="str">
        <f t="shared" ref="H51:H64" si="9">I51&amp;"-"&amp;$D51</f>
        <v>STR-150-VA012-A04</v>
      </c>
      <c r="I51" s="64" t="s">
        <v>186</v>
      </c>
      <c r="J51" s="67" t="s">
        <v>130</v>
      </c>
      <c r="K51" s="63" t="s">
        <v>131</v>
      </c>
      <c r="L51" s="28">
        <v>3</v>
      </c>
      <c r="M51" s="28">
        <v>0</v>
      </c>
      <c r="N51" s="82">
        <f t="shared" si="6"/>
        <v>3</v>
      </c>
      <c r="O51" s="28">
        <v>0</v>
      </c>
      <c r="P51" s="42"/>
    </row>
    <row r="52" spans="1:16" ht="15" x14ac:dyDescent="0.25">
      <c r="A52" s="6">
        <v>48</v>
      </c>
      <c r="B52" s="111"/>
      <c r="C52" s="111"/>
      <c r="D52" s="74" t="s">
        <v>70</v>
      </c>
      <c r="E52" s="63" t="s">
        <v>185</v>
      </c>
      <c r="F52" s="75" t="s">
        <v>67</v>
      </c>
      <c r="G52" s="111"/>
      <c r="H52" s="64" t="str">
        <f t="shared" si="9"/>
        <v>STR-250-VA012-A04</v>
      </c>
      <c r="I52" s="64" t="s">
        <v>187</v>
      </c>
      <c r="J52" s="67" t="s">
        <v>133</v>
      </c>
      <c r="K52" s="63" t="s">
        <v>134</v>
      </c>
      <c r="L52" s="28">
        <v>3</v>
      </c>
      <c r="M52" s="28">
        <v>0</v>
      </c>
      <c r="N52" s="82">
        <f t="shared" si="6"/>
        <v>3</v>
      </c>
      <c r="O52" s="28">
        <v>0</v>
      </c>
      <c r="P52" s="42"/>
    </row>
    <row r="53" spans="1:16" ht="15" x14ac:dyDescent="0.25">
      <c r="A53" s="6">
        <v>49</v>
      </c>
      <c r="B53" s="111"/>
      <c r="C53" s="111"/>
      <c r="D53" s="74" t="s">
        <v>70</v>
      </c>
      <c r="E53" s="63" t="s">
        <v>185</v>
      </c>
      <c r="F53" s="75" t="s">
        <v>67</v>
      </c>
      <c r="G53" s="111"/>
      <c r="H53" s="64" t="str">
        <f t="shared" si="9"/>
        <v>AXA14G-SMRD-VA012-A04</v>
      </c>
      <c r="I53" s="67" t="s">
        <v>188</v>
      </c>
      <c r="J53" s="69" t="s">
        <v>136</v>
      </c>
      <c r="K53" s="62" t="s">
        <v>137</v>
      </c>
      <c r="L53" s="28">
        <v>3</v>
      </c>
      <c r="M53" s="28">
        <v>0</v>
      </c>
      <c r="N53" s="82">
        <f t="shared" si="6"/>
        <v>3</v>
      </c>
      <c r="O53" s="28">
        <v>0</v>
      </c>
      <c r="P53" s="42"/>
    </row>
    <row r="54" spans="1:16" ht="30" x14ac:dyDescent="0.25">
      <c r="A54" s="6">
        <v>50</v>
      </c>
      <c r="B54" s="111"/>
      <c r="C54" s="111"/>
      <c r="D54" s="74" t="s">
        <v>70</v>
      </c>
      <c r="E54" s="63" t="s">
        <v>185</v>
      </c>
      <c r="F54" s="75" t="s">
        <v>67</v>
      </c>
      <c r="G54" s="111"/>
      <c r="H54" s="64" t="str">
        <f t="shared" si="9"/>
        <v>AXA14G-SMRP-VA012-A04</v>
      </c>
      <c r="I54" s="67" t="s">
        <v>189</v>
      </c>
      <c r="J54" s="69" t="s">
        <v>139</v>
      </c>
      <c r="K54" s="62" t="s">
        <v>137</v>
      </c>
      <c r="L54" s="28">
        <v>3</v>
      </c>
      <c r="M54" s="28">
        <v>0</v>
      </c>
      <c r="N54" s="82">
        <f t="shared" si="6"/>
        <v>3</v>
      </c>
      <c r="O54" s="28">
        <v>0</v>
      </c>
      <c r="P54" s="42"/>
    </row>
    <row r="55" spans="1:16" ht="15" x14ac:dyDescent="0.25">
      <c r="A55" s="6">
        <v>51</v>
      </c>
      <c r="B55" s="111"/>
      <c r="C55" s="111"/>
      <c r="D55" s="74" t="s">
        <v>70</v>
      </c>
      <c r="E55" s="63" t="s">
        <v>185</v>
      </c>
      <c r="F55" s="75" t="s">
        <v>67</v>
      </c>
      <c r="G55" s="111"/>
      <c r="H55" s="64" t="str">
        <f t="shared" si="9"/>
        <v>AXA14G-PTRL-VA012-A04</v>
      </c>
      <c r="I55" s="67" t="s">
        <v>190</v>
      </c>
      <c r="J55" s="71" t="s">
        <v>141</v>
      </c>
      <c r="K55" s="62" t="s">
        <v>142</v>
      </c>
      <c r="L55" s="28">
        <v>3</v>
      </c>
      <c r="M55" s="28">
        <v>0</v>
      </c>
      <c r="N55" s="82">
        <f t="shared" si="6"/>
        <v>3</v>
      </c>
      <c r="O55" s="28">
        <v>0</v>
      </c>
      <c r="P55" s="42"/>
    </row>
    <row r="56" spans="1:16" ht="15" x14ac:dyDescent="0.25">
      <c r="A56" s="6">
        <v>52</v>
      </c>
      <c r="B56" s="111"/>
      <c r="C56" s="111"/>
      <c r="D56" s="74" t="s">
        <v>70</v>
      </c>
      <c r="E56" s="63" t="s">
        <v>185</v>
      </c>
      <c r="F56" s="75" t="s">
        <v>67</v>
      </c>
      <c r="G56" s="111"/>
      <c r="H56" s="64" t="str">
        <f t="shared" si="9"/>
        <v>MYV05G-SMRD-VA012-A04</v>
      </c>
      <c r="I56" s="69" t="s">
        <v>191</v>
      </c>
      <c r="J56" s="71" t="s">
        <v>144</v>
      </c>
      <c r="K56" s="62" t="s">
        <v>145</v>
      </c>
      <c r="L56" s="28">
        <v>3</v>
      </c>
      <c r="M56" s="28">
        <v>0</v>
      </c>
      <c r="N56" s="82">
        <f t="shared" si="6"/>
        <v>3</v>
      </c>
      <c r="O56" s="28">
        <v>0</v>
      </c>
      <c r="P56" s="42"/>
    </row>
    <row r="57" spans="1:16" ht="15" x14ac:dyDescent="0.25">
      <c r="A57" s="6">
        <v>53</v>
      </c>
      <c r="B57" s="111"/>
      <c r="C57" s="111"/>
      <c r="D57" s="74" t="s">
        <v>70</v>
      </c>
      <c r="E57" s="63" t="s">
        <v>185</v>
      </c>
      <c r="F57" s="75" t="s">
        <v>67</v>
      </c>
      <c r="G57" s="111"/>
      <c r="H57" s="64" t="str">
        <f t="shared" si="9"/>
        <v>MYV05G-SMRP-VA012-A04</v>
      </c>
      <c r="I57" s="69" t="s">
        <v>192</v>
      </c>
      <c r="J57" s="71" t="s">
        <v>147</v>
      </c>
      <c r="K57" s="62" t="s">
        <v>145</v>
      </c>
      <c r="L57" s="28">
        <v>3</v>
      </c>
      <c r="M57" s="28">
        <v>0</v>
      </c>
      <c r="N57" s="82">
        <f t="shared" si="6"/>
        <v>3</v>
      </c>
      <c r="O57" s="28">
        <v>0</v>
      </c>
      <c r="P57" s="42"/>
    </row>
    <row r="58" spans="1:16" ht="15" x14ac:dyDescent="0.25">
      <c r="A58" s="6">
        <v>54</v>
      </c>
      <c r="B58" s="111"/>
      <c r="C58" s="111"/>
      <c r="D58" s="74" t="s">
        <v>70</v>
      </c>
      <c r="E58" s="63" t="s">
        <v>185</v>
      </c>
      <c r="F58" s="75" t="s">
        <v>67</v>
      </c>
      <c r="G58" s="111"/>
      <c r="H58" s="64" t="str">
        <f t="shared" si="9"/>
        <v>MYV05G-PTRL-VA012-A04</v>
      </c>
      <c r="I58" s="66" t="s">
        <v>193</v>
      </c>
      <c r="J58" s="71" t="s">
        <v>120</v>
      </c>
      <c r="K58" s="62" t="s">
        <v>121</v>
      </c>
      <c r="L58" s="28">
        <v>3</v>
      </c>
      <c r="M58" s="28">
        <v>0</v>
      </c>
      <c r="N58" s="82">
        <f t="shared" si="6"/>
        <v>3</v>
      </c>
      <c r="O58" s="28">
        <v>0</v>
      </c>
      <c r="P58" s="42"/>
    </row>
    <row r="59" spans="1:16" ht="15" x14ac:dyDescent="0.25">
      <c r="A59" s="6">
        <v>55</v>
      </c>
      <c r="B59" s="111"/>
      <c r="C59" s="111"/>
      <c r="D59" s="74" t="s">
        <v>70</v>
      </c>
      <c r="E59" s="63" t="s">
        <v>185</v>
      </c>
      <c r="F59" s="75" t="s">
        <v>67</v>
      </c>
      <c r="G59" s="111"/>
      <c r="H59" s="64" t="str">
        <f t="shared" si="9"/>
        <v>MYV11G-SMRD-VA012-A04</v>
      </c>
      <c r="I59" s="69" t="s">
        <v>194</v>
      </c>
      <c r="J59" s="71" t="s">
        <v>149</v>
      </c>
      <c r="K59" s="62" t="s">
        <v>150</v>
      </c>
      <c r="L59" s="28">
        <v>3</v>
      </c>
      <c r="M59" s="28">
        <v>0</v>
      </c>
      <c r="N59" s="82">
        <f t="shared" si="6"/>
        <v>3</v>
      </c>
      <c r="O59" s="28">
        <v>0</v>
      </c>
      <c r="P59" s="42"/>
    </row>
    <row r="60" spans="1:16" ht="15" x14ac:dyDescent="0.25">
      <c r="A60" s="6">
        <v>56</v>
      </c>
      <c r="B60" s="111"/>
      <c r="C60" s="111"/>
      <c r="D60" s="74" t="s">
        <v>70</v>
      </c>
      <c r="E60" s="63" t="s">
        <v>185</v>
      </c>
      <c r="F60" s="75" t="s">
        <v>67</v>
      </c>
      <c r="G60" s="111"/>
      <c r="H60" s="64" t="str">
        <f t="shared" si="9"/>
        <v>MYV11G-SMRP-VA012-A04</v>
      </c>
      <c r="I60" s="69" t="s">
        <v>195</v>
      </c>
      <c r="J60" s="71" t="s">
        <v>152</v>
      </c>
      <c r="K60" s="62" t="s">
        <v>150</v>
      </c>
      <c r="L60" s="28">
        <v>3</v>
      </c>
      <c r="M60" s="28">
        <v>0</v>
      </c>
      <c r="N60" s="82">
        <f t="shared" si="6"/>
        <v>3</v>
      </c>
      <c r="O60" s="28">
        <v>0</v>
      </c>
      <c r="P60" s="42"/>
    </row>
    <row r="61" spans="1:16" ht="15" x14ac:dyDescent="0.25">
      <c r="A61" s="6">
        <v>57</v>
      </c>
      <c r="B61" s="111"/>
      <c r="C61" s="111"/>
      <c r="D61" s="74" t="s">
        <v>70</v>
      </c>
      <c r="E61" s="63" t="s">
        <v>185</v>
      </c>
      <c r="F61" s="75" t="s">
        <v>67</v>
      </c>
      <c r="G61" s="111"/>
      <c r="H61" s="64" t="str">
        <f t="shared" si="9"/>
        <v>MYV11G-PTRL-VA012-A04</v>
      </c>
      <c r="I61" s="66" t="s">
        <v>196</v>
      </c>
      <c r="J61" s="71" t="s">
        <v>124</v>
      </c>
      <c r="K61" s="62" t="s">
        <v>128</v>
      </c>
      <c r="L61" s="28">
        <v>3</v>
      </c>
      <c r="M61" s="28">
        <v>0</v>
      </c>
      <c r="N61" s="82">
        <f t="shared" si="6"/>
        <v>3</v>
      </c>
      <c r="O61" s="28">
        <v>0</v>
      </c>
      <c r="P61" s="42"/>
    </row>
    <row r="62" spans="1:16" ht="15" x14ac:dyDescent="0.25">
      <c r="A62" s="6">
        <v>58</v>
      </c>
      <c r="B62" s="111"/>
      <c r="C62" s="111"/>
      <c r="D62" s="74" t="s">
        <v>70</v>
      </c>
      <c r="E62" s="63" t="s">
        <v>185</v>
      </c>
      <c r="F62" s="75" t="s">
        <v>67</v>
      </c>
      <c r="G62" s="111"/>
      <c r="H62" s="64" t="str">
        <f t="shared" si="9"/>
        <v>MYV18G-SMRD-VA012-A04</v>
      </c>
      <c r="I62" s="69" t="s">
        <v>197</v>
      </c>
      <c r="J62" s="67" t="s">
        <v>154</v>
      </c>
      <c r="K62" s="62" t="s">
        <v>150</v>
      </c>
      <c r="L62" s="28">
        <v>3</v>
      </c>
      <c r="M62" s="28">
        <v>0</v>
      </c>
      <c r="N62" s="82">
        <f t="shared" si="6"/>
        <v>3</v>
      </c>
      <c r="O62" s="28">
        <v>0</v>
      </c>
      <c r="P62" s="42"/>
    </row>
    <row r="63" spans="1:16" ht="15" x14ac:dyDescent="0.25">
      <c r="A63" s="6">
        <v>59</v>
      </c>
      <c r="B63" s="111"/>
      <c r="C63" s="111"/>
      <c r="D63" s="74" t="s">
        <v>70</v>
      </c>
      <c r="E63" s="63" t="s">
        <v>185</v>
      </c>
      <c r="F63" s="75" t="s">
        <v>67</v>
      </c>
      <c r="G63" s="111"/>
      <c r="H63" s="64" t="str">
        <f t="shared" si="9"/>
        <v>MYV18G-SMRP-VA012-A04</v>
      </c>
      <c r="I63" s="69" t="s">
        <v>198</v>
      </c>
      <c r="J63" s="67" t="s">
        <v>156</v>
      </c>
      <c r="K63" s="62" t="s">
        <v>150</v>
      </c>
      <c r="L63" s="28">
        <v>3</v>
      </c>
      <c r="M63" s="28">
        <v>0</v>
      </c>
      <c r="N63" s="82">
        <f t="shared" si="6"/>
        <v>3</v>
      </c>
      <c r="O63" s="28">
        <v>0</v>
      </c>
      <c r="P63" s="42"/>
    </row>
    <row r="64" spans="1:16" ht="15" x14ac:dyDescent="0.25">
      <c r="A64" s="6">
        <v>60</v>
      </c>
      <c r="B64" s="106"/>
      <c r="C64" s="106"/>
      <c r="D64" s="74" t="s">
        <v>70</v>
      </c>
      <c r="E64" s="63" t="s">
        <v>185</v>
      </c>
      <c r="F64" s="75" t="s">
        <v>67</v>
      </c>
      <c r="G64" s="106"/>
      <c r="H64" s="64" t="str">
        <f t="shared" si="9"/>
        <v>MYV18G-PTRL-VA012-A04</v>
      </c>
      <c r="I64" s="64" t="s">
        <v>199</v>
      </c>
      <c r="J64" s="67" t="s">
        <v>127</v>
      </c>
      <c r="K64" s="63" t="s">
        <v>128</v>
      </c>
      <c r="L64" s="28">
        <v>3</v>
      </c>
      <c r="M64" s="28">
        <v>0</v>
      </c>
      <c r="N64" s="82">
        <f t="shared" si="6"/>
        <v>3</v>
      </c>
      <c r="O64" s="28">
        <v>0</v>
      </c>
      <c r="P64" s="42"/>
    </row>
    <row r="65" spans="1:16" ht="15" x14ac:dyDescent="0.25">
      <c r="A65" s="6">
        <v>61</v>
      </c>
      <c r="B65" s="83"/>
      <c r="C65" s="84"/>
      <c r="D65" s="42"/>
      <c r="E65" s="57"/>
      <c r="F65" s="73"/>
      <c r="G65" s="41"/>
      <c r="H65" s="64"/>
      <c r="I65" s="64"/>
      <c r="J65" s="85"/>
      <c r="K65" s="63"/>
      <c r="L65" s="28"/>
      <c r="M65" s="28"/>
      <c r="N65" s="82"/>
      <c r="O65" s="28"/>
      <c r="P65" s="86"/>
    </row>
    <row r="66" spans="1:16" ht="15" x14ac:dyDescent="0.25">
      <c r="A66" s="6">
        <v>62</v>
      </c>
      <c r="B66" s="83"/>
      <c r="C66" s="84"/>
      <c r="D66" s="42"/>
      <c r="E66" s="57"/>
      <c r="F66" s="73"/>
      <c r="G66" s="41"/>
      <c r="H66" s="64"/>
      <c r="I66" s="67"/>
      <c r="J66" s="85"/>
      <c r="K66" s="62"/>
      <c r="L66" s="28"/>
      <c r="M66" s="28"/>
      <c r="N66" s="82"/>
      <c r="O66" s="82"/>
      <c r="P66" s="86"/>
    </row>
    <row r="67" spans="1:16" ht="15" x14ac:dyDescent="0.25">
      <c r="A67" s="6">
        <v>63</v>
      </c>
      <c r="B67" s="83"/>
      <c r="C67" s="28"/>
      <c r="D67" s="42"/>
      <c r="E67" s="57"/>
      <c r="F67" s="73"/>
      <c r="G67" s="87"/>
      <c r="H67" s="88"/>
      <c r="I67" s="64"/>
      <c r="J67" s="85"/>
      <c r="K67" s="63"/>
      <c r="L67" s="82"/>
      <c r="M67" s="82"/>
      <c r="N67" s="82"/>
      <c r="O67" s="28"/>
      <c r="P67" s="86"/>
    </row>
    <row r="68" spans="1:16" ht="15" x14ac:dyDescent="0.2">
      <c r="A68" s="6">
        <v>64</v>
      </c>
      <c r="B68" s="83"/>
      <c r="C68" s="28"/>
      <c r="D68" s="42"/>
      <c r="E68" s="57"/>
      <c r="F68" s="73"/>
      <c r="G68" s="87"/>
      <c r="H68" s="88"/>
      <c r="I68" s="67"/>
      <c r="J68" s="85"/>
      <c r="K68" s="62"/>
      <c r="L68" s="82"/>
      <c r="M68" s="82"/>
      <c r="N68" s="82"/>
      <c r="O68" s="28"/>
      <c r="P68" s="86"/>
    </row>
    <row r="69" spans="1:16" ht="15" x14ac:dyDescent="0.2">
      <c r="A69" s="6">
        <v>65</v>
      </c>
      <c r="B69" s="83"/>
      <c r="C69" s="28"/>
      <c r="D69" s="42"/>
      <c r="E69" s="57"/>
      <c r="F69" s="73"/>
      <c r="G69" s="41"/>
      <c r="H69" s="88"/>
      <c r="I69" s="88"/>
      <c r="J69" s="85"/>
      <c r="K69" s="82"/>
      <c r="L69" s="82"/>
      <c r="M69" s="82"/>
      <c r="N69" s="82"/>
      <c r="O69" s="82"/>
      <c r="P69" s="86"/>
    </row>
    <row r="70" spans="1:16" ht="15" x14ac:dyDescent="0.2">
      <c r="A70" s="6">
        <v>66</v>
      </c>
      <c r="B70" s="83"/>
      <c r="C70" s="28"/>
      <c r="D70" s="42"/>
      <c r="E70" s="57"/>
      <c r="F70" s="73"/>
      <c r="G70" s="28"/>
      <c r="H70" s="88"/>
      <c r="I70" s="88"/>
      <c r="J70" s="85"/>
      <c r="K70" s="82"/>
      <c r="L70" s="82"/>
      <c r="M70" s="82"/>
      <c r="N70" s="82"/>
      <c r="O70" s="82"/>
      <c r="P70" s="89"/>
    </row>
    <row r="71" spans="1:16" ht="15" x14ac:dyDescent="0.2">
      <c r="A71" s="6">
        <v>67</v>
      </c>
      <c r="B71" s="83"/>
      <c r="C71" s="28"/>
      <c r="D71" s="42"/>
      <c r="E71" s="57"/>
      <c r="F71" s="58"/>
      <c r="G71" s="41"/>
      <c r="H71" s="88"/>
      <c r="I71" s="88"/>
      <c r="J71" s="85"/>
      <c r="K71" s="82"/>
      <c r="L71" s="82"/>
      <c r="M71" s="82"/>
      <c r="N71" s="82"/>
      <c r="O71" s="82"/>
      <c r="P71" s="89"/>
    </row>
    <row r="72" spans="1:16" ht="12.75" x14ac:dyDescent="0.2">
      <c r="A72" s="6">
        <v>68</v>
      </c>
      <c r="B72" s="83"/>
      <c r="C72" s="28"/>
      <c r="D72" s="41"/>
      <c r="E72" s="90"/>
      <c r="F72" s="91"/>
      <c r="G72" s="41"/>
      <c r="H72" s="88"/>
      <c r="I72" s="88"/>
      <c r="J72" s="85"/>
      <c r="K72" s="82"/>
      <c r="L72" s="82"/>
      <c r="M72" s="82"/>
      <c r="N72" s="82"/>
      <c r="O72" s="82"/>
      <c r="P72" s="86"/>
    </row>
    <row r="73" spans="1:16" ht="15" x14ac:dyDescent="0.2">
      <c r="A73" s="6">
        <v>69</v>
      </c>
      <c r="B73" s="83"/>
      <c r="C73" s="6"/>
      <c r="D73" s="86"/>
      <c r="E73" s="86"/>
      <c r="F73" s="58"/>
      <c r="G73" s="41"/>
      <c r="H73" s="88"/>
      <c r="I73" s="88"/>
      <c r="J73" s="85"/>
      <c r="K73" s="28"/>
      <c r="L73" s="28"/>
      <c r="M73" s="82"/>
      <c r="N73" s="82"/>
      <c r="O73" s="82"/>
      <c r="P73" s="89"/>
    </row>
    <row r="74" spans="1:16" ht="15" x14ac:dyDescent="0.2">
      <c r="A74" s="6">
        <v>70</v>
      </c>
      <c r="B74" s="83"/>
      <c r="C74" s="28"/>
      <c r="D74" s="32"/>
      <c r="E74" s="90"/>
      <c r="F74" s="92"/>
      <c r="G74" s="41"/>
      <c r="H74" s="88"/>
      <c r="I74" s="88"/>
      <c r="J74" s="85"/>
      <c r="K74" s="82"/>
      <c r="L74" s="28"/>
      <c r="M74" s="82"/>
      <c r="N74" s="82"/>
      <c r="O74" s="82"/>
      <c r="P74" s="86"/>
    </row>
    <row r="75" spans="1:16" ht="15" x14ac:dyDescent="0.25">
      <c r="A75" s="6">
        <v>71</v>
      </c>
      <c r="B75" s="83"/>
      <c r="C75" s="28"/>
      <c r="D75" s="74"/>
      <c r="E75" s="63"/>
      <c r="F75" s="75"/>
      <c r="G75" s="41"/>
      <c r="H75" s="88"/>
      <c r="I75" s="88"/>
      <c r="J75" s="85"/>
      <c r="K75" s="82"/>
      <c r="L75" s="82"/>
      <c r="M75" s="82"/>
      <c r="N75" s="82"/>
      <c r="O75" s="82"/>
      <c r="P75" s="86"/>
    </row>
    <row r="76" spans="1:16" ht="12.75" x14ac:dyDescent="0.2">
      <c r="A76" s="6">
        <v>72</v>
      </c>
      <c r="B76" s="10"/>
      <c r="C76" s="10"/>
      <c r="D76" s="42"/>
      <c r="E76" s="42"/>
      <c r="F76" s="88"/>
      <c r="G76" s="87"/>
      <c r="H76" s="88"/>
      <c r="I76" s="88"/>
      <c r="J76" s="85"/>
      <c r="K76" s="82"/>
      <c r="L76" s="82"/>
      <c r="M76" s="82"/>
      <c r="N76" s="82">
        <f t="shared" si="6"/>
        <v>0</v>
      </c>
      <c r="O76" s="82"/>
      <c r="P76" s="42"/>
    </row>
    <row r="77" spans="1:16" ht="12.75" x14ac:dyDescent="0.2">
      <c r="A77" s="6">
        <v>73</v>
      </c>
      <c r="B77" s="10"/>
      <c r="C77" s="10"/>
      <c r="D77" s="42"/>
      <c r="E77" s="42"/>
      <c r="F77" s="88"/>
      <c r="G77" s="87"/>
      <c r="H77" s="88"/>
      <c r="I77" s="88"/>
      <c r="J77" s="85"/>
      <c r="K77" s="82"/>
      <c r="L77" s="82"/>
      <c r="M77" s="82"/>
      <c r="N77" s="82">
        <f t="shared" si="6"/>
        <v>0</v>
      </c>
      <c r="O77" s="82"/>
      <c r="P77" s="42"/>
    </row>
    <row r="78" spans="1:16" ht="12.75" x14ac:dyDescent="0.2">
      <c r="A78" s="6">
        <v>74</v>
      </c>
      <c r="B78" s="10"/>
      <c r="C78" s="10"/>
      <c r="D78" s="42"/>
      <c r="E78" s="42"/>
      <c r="F78" s="88"/>
      <c r="G78" s="87"/>
      <c r="H78" s="88"/>
      <c r="I78" s="88"/>
      <c r="J78" s="85"/>
      <c r="K78" s="82"/>
      <c r="L78" s="82"/>
      <c r="M78" s="82"/>
      <c r="N78" s="82">
        <f t="shared" si="6"/>
        <v>0</v>
      </c>
      <c r="O78" s="82"/>
      <c r="P78" s="42"/>
    </row>
    <row r="79" spans="1:16" ht="12.75" x14ac:dyDescent="0.2">
      <c r="A79" s="6">
        <v>75</v>
      </c>
      <c r="B79" s="10"/>
      <c r="C79" s="10"/>
      <c r="D79" s="42"/>
      <c r="E79" s="42"/>
      <c r="F79" s="88"/>
      <c r="G79" s="87"/>
      <c r="H79" s="88"/>
      <c r="I79" s="88"/>
      <c r="J79" s="85"/>
      <c r="K79" s="82"/>
      <c r="L79" s="82"/>
      <c r="M79" s="82"/>
      <c r="N79" s="82">
        <f t="shared" si="6"/>
        <v>0</v>
      </c>
      <c r="O79" s="82"/>
      <c r="P79" s="42"/>
    </row>
    <row r="80" spans="1:16" ht="12.75" x14ac:dyDescent="0.2">
      <c r="A80" s="6">
        <v>76</v>
      </c>
      <c r="B80" s="10"/>
      <c r="C80" s="10"/>
      <c r="D80" s="42"/>
      <c r="E80" s="42"/>
      <c r="F80" s="88"/>
      <c r="G80" s="87"/>
      <c r="H80" s="88"/>
      <c r="I80" s="88"/>
      <c r="J80" s="85"/>
      <c r="K80" s="82"/>
      <c r="L80" s="82"/>
      <c r="M80" s="82"/>
      <c r="N80" s="82">
        <f t="shared" si="6"/>
        <v>0</v>
      </c>
      <c r="O80" s="82"/>
      <c r="P80" s="42"/>
    </row>
    <row r="81" spans="1:16" ht="12.75" x14ac:dyDescent="0.2">
      <c r="A81" s="6">
        <v>77</v>
      </c>
      <c r="B81" s="10"/>
      <c r="C81" s="10"/>
      <c r="D81" s="42"/>
      <c r="E81" s="42"/>
      <c r="F81" s="88"/>
      <c r="G81" s="87"/>
      <c r="H81" s="88"/>
      <c r="I81" s="88"/>
      <c r="J81" s="85"/>
      <c r="K81" s="82"/>
      <c r="L81" s="82"/>
      <c r="M81" s="82"/>
      <c r="N81" s="82">
        <f t="shared" si="6"/>
        <v>0</v>
      </c>
      <c r="O81" s="82"/>
      <c r="P81" s="42"/>
    </row>
    <row r="82" spans="1:16" ht="12.75" x14ac:dyDescent="0.2">
      <c r="A82" s="6">
        <v>78</v>
      </c>
      <c r="B82" s="10"/>
      <c r="C82" s="10"/>
      <c r="D82" s="42"/>
      <c r="E82" s="42"/>
      <c r="F82" s="88"/>
      <c r="G82" s="87"/>
      <c r="H82" s="88"/>
      <c r="I82" s="88"/>
      <c r="J82" s="85"/>
      <c r="K82" s="82"/>
      <c r="L82" s="82"/>
      <c r="M82" s="82"/>
      <c r="N82" s="82">
        <f t="shared" si="6"/>
        <v>0</v>
      </c>
      <c r="O82" s="82"/>
      <c r="P82" s="42"/>
    </row>
    <row r="83" spans="1:16" ht="12.75" x14ac:dyDescent="0.2">
      <c r="A83" s="6">
        <v>79</v>
      </c>
      <c r="B83" s="10"/>
      <c r="C83" s="10"/>
      <c r="D83" s="42"/>
      <c r="E83" s="42"/>
      <c r="F83" s="88"/>
      <c r="G83" s="87"/>
      <c r="H83" s="88"/>
      <c r="I83" s="88"/>
      <c r="J83" s="85"/>
      <c r="K83" s="82"/>
      <c r="L83" s="82"/>
      <c r="M83" s="82"/>
      <c r="N83" s="82">
        <f t="shared" si="6"/>
        <v>0</v>
      </c>
      <c r="O83" s="82"/>
      <c r="P83" s="42"/>
    </row>
    <row r="84" spans="1:16" ht="12.75" x14ac:dyDescent="0.2">
      <c r="A84" s="6">
        <v>80</v>
      </c>
      <c r="B84" s="10"/>
      <c r="C84" s="10"/>
      <c r="D84" s="42"/>
      <c r="E84" s="42"/>
      <c r="F84" s="88"/>
      <c r="G84" s="87"/>
      <c r="H84" s="88"/>
      <c r="I84" s="88"/>
      <c r="J84" s="85"/>
      <c r="K84" s="82"/>
      <c r="L84" s="82"/>
      <c r="M84" s="82"/>
      <c r="N84" s="82">
        <f t="shared" si="6"/>
        <v>0</v>
      </c>
      <c r="O84" s="82"/>
      <c r="P84" s="42"/>
    </row>
    <row r="85" spans="1:16" ht="12.75" x14ac:dyDescent="0.2">
      <c r="A85" s="6">
        <v>81</v>
      </c>
      <c r="B85" s="10"/>
      <c r="C85" s="10"/>
      <c r="D85" s="42"/>
      <c r="E85" s="42"/>
      <c r="F85" s="88"/>
      <c r="G85" s="87"/>
      <c r="H85" s="88"/>
      <c r="I85" s="88"/>
      <c r="J85" s="85"/>
      <c r="K85" s="82"/>
      <c r="L85" s="82"/>
      <c r="M85" s="82"/>
      <c r="N85" s="82">
        <f t="shared" si="6"/>
        <v>0</v>
      </c>
      <c r="O85" s="82"/>
      <c r="P85" s="42"/>
    </row>
    <row r="86" spans="1:16" ht="12.75" x14ac:dyDescent="0.2">
      <c r="A86" s="6">
        <v>82</v>
      </c>
      <c r="B86" s="10"/>
      <c r="C86" s="10"/>
      <c r="D86" s="42"/>
      <c r="E86" s="42"/>
      <c r="F86" s="88"/>
      <c r="G86" s="87"/>
      <c r="H86" s="88"/>
      <c r="I86" s="88"/>
      <c r="J86" s="85"/>
      <c r="K86" s="82"/>
      <c r="L86" s="82"/>
      <c r="M86" s="82"/>
      <c r="N86" s="82">
        <f t="shared" si="6"/>
        <v>0</v>
      </c>
      <c r="O86" s="82"/>
      <c r="P86" s="42"/>
    </row>
    <row r="87" spans="1:16" ht="12.75" x14ac:dyDescent="0.2">
      <c r="A87" s="6">
        <v>83</v>
      </c>
      <c r="B87" s="10"/>
      <c r="C87" s="10"/>
      <c r="D87" s="42"/>
      <c r="E87" s="42"/>
      <c r="F87" s="88"/>
      <c r="G87" s="87"/>
      <c r="H87" s="88"/>
      <c r="I87" s="88"/>
      <c r="J87" s="85"/>
      <c r="K87" s="82"/>
      <c r="L87" s="82"/>
      <c r="M87" s="82"/>
      <c r="N87" s="82">
        <f t="shared" si="6"/>
        <v>0</v>
      </c>
      <c r="O87" s="82"/>
      <c r="P87" s="42"/>
    </row>
    <row r="88" spans="1:16" ht="12.75" x14ac:dyDescent="0.2">
      <c r="A88" s="6">
        <v>84</v>
      </c>
      <c r="B88" s="10"/>
      <c r="C88" s="10"/>
      <c r="D88" s="42"/>
      <c r="E88" s="42"/>
      <c r="F88" s="88"/>
      <c r="G88" s="87"/>
      <c r="H88" s="88"/>
      <c r="I88" s="88"/>
      <c r="J88" s="85"/>
      <c r="K88" s="82"/>
      <c r="L88" s="82"/>
      <c r="M88" s="82"/>
      <c r="N88" s="82">
        <f t="shared" si="6"/>
        <v>0</v>
      </c>
      <c r="O88" s="82"/>
      <c r="P88" s="42"/>
    </row>
    <row r="89" spans="1:16" ht="12.75" x14ac:dyDescent="0.2">
      <c r="A89" s="6">
        <v>85</v>
      </c>
      <c r="B89" s="10"/>
      <c r="C89" s="10"/>
      <c r="D89" s="42"/>
      <c r="E89" s="42"/>
      <c r="F89" s="88"/>
      <c r="G89" s="87"/>
      <c r="H89" s="88"/>
      <c r="I89" s="88"/>
      <c r="J89" s="85"/>
      <c r="K89" s="82"/>
      <c r="L89" s="82"/>
      <c r="M89" s="82"/>
      <c r="N89" s="82">
        <f t="shared" si="6"/>
        <v>0</v>
      </c>
      <c r="O89" s="82"/>
      <c r="P89" s="42"/>
    </row>
    <row r="90" spans="1:16" ht="12.75" x14ac:dyDescent="0.2">
      <c r="A90" s="6">
        <v>86</v>
      </c>
      <c r="B90" s="10"/>
      <c r="C90" s="10"/>
      <c r="D90" s="42"/>
      <c r="E90" s="42"/>
      <c r="F90" s="88"/>
      <c r="G90" s="87"/>
      <c r="H90" s="88"/>
      <c r="I90" s="88"/>
      <c r="J90" s="85"/>
      <c r="K90" s="82"/>
      <c r="L90" s="82"/>
      <c r="M90" s="82"/>
      <c r="N90" s="82">
        <f t="shared" si="6"/>
        <v>0</v>
      </c>
      <c r="O90" s="82"/>
      <c r="P90" s="42"/>
    </row>
    <row r="91" spans="1:16" ht="12.75" x14ac:dyDescent="0.2">
      <c r="A91" s="6">
        <v>87</v>
      </c>
      <c r="B91" s="10"/>
      <c r="C91" s="10"/>
      <c r="D91" s="42"/>
      <c r="E91" s="42"/>
      <c r="F91" s="88"/>
      <c r="G91" s="87"/>
      <c r="H91" s="88"/>
      <c r="I91" s="88"/>
      <c r="J91" s="85"/>
      <c r="K91" s="82"/>
      <c r="L91" s="82"/>
      <c r="M91" s="82"/>
      <c r="N91" s="82">
        <f t="shared" si="6"/>
        <v>0</v>
      </c>
      <c r="O91" s="82"/>
      <c r="P91" s="42"/>
    </row>
    <row r="92" spans="1:16" ht="12.75" x14ac:dyDescent="0.2">
      <c r="A92" s="6">
        <v>88</v>
      </c>
      <c r="B92" s="10"/>
      <c r="C92" s="10"/>
      <c r="D92" s="42"/>
      <c r="E92" s="42"/>
      <c r="F92" s="88"/>
      <c r="G92" s="87"/>
      <c r="H92" s="88"/>
      <c r="I92" s="88"/>
      <c r="J92" s="85"/>
      <c r="K92" s="82"/>
      <c r="L92" s="82"/>
      <c r="M92" s="82"/>
      <c r="N92" s="82">
        <f t="shared" si="6"/>
        <v>0</v>
      </c>
      <c r="O92" s="82"/>
      <c r="P92" s="42"/>
    </row>
    <row r="93" spans="1:16" ht="12.75" x14ac:dyDescent="0.2">
      <c r="A93" s="6">
        <v>89</v>
      </c>
      <c r="B93" s="10"/>
      <c r="C93" s="10"/>
      <c r="D93" s="42"/>
      <c r="E93" s="42"/>
      <c r="F93" s="88"/>
      <c r="G93" s="87"/>
      <c r="H93" s="88"/>
      <c r="I93" s="88"/>
      <c r="J93" s="85"/>
      <c r="K93" s="82"/>
      <c r="L93" s="82"/>
      <c r="M93" s="82"/>
      <c r="N93" s="82">
        <f t="shared" si="6"/>
        <v>0</v>
      </c>
      <c r="O93" s="82"/>
      <c r="P93" s="42"/>
    </row>
    <row r="94" spans="1:16" ht="12.75" x14ac:dyDescent="0.2">
      <c r="A94" s="6">
        <v>90</v>
      </c>
      <c r="B94" s="10"/>
      <c r="C94" s="10"/>
      <c r="D94" s="42"/>
      <c r="E94" s="42"/>
      <c r="F94" s="88"/>
      <c r="G94" s="87"/>
      <c r="H94" s="88"/>
      <c r="I94" s="88"/>
      <c r="J94" s="85"/>
      <c r="K94" s="82"/>
      <c r="L94" s="82"/>
      <c r="M94" s="82"/>
      <c r="N94" s="82">
        <f t="shared" si="6"/>
        <v>0</v>
      </c>
      <c r="O94" s="82"/>
      <c r="P94" s="42"/>
    </row>
    <row r="95" spans="1:16" ht="12.75" x14ac:dyDescent="0.2">
      <c r="A95" s="6">
        <v>91</v>
      </c>
      <c r="B95" s="10"/>
      <c r="C95" s="10"/>
      <c r="D95" s="42"/>
      <c r="E95" s="42"/>
      <c r="F95" s="88"/>
      <c r="G95" s="87"/>
      <c r="H95" s="88"/>
      <c r="I95" s="88"/>
      <c r="J95" s="85"/>
      <c r="K95" s="82"/>
      <c r="L95" s="82"/>
      <c r="M95" s="82"/>
      <c r="N95" s="82">
        <f t="shared" si="6"/>
        <v>0</v>
      </c>
      <c r="O95" s="82"/>
      <c r="P95" s="42"/>
    </row>
    <row r="96" spans="1:16" ht="12.75" x14ac:dyDescent="0.2">
      <c r="A96" s="6">
        <v>92</v>
      </c>
      <c r="B96" s="10"/>
      <c r="C96" s="10"/>
      <c r="D96" s="42"/>
      <c r="E96" s="42"/>
      <c r="F96" s="88"/>
      <c r="G96" s="87"/>
      <c r="H96" s="88"/>
      <c r="I96" s="88"/>
      <c r="J96" s="85"/>
      <c r="K96" s="82"/>
      <c r="L96" s="82"/>
      <c r="M96" s="82"/>
      <c r="N96" s="82">
        <f t="shared" si="6"/>
        <v>0</v>
      </c>
      <c r="O96" s="82"/>
      <c r="P96" s="42"/>
    </row>
    <row r="97" spans="1:16" ht="12.75" x14ac:dyDescent="0.2">
      <c r="A97" s="6">
        <v>93</v>
      </c>
      <c r="B97" s="10"/>
      <c r="C97" s="10"/>
      <c r="D97" s="42"/>
      <c r="E97" s="42"/>
      <c r="F97" s="88"/>
      <c r="G97" s="87"/>
      <c r="H97" s="88"/>
      <c r="I97" s="88"/>
      <c r="J97" s="85"/>
      <c r="K97" s="82"/>
      <c r="L97" s="82"/>
      <c r="M97" s="82"/>
      <c r="N97" s="82">
        <f t="shared" si="6"/>
        <v>0</v>
      </c>
      <c r="O97" s="82"/>
      <c r="P97" s="42"/>
    </row>
    <row r="98" spans="1:16" ht="12.75" x14ac:dyDescent="0.2">
      <c r="A98" s="6">
        <v>94</v>
      </c>
      <c r="B98" s="10"/>
      <c r="C98" s="10"/>
      <c r="D98" s="42"/>
      <c r="E98" s="42"/>
      <c r="F98" s="88"/>
      <c r="G98" s="87"/>
      <c r="H98" s="88"/>
      <c r="I98" s="88"/>
      <c r="J98" s="85"/>
      <c r="K98" s="82"/>
      <c r="L98" s="82"/>
      <c r="M98" s="82"/>
      <c r="N98" s="82">
        <f t="shared" si="6"/>
        <v>0</v>
      </c>
      <c r="O98" s="82"/>
      <c r="P98" s="42"/>
    </row>
    <row r="99" spans="1:16" ht="12.75" x14ac:dyDescent="0.2">
      <c r="A99" s="6">
        <v>95</v>
      </c>
      <c r="B99" s="10"/>
      <c r="C99" s="10"/>
      <c r="D99" s="42"/>
      <c r="E99" s="42"/>
      <c r="F99" s="88"/>
      <c r="G99" s="87"/>
      <c r="H99" s="88"/>
      <c r="I99" s="88"/>
      <c r="J99" s="85"/>
      <c r="K99" s="82"/>
      <c r="L99" s="82"/>
      <c r="M99" s="82"/>
      <c r="N99" s="82">
        <f t="shared" si="6"/>
        <v>0</v>
      </c>
      <c r="O99" s="82"/>
      <c r="P99" s="42"/>
    </row>
    <row r="100" spans="1:16" ht="12.75" x14ac:dyDescent="0.2">
      <c r="A100" s="6">
        <v>96</v>
      </c>
      <c r="B100" s="10"/>
      <c r="C100" s="10"/>
      <c r="D100" s="42"/>
      <c r="E100" s="42"/>
      <c r="F100" s="88"/>
      <c r="G100" s="87"/>
      <c r="H100" s="88"/>
      <c r="I100" s="88"/>
      <c r="J100" s="85"/>
      <c r="K100" s="82"/>
      <c r="L100" s="82"/>
      <c r="M100" s="82"/>
      <c r="N100" s="82">
        <f t="shared" si="6"/>
        <v>0</v>
      </c>
      <c r="O100" s="82"/>
      <c r="P100" s="42"/>
    </row>
    <row r="101" spans="1:16" ht="12.75" x14ac:dyDescent="0.2">
      <c r="A101" s="6">
        <v>97</v>
      </c>
      <c r="B101" s="10"/>
      <c r="C101" s="10"/>
      <c r="D101" s="42"/>
      <c r="E101" s="42"/>
      <c r="F101" s="88"/>
      <c r="G101" s="87"/>
      <c r="H101" s="88"/>
      <c r="I101" s="88"/>
      <c r="J101" s="85"/>
      <c r="K101" s="82"/>
      <c r="L101" s="82"/>
      <c r="M101" s="82"/>
      <c r="N101" s="82">
        <f t="shared" si="6"/>
        <v>0</v>
      </c>
      <c r="O101" s="82"/>
      <c r="P101" s="42"/>
    </row>
    <row r="102" spans="1:16" ht="12.75" x14ac:dyDescent="0.2">
      <c r="A102" s="6">
        <v>98</v>
      </c>
      <c r="B102" s="10"/>
      <c r="C102" s="10"/>
      <c r="D102" s="42"/>
      <c r="E102" s="42"/>
      <c r="F102" s="88"/>
      <c r="G102" s="87"/>
      <c r="H102" s="88"/>
      <c r="I102" s="88"/>
      <c r="J102" s="85"/>
      <c r="K102" s="82"/>
      <c r="L102" s="82"/>
      <c r="M102" s="82"/>
      <c r="N102" s="82">
        <f t="shared" si="6"/>
        <v>0</v>
      </c>
      <c r="O102" s="82"/>
      <c r="P102" s="42"/>
    </row>
    <row r="103" spans="1:16" ht="12.75" x14ac:dyDescent="0.2">
      <c r="A103" s="6">
        <v>99</v>
      </c>
      <c r="B103" s="10"/>
      <c r="C103" s="10"/>
      <c r="D103" s="42"/>
      <c r="E103" s="42"/>
      <c r="F103" s="88"/>
      <c r="G103" s="87"/>
      <c r="H103" s="88"/>
      <c r="I103" s="88"/>
      <c r="J103" s="85"/>
      <c r="K103" s="82"/>
      <c r="L103" s="82"/>
      <c r="M103" s="82"/>
      <c r="N103" s="82">
        <f t="shared" si="6"/>
        <v>0</v>
      </c>
      <c r="O103" s="82"/>
      <c r="P103" s="42"/>
    </row>
    <row r="104" spans="1:16" ht="12.75" x14ac:dyDescent="0.2">
      <c r="A104" s="6">
        <v>100</v>
      </c>
      <c r="B104" s="10"/>
      <c r="C104" s="10"/>
      <c r="D104" s="42"/>
      <c r="E104" s="42"/>
      <c r="F104" s="88"/>
      <c r="G104" s="87"/>
      <c r="H104" s="88"/>
      <c r="I104" s="88"/>
      <c r="J104" s="85"/>
      <c r="K104" s="82"/>
      <c r="L104" s="82"/>
      <c r="M104" s="82"/>
      <c r="N104" s="82">
        <f t="shared" si="6"/>
        <v>0</v>
      </c>
      <c r="O104" s="82"/>
      <c r="P104" s="42"/>
    </row>
    <row r="105" spans="1:16" ht="12.75" x14ac:dyDescent="0.2">
      <c r="A105" s="6">
        <v>101</v>
      </c>
      <c r="B105" s="10"/>
      <c r="C105" s="10"/>
      <c r="D105" s="42"/>
      <c r="E105" s="42"/>
      <c r="F105" s="88"/>
      <c r="G105" s="87"/>
      <c r="H105" s="88"/>
      <c r="I105" s="88"/>
      <c r="J105" s="85"/>
      <c r="K105" s="82"/>
      <c r="L105" s="82"/>
      <c r="M105" s="82"/>
      <c r="N105" s="82">
        <f t="shared" si="6"/>
        <v>0</v>
      </c>
      <c r="O105" s="82"/>
      <c r="P105" s="42"/>
    </row>
    <row r="106" spans="1:16" ht="12.75" x14ac:dyDescent="0.2">
      <c r="A106" s="6">
        <v>102</v>
      </c>
      <c r="B106" s="10"/>
      <c r="C106" s="10"/>
      <c r="D106" s="42"/>
      <c r="E106" s="42"/>
      <c r="F106" s="88"/>
      <c r="G106" s="87"/>
      <c r="H106" s="88"/>
      <c r="I106" s="88"/>
      <c r="J106" s="85"/>
      <c r="K106" s="82"/>
      <c r="L106" s="82"/>
      <c r="M106" s="82"/>
      <c r="N106" s="82">
        <f t="shared" si="6"/>
        <v>0</v>
      </c>
      <c r="O106" s="82"/>
      <c r="P106" s="42"/>
    </row>
    <row r="107" spans="1:16" ht="12.75" x14ac:dyDescent="0.2">
      <c r="A107" s="6">
        <v>103</v>
      </c>
      <c r="B107" s="10"/>
      <c r="C107" s="10"/>
      <c r="D107" s="42"/>
      <c r="E107" s="42"/>
      <c r="F107" s="88"/>
      <c r="G107" s="87"/>
      <c r="H107" s="88"/>
      <c r="I107" s="88"/>
      <c r="J107" s="85"/>
      <c r="K107" s="82"/>
      <c r="L107" s="82"/>
      <c r="M107" s="82"/>
      <c r="N107" s="82">
        <f t="shared" si="6"/>
        <v>0</v>
      </c>
      <c r="O107" s="82"/>
      <c r="P107" s="42"/>
    </row>
    <row r="108" spans="1:16" ht="12.75" x14ac:dyDescent="0.2">
      <c r="A108" s="6">
        <v>104</v>
      </c>
      <c r="B108" s="10"/>
      <c r="C108" s="10"/>
      <c r="D108" s="42"/>
      <c r="E108" s="42"/>
      <c r="F108" s="88"/>
      <c r="G108" s="87"/>
      <c r="H108" s="88"/>
      <c r="I108" s="88"/>
      <c r="J108" s="85"/>
      <c r="K108" s="82"/>
      <c r="L108" s="82"/>
      <c r="M108" s="82"/>
      <c r="N108" s="82">
        <f t="shared" si="6"/>
        <v>0</v>
      </c>
      <c r="O108" s="82"/>
      <c r="P108" s="42"/>
    </row>
    <row r="109" spans="1:16" ht="12.75" x14ac:dyDescent="0.2">
      <c r="A109" s="6">
        <v>105</v>
      </c>
      <c r="B109" s="10"/>
      <c r="C109" s="10"/>
      <c r="D109" s="42"/>
      <c r="E109" s="42"/>
      <c r="F109" s="88"/>
      <c r="G109" s="87"/>
      <c r="H109" s="88"/>
      <c r="I109" s="88"/>
      <c r="J109" s="85"/>
      <c r="K109" s="82"/>
      <c r="L109" s="82"/>
      <c r="M109" s="82"/>
      <c r="N109" s="82">
        <f t="shared" si="6"/>
        <v>0</v>
      </c>
      <c r="O109" s="82"/>
      <c r="P109" s="42"/>
    </row>
    <row r="110" spans="1:16" ht="12.75" x14ac:dyDescent="0.2">
      <c r="A110" s="6">
        <v>106</v>
      </c>
      <c r="B110" s="10"/>
      <c r="C110" s="10"/>
      <c r="D110" s="42"/>
      <c r="E110" s="42"/>
      <c r="F110" s="88"/>
      <c r="G110" s="87"/>
      <c r="H110" s="88"/>
      <c r="I110" s="88"/>
      <c r="J110" s="85"/>
      <c r="K110" s="82"/>
      <c r="L110" s="82"/>
      <c r="M110" s="82"/>
      <c r="N110" s="82">
        <f t="shared" si="6"/>
        <v>0</v>
      </c>
      <c r="O110" s="82"/>
      <c r="P110" s="42"/>
    </row>
    <row r="111" spans="1:16" ht="12.75" x14ac:dyDescent="0.2">
      <c r="A111" s="6">
        <v>107</v>
      </c>
      <c r="B111" s="10"/>
      <c r="C111" s="10"/>
      <c r="D111" s="42"/>
      <c r="E111" s="42"/>
      <c r="F111" s="88"/>
      <c r="G111" s="87"/>
      <c r="H111" s="88"/>
      <c r="I111" s="88"/>
      <c r="J111" s="85"/>
      <c r="K111" s="82"/>
      <c r="L111" s="82"/>
      <c r="M111" s="82"/>
      <c r="N111" s="82">
        <f t="shared" si="6"/>
        <v>0</v>
      </c>
      <c r="O111" s="82"/>
      <c r="P111" s="42"/>
    </row>
    <row r="112" spans="1:16" ht="12.75" x14ac:dyDescent="0.2">
      <c r="A112" s="6">
        <v>108</v>
      </c>
      <c r="B112" s="10"/>
      <c r="C112" s="10"/>
      <c r="D112" s="42"/>
      <c r="E112" s="42"/>
      <c r="F112" s="88"/>
      <c r="G112" s="87"/>
      <c r="H112" s="88"/>
      <c r="I112" s="88"/>
      <c r="J112" s="85"/>
      <c r="K112" s="82"/>
      <c r="L112" s="82"/>
      <c r="M112" s="82"/>
      <c r="N112" s="82">
        <f t="shared" si="6"/>
        <v>0</v>
      </c>
      <c r="O112" s="82"/>
      <c r="P112" s="42"/>
    </row>
    <row r="113" spans="1:16" ht="12.75" x14ac:dyDescent="0.2">
      <c r="A113" s="6">
        <v>109</v>
      </c>
      <c r="B113" s="10"/>
      <c r="C113" s="10"/>
      <c r="D113" s="42"/>
      <c r="E113" s="42"/>
      <c r="F113" s="88"/>
      <c r="G113" s="87"/>
      <c r="H113" s="88"/>
      <c r="I113" s="88"/>
      <c r="J113" s="85"/>
      <c r="K113" s="82"/>
      <c r="L113" s="82"/>
      <c r="M113" s="82"/>
      <c r="N113" s="82">
        <f t="shared" si="6"/>
        <v>0</v>
      </c>
      <c r="O113" s="82"/>
      <c r="P113" s="42"/>
    </row>
    <row r="114" spans="1:16" ht="12.75" x14ac:dyDescent="0.2">
      <c r="A114" s="6">
        <v>110</v>
      </c>
      <c r="B114" s="10"/>
      <c r="C114" s="10"/>
      <c r="D114" s="42"/>
      <c r="E114" s="42"/>
      <c r="F114" s="88"/>
      <c r="G114" s="87"/>
      <c r="H114" s="88"/>
      <c r="I114" s="88"/>
      <c r="J114" s="85"/>
      <c r="K114" s="82"/>
      <c r="L114" s="82"/>
      <c r="M114" s="82"/>
      <c r="N114" s="82">
        <f t="shared" si="6"/>
        <v>0</v>
      </c>
      <c r="O114" s="82"/>
      <c r="P114" s="42"/>
    </row>
    <row r="115" spans="1:16" ht="12.75" x14ac:dyDescent="0.2">
      <c r="A115" s="6">
        <v>111</v>
      </c>
      <c r="B115" s="10"/>
      <c r="C115" s="10"/>
      <c r="D115" s="42"/>
      <c r="E115" s="42"/>
      <c r="F115" s="88"/>
      <c r="G115" s="87"/>
      <c r="H115" s="88"/>
      <c r="I115" s="88"/>
      <c r="J115" s="85"/>
      <c r="K115" s="82"/>
      <c r="L115" s="82"/>
      <c r="M115" s="82"/>
      <c r="N115" s="82">
        <f t="shared" si="6"/>
        <v>0</v>
      </c>
      <c r="O115" s="82"/>
      <c r="P115" s="42"/>
    </row>
    <row r="116" spans="1:16" ht="12.75" x14ac:dyDescent="0.2">
      <c r="A116" s="6">
        <v>112</v>
      </c>
      <c r="B116" s="10"/>
      <c r="C116" s="10"/>
      <c r="D116" s="42"/>
      <c r="E116" s="42"/>
      <c r="F116" s="88"/>
      <c r="G116" s="87"/>
      <c r="H116" s="88"/>
      <c r="I116" s="88"/>
      <c r="J116" s="85"/>
      <c r="K116" s="82"/>
      <c r="L116" s="82"/>
      <c r="M116" s="82"/>
      <c r="N116" s="82">
        <f t="shared" si="6"/>
        <v>0</v>
      </c>
      <c r="O116" s="82"/>
      <c r="P116" s="42"/>
    </row>
    <row r="117" spans="1:16" ht="12.75" x14ac:dyDescent="0.2">
      <c r="A117" s="6">
        <v>113</v>
      </c>
      <c r="B117" s="10"/>
      <c r="C117" s="10"/>
      <c r="D117" s="42"/>
      <c r="E117" s="42"/>
      <c r="F117" s="88"/>
      <c r="G117" s="87"/>
      <c r="H117" s="88"/>
      <c r="I117" s="88"/>
      <c r="J117" s="85"/>
      <c r="K117" s="82"/>
      <c r="L117" s="82"/>
      <c r="M117" s="82"/>
      <c r="N117" s="82">
        <f t="shared" si="6"/>
        <v>0</v>
      </c>
      <c r="O117" s="82"/>
      <c r="P117" s="42"/>
    </row>
    <row r="118" spans="1:16" ht="12.75" x14ac:dyDescent="0.2">
      <c r="A118" s="6">
        <v>114</v>
      </c>
      <c r="B118" s="10"/>
      <c r="C118" s="10"/>
      <c r="D118" s="42"/>
      <c r="E118" s="42"/>
      <c r="F118" s="88"/>
      <c r="G118" s="87"/>
      <c r="H118" s="88"/>
      <c r="I118" s="88"/>
      <c r="J118" s="85"/>
      <c r="K118" s="82"/>
      <c r="L118" s="82"/>
      <c r="M118" s="82"/>
      <c r="N118" s="82">
        <f t="shared" si="6"/>
        <v>0</v>
      </c>
      <c r="O118" s="82"/>
      <c r="P118" s="42"/>
    </row>
    <row r="119" spans="1:16" ht="12.75" x14ac:dyDescent="0.2">
      <c r="A119" s="6">
        <v>115</v>
      </c>
      <c r="B119" s="10"/>
      <c r="C119" s="10"/>
      <c r="D119" s="42"/>
      <c r="E119" s="42"/>
      <c r="F119" s="88"/>
      <c r="G119" s="87"/>
      <c r="H119" s="88"/>
      <c r="I119" s="88"/>
      <c r="J119" s="85"/>
      <c r="K119" s="82"/>
      <c r="L119" s="82"/>
      <c r="M119" s="82"/>
      <c r="N119" s="82">
        <f t="shared" si="6"/>
        <v>0</v>
      </c>
      <c r="O119" s="82"/>
      <c r="P119" s="42"/>
    </row>
    <row r="120" spans="1:16" ht="12.75" x14ac:dyDescent="0.2">
      <c r="A120" s="6">
        <v>116</v>
      </c>
      <c r="B120" s="10"/>
      <c r="C120" s="10"/>
      <c r="D120" s="42"/>
      <c r="E120" s="42"/>
      <c r="F120" s="88"/>
      <c r="G120" s="87"/>
      <c r="H120" s="88"/>
      <c r="I120" s="88"/>
      <c r="J120" s="85"/>
      <c r="K120" s="82"/>
      <c r="L120" s="82"/>
      <c r="M120" s="82"/>
      <c r="N120" s="82">
        <f t="shared" si="6"/>
        <v>0</v>
      </c>
      <c r="O120" s="82"/>
      <c r="P120" s="42"/>
    </row>
    <row r="121" spans="1:16" ht="12.75" x14ac:dyDescent="0.2">
      <c r="F121" s="48"/>
      <c r="H121" s="48"/>
      <c r="I121" s="48"/>
      <c r="J121" s="49"/>
      <c r="K121" s="36"/>
      <c r="L121" s="36"/>
      <c r="M121" s="36"/>
      <c r="N121" s="36"/>
      <c r="O121" s="36"/>
    </row>
    <row r="122" spans="1:16" ht="12.75" x14ac:dyDescent="0.2">
      <c r="F122" s="48"/>
      <c r="H122" s="48"/>
      <c r="I122" s="48"/>
      <c r="J122" s="49"/>
      <c r="K122" s="36"/>
      <c r="L122" s="36"/>
      <c r="M122" s="36"/>
      <c r="N122" s="36"/>
      <c r="O122" s="36"/>
    </row>
    <row r="123" spans="1:16" ht="12.75" x14ac:dyDescent="0.2">
      <c r="F123" s="48"/>
      <c r="H123" s="48"/>
      <c r="I123" s="48"/>
      <c r="J123" s="49"/>
      <c r="K123" s="36"/>
      <c r="L123" s="36"/>
      <c r="M123" s="36"/>
      <c r="N123" s="36"/>
      <c r="O123" s="36"/>
    </row>
    <row r="124" spans="1:16" ht="12.75" x14ac:dyDescent="0.2">
      <c r="F124" s="48"/>
      <c r="H124" s="48"/>
      <c r="I124" s="48"/>
      <c r="J124" s="49"/>
      <c r="K124" s="36"/>
      <c r="L124" s="36"/>
      <c r="M124" s="36"/>
      <c r="N124" s="36"/>
      <c r="O124" s="36"/>
    </row>
    <row r="125" spans="1:16" ht="12.75" x14ac:dyDescent="0.2">
      <c r="F125" s="48"/>
      <c r="H125" s="48"/>
      <c r="I125" s="48"/>
      <c r="J125" s="49"/>
      <c r="K125" s="36"/>
      <c r="L125" s="36"/>
      <c r="M125" s="36"/>
      <c r="N125" s="36"/>
      <c r="O125" s="36"/>
    </row>
    <row r="126" spans="1:16" ht="12.75" x14ac:dyDescent="0.2">
      <c r="F126" s="48"/>
      <c r="H126" s="48"/>
      <c r="I126" s="48"/>
      <c r="J126" s="49"/>
      <c r="K126" s="36"/>
      <c r="L126" s="36"/>
      <c r="M126" s="36"/>
      <c r="N126" s="36"/>
      <c r="O126" s="36"/>
    </row>
    <row r="127" spans="1:16" ht="12.75" x14ac:dyDescent="0.2">
      <c r="F127" s="48"/>
      <c r="H127" s="48"/>
      <c r="I127" s="48"/>
      <c r="J127" s="49"/>
      <c r="K127" s="36"/>
      <c r="L127" s="36"/>
      <c r="M127" s="36"/>
      <c r="N127" s="36"/>
      <c r="O127" s="36"/>
    </row>
    <row r="128" spans="1:16" ht="12.75" x14ac:dyDescent="0.2">
      <c r="F128" s="48"/>
      <c r="H128" s="48"/>
      <c r="I128" s="48"/>
      <c r="J128" s="49"/>
      <c r="K128" s="36"/>
      <c r="L128" s="36"/>
      <c r="M128" s="36"/>
      <c r="N128" s="36"/>
      <c r="O128" s="36"/>
    </row>
    <row r="129" spans="6:15" ht="12.75" x14ac:dyDescent="0.2">
      <c r="F129" s="48"/>
      <c r="H129" s="48"/>
      <c r="I129" s="48"/>
      <c r="J129" s="49"/>
      <c r="K129" s="36"/>
      <c r="L129" s="36"/>
      <c r="M129" s="36"/>
      <c r="N129" s="36"/>
      <c r="O129" s="36"/>
    </row>
    <row r="130" spans="6:15" ht="12.75" x14ac:dyDescent="0.2">
      <c r="F130" s="48"/>
      <c r="H130" s="48"/>
      <c r="I130" s="48"/>
      <c r="J130" s="49"/>
      <c r="K130" s="36"/>
      <c r="L130" s="36"/>
      <c r="M130" s="36"/>
      <c r="N130" s="36"/>
      <c r="O130" s="36"/>
    </row>
    <row r="131" spans="6:15" ht="12.75" x14ac:dyDescent="0.2">
      <c r="F131" s="48"/>
      <c r="H131" s="48"/>
      <c r="I131" s="48"/>
      <c r="J131" s="49"/>
      <c r="K131" s="36"/>
      <c r="L131" s="36"/>
      <c r="M131" s="36"/>
      <c r="N131" s="36"/>
      <c r="O131" s="36"/>
    </row>
    <row r="132" spans="6:15" ht="12.75" x14ac:dyDescent="0.2">
      <c r="F132" s="48"/>
      <c r="H132" s="48"/>
      <c r="I132" s="48"/>
      <c r="J132" s="49"/>
      <c r="K132" s="36"/>
      <c r="L132" s="36"/>
      <c r="M132" s="36"/>
      <c r="N132" s="36"/>
      <c r="O132" s="36"/>
    </row>
    <row r="133" spans="6:15" ht="12.75" x14ac:dyDescent="0.2">
      <c r="F133" s="48"/>
      <c r="H133" s="48"/>
      <c r="I133" s="48"/>
      <c r="J133" s="49"/>
      <c r="K133" s="36"/>
      <c r="L133" s="36"/>
      <c r="M133" s="36"/>
      <c r="N133" s="36"/>
      <c r="O133" s="36"/>
    </row>
    <row r="134" spans="6:15" ht="12.75" x14ac:dyDescent="0.2">
      <c r="F134" s="48"/>
      <c r="H134" s="48"/>
      <c r="I134" s="48"/>
      <c r="J134" s="49"/>
      <c r="K134" s="36"/>
      <c r="L134" s="36"/>
      <c r="M134" s="36"/>
      <c r="N134" s="36"/>
      <c r="O134" s="36"/>
    </row>
    <row r="135" spans="6:15" ht="12.75" x14ac:dyDescent="0.2">
      <c r="F135" s="48"/>
      <c r="H135" s="48"/>
      <c r="I135" s="48"/>
      <c r="J135" s="49"/>
      <c r="K135" s="36"/>
      <c r="L135" s="36"/>
      <c r="M135" s="36"/>
      <c r="N135" s="36"/>
      <c r="O135" s="36"/>
    </row>
    <row r="136" spans="6:15" ht="12.75" x14ac:dyDescent="0.2">
      <c r="F136" s="48"/>
      <c r="H136" s="48"/>
      <c r="I136" s="48"/>
      <c r="J136" s="49"/>
      <c r="K136" s="36"/>
      <c r="L136" s="36"/>
      <c r="M136" s="36"/>
      <c r="N136" s="36"/>
      <c r="O136" s="36"/>
    </row>
    <row r="137" spans="6:15" ht="12.75" x14ac:dyDescent="0.2">
      <c r="F137" s="48"/>
      <c r="H137" s="48"/>
      <c r="I137" s="48"/>
      <c r="J137" s="49"/>
      <c r="K137" s="36"/>
      <c r="L137" s="36"/>
      <c r="M137" s="36"/>
      <c r="N137" s="36"/>
      <c r="O137" s="36"/>
    </row>
    <row r="138" spans="6:15" ht="12.75" x14ac:dyDescent="0.2">
      <c r="F138" s="48"/>
      <c r="H138" s="48"/>
      <c r="I138" s="48"/>
      <c r="J138" s="49"/>
      <c r="K138" s="36"/>
      <c r="L138" s="36"/>
      <c r="M138" s="36"/>
      <c r="N138" s="36"/>
      <c r="O138" s="36"/>
    </row>
    <row r="139" spans="6:15" ht="12.75" x14ac:dyDescent="0.2">
      <c r="F139" s="48"/>
      <c r="H139" s="48"/>
      <c r="I139" s="48"/>
      <c r="J139" s="49"/>
      <c r="K139" s="36"/>
      <c r="L139" s="36"/>
      <c r="M139" s="36"/>
      <c r="N139" s="36"/>
      <c r="O139" s="36"/>
    </row>
    <row r="140" spans="6:15" ht="12.75" x14ac:dyDescent="0.2">
      <c r="F140" s="48"/>
      <c r="H140" s="48"/>
      <c r="I140" s="48"/>
      <c r="J140" s="49"/>
      <c r="K140" s="36"/>
      <c r="L140" s="36"/>
      <c r="M140" s="36"/>
      <c r="N140" s="36"/>
      <c r="O140" s="36"/>
    </row>
    <row r="141" spans="6:15" ht="12.75" x14ac:dyDescent="0.2">
      <c r="F141" s="48"/>
      <c r="H141" s="48"/>
      <c r="I141" s="48"/>
      <c r="J141" s="49"/>
      <c r="K141" s="36"/>
      <c r="L141" s="36"/>
      <c r="M141" s="36"/>
      <c r="N141" s="36"/>
      <c r="O141" s="36"/>
    </row>
    <row r="142" spans="6:15" ht="12.75" x14ac:dyDescent="0.2">
      <c r="F142" s="48"/>
      <c r="H142" s="48"/>
      <c r="I142" s="48"/>
      <c r="J142" s="49"/>
      <c r="K142" s="36"/>
      <c r="L142" s="36"/>
      <c r="M142" s="36"/>
      <c r="N142" s="36"/>
      <c r="O142" s="36"/>
    </row>
    <row r="143" spans="6:15" ht="12.75" x14ac:dyDescent="0.2">
      <c r="F143" s="48"/>
      <c r="H143" s="48"/>
      <c r="I143" s="48"/>
      <c r="J143" s="49"/>
      <c r="K143" s="36"/>
      <c r="L143" s="36"/>
      <c r="M143" s="36"/>
      <c r="N143" s="36"/>
      <c r="O143" s="36"/>
    </row>
    <row r="144" spans="6:15" ht="12.75" x14ac:dyDescent="0.2">
      <c r="F144" s="48"/>
      <c r="H144" s="48"/>
      <c r="I144" s="48"/>
      <c r="J144" s="49"/>
      <c r="K144" s="36"/>
      <c r="L144" s="36"/>
      <c r="M144" s="36"/>
      <c r="N144" s="36"/>
      <c r="O144" s="36"/>
    </row>
    <row r="145" spans="6:15" ht="12.75" x14ac:dyDescent="0.2">
      <c r="F145" s="48"/>
      <c r="H145" s="48"/>
      <c r="I145" s="48"/>
      <c r="J145" s="49"/>
      <c r="K145" s="36"/>
      <c r="L145" s="36"/>
      <c r="M145" s="36"/>
      <c r="N145" s="36"/>
      <c r="O145" s="36"/>
    </row>
    <row r="146" spans="6:15" ht="12.75" x14ac:dyDescent="0.2">
      <c r="F146" s="48"/>
      <c r="H146" s="48"/>
      <c r="I146" s="48"/>
      <c r="J146" s="49"/>
      <c r="K146" s="36"/>
      <c r="L146" s="36"/>
      <c r="M146" s="36"/>
      <c r="N146" s="36"/>
      <c r="O146" s="36"/>
    </row>
    <row r="147" spans="6:15" ht="12.75" x14ac:dyDescent="0.2">
      <c r="F147" s="48"/>
      <c r="H147" s="48"/>
      <c r="I147" s="48"/>
      <c r="J147" s="49"/>
      <c r="K147" s="36"/>
      <c r="L147" s="36"/>
      <c r="M147" s="36"/>
      <c r="N147" s="36"/>
      <c r="O147" s="36"/>
    </row>
    <row r="148" spans="6:15" ht="12.75" x14ac:dyDescent="0.2">
      <c r="F148" s="48"/>
      <c r="H148" s="48"/>
      <c r="I148" s="48"/>
      <c r="J148" s="49"/>
      <c r="K148" s="36"/>
      <c r="L148" s="36"/>
      <c r="M148" s="36"/>
      <c r="N148" s="36"/>
      <c r="O148" s="36"/>
    </row>
    <row r="149" spans="6:15" ht="12.75" x14ac:dyDescent="0.2">
      <c r="F149" s="48"/>
      <c r="H149" s="48"/>
      <c r="I149" s="48"/>
      <c r="J149" s="49"/>
      <c r="K149" s="36"/>
      <c r="L149" s="36"/>
      <c r="M149" s="36"/>
      <c r="N149" s="36"/>
      <c r="O149" s="36"/>
    </row>
    <row r="150" spans="6:15" ht="12.75" x14ac:dyDescent="0.2">
      <c r="F150" s="48"/>
      <c r="H150" s="48"/>
      <c r="I150" s="48"/>
      <c r="J150" s="49"/>
      <c r="K150" s="36"/>
      <c r="L150" s="36"/>
      <c r="M150" s="36"/>
      <c r="N150" s="36"/>
      <c r="O150" s="36"/>
    </row>
    <row r="151" spans="6:15" ht="12.75" x14ac:dyDescent="0.2">
      <c r="F151" s="48"/>
      <c r="H151" s="48"/>
      <c r="I151" s="48"/>
      <c r="J151" s="49"/>
      <c r="K151" s="36"/>
      <c r="L151" s="36"/>
      <c r="M151" s="36"/>
      <c r="N151" s="36"/>
      <c r="O151" s="36"/>
    </row>
    <row r="152" spans="6:15" ht="12.75" x14ac:dyDescent="0.2">
      <c r="F152" s="48"/>
      <c r="H152" s="48"/>
      <c r="I152" s="48"/>
      <c r="J152" s="49"/>
      <c r="K152" s="36"/>
      <c r="L152" s="36"/>
      <c r="M152" s="36"/>
      <c r="N152" s="36"/>
      <c r="O152" s="36"/>
    </row>
    <row r="153" spans="6:15" ht="12.75" x14ac:dyDescent="0.2">
      <c r="F153" s="48"/>
      <c r="H153" s="48"/>
      <c r="I153" s="48"/>
      <c r="J153" s="49"/>
      <c r="K153" s="36"/>
      <c r="L153" s="36"/>
      <c r="M153" s="36"/>
      <c r="N153" s="36"/>
      <c r="O153" s="36"/>
    </row>
    <row r="154" spans="6:15" ht="12.75" x14ac:dyDescent="0.2">
      <c r="F154" s="48"/>
      <c r="H154" s="48"/>
      <c r="I154" s="48"/>
      <c r="J154" s="49"/>
      <c r="K154" s="36"/>
      <c r="L154" s="36"/>
      <c r="M154" s="36"/>
      <c r="N154" s="36"/>
      <c r="O154" s="36"/>
    </row>
    <row r="155" spans="6:15" ht="12.75" x14ac:dyDescent="0.2">
      <c r="F155" s="48"/>
      <c r="H155" s="48"/>
      <c r="I155" s="48"/>
      <c r="J155" s="49"/>
      <c r="K155" s="36"/>
      <c r="L155" s="36"/>
      <c r="M155" s="36"/>
      <c r="N155" s="36"/>
      <c r="O155" s="36"/>
    </row>
    <row r="156" spans="6:15" ht="12.75" x14ac:dyDescent="0.2">
      <c r="F156" s="48"/>
      <c r="H156" s="48"/>
      <c r="I156" s="48"/>
      <c r="J156" s="49"/>
      <c r="K156" s="36"/>
      <c r="L156" s="36"/>
      <c r="M156" s="36"/>
      <c r="N156" s="36"/>
      <c r="O156" s="36"/>
    </row>
    <row r="157" spans="6:15" ht="12.75" x14ac:dyDescent="0.2">
      <c r="F157" s="48"/>
      <c r="H157" s="48"/>
      <c r="I157" s="48"/>
      <c r="J157" s="49"/>
      <c r="K157" s="36"/>
      <c r="L157" s="36"/>
      <c r="M157" s="36"/>
      <c r="N157" s="36"/>
      <c r="O157" s="36"/>
    </row>
    <row r="158" spans="6:15" ht="12.75" x14ac:dyDescent="0.2">
      <c r="F158" s="48"/>
      <c r="H158" s="48"/>
      <c r="I158" s="48"/>
      <c r="J158" s="49"/>
      <c r="K158" s="36"/>
      <c r="L158" s="36"/>
      <c r="M158" s="36"/>
      <c r="N158" s="36"/>
      <c r="O158" s="36"/>
    </row>
    <row r="159" spans="6:15" ht="12.75" x14ac:dyDescent="0.2">
      <c r="F159" s="48"/>
      <c r="H159" s="48"/>
      <c r="I159" s="48"/>
      <c r="J159" s="49"/>
      <c r="K159" s="36"/>
      <c r="L159" s="36"/>
      <c r="M159" s="36"/>
      <c r="N159" s="36"/>
      <c r="O159" s="36"/>
    </row>
    <row r="160" spans="6:15" ht="12.75" x14ac:dyDescent="0.2">
      <c r="F160" s="48"/>
      <c r="H160" s="48"/>
      <c r="I160" s="48"/>
      <c r="J160" s="49"/>
      <c r="K160" s="36"/>
      <c r="L160" s="36"/>
      <c r="M160" s="36"/>
      <c r="N160" s="36"/>
      <c r="O160" s="36"/>
    </row>
    <row r="161" spans="6:15" ht="12.75" x14ac:dyDescent="0.2">
      <c r="F161" s="48"/>
      <c r="H161" s="48"/>
      <c r="I161" s="48"/>
      <c r="J161" s="49"/>
      <c r="K161" s="36"/>
      <c r="L161" s="36"/>
      <c r="M161" s="36"/>
      <c r="N161" s="36"/>
      <c r="O161" s="36"/>
    </row>
    <row r="162" spans="6:15" ht="12.75" x14ac:dyDescent="0.2">
      <c r="F162" s="48"/>
      <c r="H162" s="48"/>
      <c r="I162" s="48"/>
      <c r="J162" s="49"/>
      <c r="K162" s="36"/>
      <c r="L162" s="36"/>
      <c r="M162" s="36"/>
      <c r="N162" s="36"/>
      <c r="O162" s="36"/>
    </row>
    <row r="163" spans="6:15" ht="12.75" x14ac:dyDescent="0.2">
      <c r="F163" s="48"/>
      <c r="H163" s="48"/>
      <c r="I163" s="48"/>
      <c r="J163" s="49"/>
      <c r="K163" s="36"/>
      <c r="L163" s="36"/>
      <c r="M163" s="36"/>
      <c r="N163" s="36"/>
      <c r="O163" s="36"/>
    </row>
    <row r="164" spans="6:15" ht="12.75" x14ac:dyDescent="0.2">
      <c r="F164" s="48"/>
      <c r="H164" s="48"/>
      <c r="I164" s="48"/>
      <c r="J164" s="49"/>
      <c r="K164" s="36"/>
      <c r="L164" s="36"/>
      <c r="M164" s="36"/>
      <c r="N164" s="36"/>
      <c r="O164" s="36"/>
    </row>
    <row r="165" spans="6:15" ht="12.75" x14ac:dyDescent="0.2">
      <c r="F165" s="48"/>
      <c r="H165" s="48"/>
      <c r="I165" s="48"/>
      <c r="J165" s="49"/>
      <c r="K165" s="36"/>
      <c r="L165" s="36"/>
      <c r="M165" s="36"/>
      <c r="N165" s="36"/>
      <c r="O165" s="36"/>
    </row>
    <row r="166" spans="6:15" ht="12.75" x14ac:dyDescent="0.2">
      <c r="F166" s="48"/>
      <c r="H166" s="48"/>
      <c r="I166" s="48"/>
      <c r="J166" s="49"/>
      <c r="K166" s="36"/>
      <c r="L166" s="36"/>
      <c r="M166" s="36"/>
      <c r="N166" s="36"/>
      <c r="O166" s="36"/>
    </row>
    <row r="167" spans="6:15" ht="12.75" x14ac:dyDescent="0.2">
      <c r="F167" s="48"/>
      <c r="H167" s="48"/>
      <c r="I167" s="48"/>
      <c r="J167" s="49"/>
      <c r="K167" s="36"/>
      <c r="L167" s="36"/>
      <c r="M167" s="36"/>
      <c r="N167" s="36"/>
      <c r="O167" s="36"/>
    </row>
    <row r="168" spans="6:15" ht="12.75" x14ac:dyDescent="0.2">
      <c r="F168" s="48"/>
      <c r="H168" s="48"/>
      <c r="I168" s="48"/>
      <c r="J168" s="49"/>
      <c r="K168" s="36"/>
      <c r="L168" s="36"/>
      <c r="M168" s="36"/>
      <c r="N168" s="36"/>
      <c r="O168" s="36"/>
    </row>
    <row r="169" spans="6:15" ht="12.75" x14ac:dyDescent="0.2">
      <c r="F169" s="48"/>
      <c r="H169" s="48"/>
      <c r="I169" s="48"/>
      <c r="J169" s="49"/>
      <c r="K169" s="36"/>
      <c r="L169" s="36"/>
      <c r="M169" s="36"/>
      <c r="N169" s="36"/>
      <c r="O169" s="36"/>
    </row>
    <row r="170" spans="6:15" ht="12.75" x14ac:dyDescent="0.2">
      <c r="F170" s="48"/>
      <c r="H170" s="48"/>
      <c r="I170" s="48"/>
      <c r="J170" s="49"/>
      <c r="K170" s="36"/>
      <c r="L170" s="36"/>
      <c r="M170" s="36"/>
      <c r="N170" s="36"/>
      <c r="O170" s="36"/>
    </row>
    <row r="171" spans="6:15" ht="12.75" x14ac:dyDescent="0.2">
      <c r="F171" s="48"/>
      <c r="H171" s="48"/>
      <c r="I171" s="48"/>
      <c r="J171" s="49"/>
      <c r="K171" s="36"/>
      <c r="L171" s="36"/>
      <c r="M171" s="36"/>
      <c r="N171" s="36"/>
      <c r="O171" s="36"/>
    </row>
    <row r="172" spans="6:15" ht="12.75" x14ac:dyDescent="0.2">
      <c r="F172" s="48"/>
      <c r="H172" s="48"/>
      <c r="I172" s="48"/>
      <c r="J172" s="49"/>
      <c r="K172" s="36"/>
      <c r="L172" s="36"/>
      <c r="M172" s="36"/>
      <c r="N172" s="36"/>
      <c r="O172" s="36"/>
    </row>
    <row r="173" spans="6:15" ht="12.75" x14ac:dyDescent="0.2">
      <c r="F173" s="48"/>
      <c r="H173" s="48"/>
      <c r="I173" s="48"/>
      <c r="J173" s="49"/>
      <c r="K173" s="36"/>
      <c r="L173" s="36"/>
      <c r="M173" s="36"/>
      <c r="N173" s="36"/>
      <c r="O173" s="36"/>
    </row>
    <row r="174" spans="6:15" ht="12.75" x14ac:dyDescent="0.2">
      <c r="F174" s="48"/>
      <c r="H174" s="48"/>
      <c r="I174" s="48"/>
      <c r="J174" s="49"/>
      <c r="K174" s="36"/>
      <c r="L174" s="36"/>
      <c r="M174" s="36"/>
      <c r="N174" s="36"/>
      <c r="O174" s="36"/>
    </row>
    <row r="175" spans="6:15" ht="12.75" x14ac:dyDescent="0.2">
      <c r="F175" s="48"/>
      <c r="H175" s="48"/>
      <c r="I175" s="48"/>
      <c r="J175" s="49"/>
      <c r="K175" s="36"/>
      <c r="L175" s="36"/>
      <c r="M175" s="36"/>
      <c r="N175" s="36"/>
      <c r="O175" s="36"/>
    </row>
    <row r="176" spans="6:15" ht="12.75" x14ac:dyDescent="0.2">
      <c r="F176" s="48"/>
      <c r="H176" s="48"/>
      <c r="I176" s="48"/>
      <c r="J176" s="49"/>
      <c r="K176" s="36"/>
      <c r="L176" s="36"/>
      <c r="M176" s="36"/>
      <c r="N176" s="36"/>
      <c r="O176" s="36"/>
    </row>
    <row r="177" spans="6:15" ht="12.75" x14ac:dyDescent="0.2">
      <c r="F177" s="48"/>
      <c r="H177" s="48"/>
      <c r="I177" s="48"/>
      <c r="J177" s="49"/>
      <c r="K177" s="36"/>
      <c r="L177" s="36"/>
      <c r="M177" s="36"/>
      <c r="N177" s="36"/>
      <c r="O177" s="36"/>
    </row>
    <row r="178" spans="6:15" ht="12.75" x14ac:dyDescent="0.2">
      <c r="F178" s="48"/>
      <c r="H178" s="48"/>
      <c r="I178" s="48"/>
      <c r="J178" s="49"/>
      <c r="K178" s="36"/>
      <c r="L178" s="36"/>
      <c r="M178" s="36"/>
      <c r="N178" s="36"/>
      <c r="O178" s="36"/>
    </row>
    <row r="179" spans="6:15" ht="12.75" x14ac:dyDescent="0.2">
      <c r="F179" s="48"/>
      <c r="H179" s="48"/>
      <c r="I179" s="48"/>
      <c r="J179" s="49"/>
      <c r="K179" s="36"/>
      <c r="L179" s="36"/>
      <c r="M179" s="36"/>
      <c r="N179" s="36"/>
      <c r="O179" s="36"/>
    </row>
    <row r="180" spans="6:15" ht="12.75" x14ac:dyDescent="0.2">
      <c r="F180" s="48"/>
      <c r="H180" s="48"/>
      <c r="I180" s="48"/>
      <c r="J180" s="49"/>
      <c r="K180" s="36"/>
      <c r="L180" s="36"/>
      <c r="M180" s="36"/>
      <c r="N180" s="36"/>
      <c r="O180" s="36"/>
    </row>
    <row r="181" spans="6:15" ht="12.75" x14ac:dyDescent="0.2">
      <c r="F181" s="48"/>
      <c r="H181" s="48"/>
      <c r="I181" s="48"/>
      <c r="J181" s="49"/>
      <c r="K181" s="36"/>
      <c r="L181" s="36"/>
      <c r="M181" s="36"/>
      <c r="N181" s="36"/>
      <c r="O181" s="36"/>
    </row>
    <row r="182" spans="6:15" ht="12.75" x14ac:dyDescent="0.2">
      <c r="F182" s="48"/>
      <c r="H182" s="48"/>
      <c r="I182" s="48"/>
      <c r="J182" s="49"/>
      <c r="K182" s="36"/>
      <c r="L182" s="36"/>
      <c r="M182" s="36"/>
      <c r="N182" s="36"/>
      <c r="O182" s="36"/>
    </row>
    <row r="183" spans="6:15" ht="12.75" x14ac:dyDescent="0.2">
      <c r="F183" s="48"/>
      <c r="H183" s="48"/>
      <c r="I183" s="48"/>
      <c r="J183" s="49"/>
      <c r="K183" s="36"/>
      <c r="L183" s="36"/>
      <c r="M183" s="36"/>
      <c r="N183" s="36"/>
      <c r="O183" s="36"/>
    </row>
    <row r="184" spans="6:15" ht="12.75" x14ac:dyDescent="0.2">
      <c r="F184" s="48"/>
      <c r="H184" s="48"/>
      <c r="I184" s="48"/>
      <c r="J184" s="49"/>
      <c r="K184" s="36"/>
      <c r="L184" s="36"/>
      <c r="M184" s="36"/>
      <c r="N184" s="36"/>
      <c r="O184" s="36"/>
    </row>
    <row r="185" spans="6:15" ht="12.75" x14ac:dyDescent="0.2">
      <c r="F185" s="48"/>
      <c r="H185" s="48"/>
      <c r="I185" s="48"/>
      <c r="J185" s="49"/>
      <c r="K185" s="36"/>
      <c r="L185" s="36"/>
      <c r="M185" s="36"/>
      <c r="N185" s="36"/>
      <c r="O185" s="36"/>
    </row>
    <row r="186" spans="6:15" ht="12.75" x14ac:dyDescent="0.2">
      <c r="F186" s="48"/>
      <c r="H186" s="48"/>
      <c r="I186" s="48"/>
      <c r="J186" s="49"/>
      <c r="K186" s="36"/>
      <c r="L186" s="36"/>
      <c r="M186" s="36"/>
      <c r="N186" s="36"/>
      <c r="O186" s="36"/>
    </row>
    <row r="187" spans="6:15" ht="12.75" x14ac:dyDescent="0.2">
      <c r="F187" s="48"/>
      <c r="H187" s="48"/>
      <c r="I187" s="48"/>
      <c r="J187" s="49"/>
      <c r="K187" s="36"/>
      <c r="L187" s="36"/>
      <c r="M187" s="36"/>
      <c r="N187" s="36"/>
      <c r="O187" s="36"/>
    </row>
    <row r="188" spans="6:15" ht="12.75" x14ac:dyDescent="0.2">
      <c r="F188" s="48"/>
      <c r="H188" s="48"/>
      <c r="I188" s="48"/>
      <c r="J188" s="49"/>
      <c r="K188" s="36"/>
      <c r="L188" s="36"/>
      <c r="M188" s="36"/>
      <c r="N188" s="36"/>
      <c r="O188" s="36"/>
    </row>
    <row r="189" spans="6:15" ht="12.75" x14ac:dyDescent="0.2">
      <c r="F189" s="48"/>
      <c r="H189" s="48"/>
      <c r="I189" s="48"/>
      <c r="J189" s="49"/>
      <c r="K189" s="36"/>
      <c r="L189" s="36"/>
      <c r="M189" s="36"/>
      <c r="N189" s="36"/>
      <c r="O189" s="36"/>
    </row>
    <row r="190" spans="6:15" ht="12.75" x14ac:dyDescent="0.2">
      <c r="F190" s="48"/>
      <c r="H190" s="48"/>
      <c r="I190" s="48"/>
      <c r="J190" s="49"/>
      <c r="K190" s="36"/>
      <c r="L190" s="36"/>
      <c r="M190" s="36"/>
      <c r="N190" s="36"/>
      <c r="O190" s="36"/>
    </row>
    <row r="191" spans="6:15" ht="12.75" x14ac:dyDescent="0.2">
      <c r="F191" s="48"/>
      <c r="H191" s="48"/>
      <c r="I191" s="48"/>
      <c r="J191" s="49"/>
      <c r="K191" s="36"/>
      <c r="L191" s="36"/>
      <c r="M191" s="36"/>
      <c r="N191" s="36"/>
      <c r="O191" s="36"/>
    </row>
    <row r="192" spans="6:15" ht="12.75" x14ac:dyDescent="0.2">
      <c r="F192" s="48"/>
      <c r="H192" s="48"/>
      <c r="I192" s="48"/>
      <c r="J192" s="49"/>
      <c r="K192" s="36"/>
      <c r="L192" s="36"/>
      <c r="M192" s="36"/>
      <c r="N192" s="36"/>
      <c r="O192" s="36"/>
    </row>
    <row r="193" spans="6:15" ht="12.75" x14ac:dyDescent="0.2">
      <c r="F193" s="48"/>
      <c r="H193" s="48"/>
      <c r="I193" s="48"/>
      <c r="J193" s="49"/>
      <c r="K193" s="36"/>
      <c r="L193" s="36"/>
      <c r="M193" s="36"/>
      <c r="N193" s="36"/>
      <c r="O193" s="36"/>
    </row>
    <row r="194" spans="6:15" ht="12.75" x14ac:dyDescent="0.2">
      <c r="F194" s="48"/>
      <c r="H194" s="48"/>
      <c r="I194" s="48"/>
      <c r="J194" s="49"/>
      <c r="K194" s="36"/>
      <c r="L194" s="36"/>
      <c r="M194" s="36"/>
      <c r="N194" s="36"/>
      <c r="O194" s="36"/>
    </row>
    <row r="195" spans="6:15" ht="12.75" x14ac:dyDescent="0.2">
      <c r="F195" s="48"/>
      <c r="H195" s="48"/>
      <c r="I195" s="48"/>
      <c r="J195" s="49"/>
      <c r="K195" s="36"/>
      <c r="L195" s="36"/>
      <c r="M195" s="36"/>
      <c r="N195" s="36"/>
      <c r="O195" s="36"/>
    </row>
    <row r="196" spans="6:15" ht="12.75" x14ac:dyDescent="0.2">
      <c r="F196" s="48"/>
      <c r="H196" s="48"/>
      <c r="I196" s="48"/>
      <c r="J196" s="49"/>
      <c r="K196" s="36"/>
      <c r="L196" s="36"/>
      <c r="M196" s="36"/>
      <c r="N196" s="36"/>
      <c r="O196" s="36"/>
    </row>
    <row r="197" spans="6:15" ht="12.75" x14ac:dyDescent="0.2">
      <c r="F197" s="48"/>
      <c r="H197" s="48"/>
      <c r="I197" s="48"/>
      <c r="J197" s="49"/>
      <c r="K197" s="36"/>
      <c r="L197" s="36"/>
      <c r="M197" s="36"/>
      <c r="N197" s="36"/>
      <c r="O197" s="36"/>
    </row>
    <row r="198" spans="6:15" ht="12.75" x14ac:dyDescent="0.2">
      <c r="F198" s="48"/>
      <c r="H198" s="48"/>
      <c r="I198" s="48"/>
      <c r="J198" s="49"/>
      <c r="K198" s="36"/>
      <c r="L198" s="36"/>
      <c r="M198" s="36"/>
      <c r="N198" s="36"/>
      <c r="O198" s="36"/>
    </row>
    <row r="199" spans="6:15" ht="12.75" x14ac:dyDescent="0.2">
      <c r="F199" s="48"/>
      <c r="H199" s="48"/>
      <c r="I199" s="48"/>
      <c r="J199" s="49"/>
      <c r="K199" s="36"/>
      <c r="L199" s="36"/>
      <c r="M199" s="36"/>
      <c r="N199" s="36"/>
      <c r="O199" s="36"/>
    </row>
    <row r="200" spans="6:15" ht="12.75" x14ac:dyDescent="0.2">
      <c r="F200" s="48"/>
      <c r="H200" s="48"/>
      <c r="I200" s="48"/>
      <c r="J200" s="49"/>
      <c r="K200" s="36"/>
      <c r="L200" s="36"/>
      <c r="M200" s="36"/>
      <c r="N200" s="36"/>
      <c r="O200" s="36"/>
    </row>
    <row r="201" spans="6:15" ht="12.75" x14ac:dyDescent="0.2">
      <c r="F201" s="48"/>
      <c r="H201" s="48"/>
      <c r="I201" s="48"/>
      <c r="J201" s="49"/>
      <c r="K201" s="36"/>
      <c r="L201" s="36"/>
      <c r="M201" s="36"/>
      <c r="N201" s="36"/>
      <c r="O201" s="36"/>
    </row>
    <row r="202" spans="6:15" ht="12.75" x14ac:dyDescent="0.2">
      <c r="F202" s="48"/>
      <c r="H202" s="48"/>
      <c r="I202" s="48"/>
      <c r="J202" s="49"/>
      <c r="K202" s="36"/>
      <c r="L202" s="36"/>
      <c r="M202" s="36"/>
      <c r="N202" s="36"/>
      <c r="O202" s="36"/>
    </row>
    <row r="203" spans="6:15" ht="12.75" x14ac:dyDescent="0.2">
      <c r="F203" s="48"/>
      <c r="H203" s="48"/>
      <c r="I203" s="48"/>
      <c r="J203" s="49"/>
      <c r="K203" s="36"/>
      <c r="L203" s="36"/>
      <c r="M203" s="36"/>
      <c r="N203" s="36"/>
      <c r="O203" s="36"/>
    </row>
    <row r="204" spans="6:15" ht="12.75" x14ac:dyDescent="0.2">
      <c r="F204" s="48"/>
      <c r="H204" s="48"/>
      <c r="I204" s="48"/>
      <c r="J204" s="49"/>
      <c r="K204" s="36"/>
      <c r="L204" s="36"/>
      <c r="M204" s="36"/>
      <c r="N204" s="36"/>
      <c r="O204" s="36"/>
    </row>
    <row r="205" spans="6:15" ht="12.75" x14ac:dyDescent="0.2">
      <c r="F205" s="48"/>
      <c r="H205" s="48"/>
      <c r="I205" s="48"/>
      <c r="J205" s="49"/>
      <c r="K205" s="36"/>
      <c r="L205" s="36"/>
      <c r="M205" s="36"/>
      <c r="N205" s="36"/>
      <c r="O205" s="36"/>
    </row>
    <row r="206" spans="6:15" ht="12.75" x14ac:dyDescent="0.2">
      <c r="F206" s="48"/>
      <c r="H206" s="48"/>
      <c r="I206" s="48"/>
      <c r="J206" s="49"/>
      <c r="K206" s="36"/>
      <c r="L206" s="36"/>
      <c r="M206" s="36"/>
      <c r="N206" s="36"/>
      <c r="O206" s="36"/>
    </row>
    <row r="207" spans="6:15" ht="12.75" x14ac:dyDescent="0.2">
      <c r="F207" s="48"/>
      <c r="H207" s="48"/>
      <c r="I207" s="48"/>
      <c r="J207" s="49"/>
      <c r="K207" s="36"/>
      <c r="L207" s="36"/>
      <c r="M207" s="36"/>
      <c r="N207" s="36"/>
      <c r="O207" s="36"/>
    </row>
    <row r="208" spans="6:15" ht="12.75" x14ac:dyDescent="0.2">
      <c r="F208" s="48"/>
      <c r="H208" s="48"/>
      <c r="I208" s="48"/>
      <c r="J208" s="49"/>
      <c r="K208" s="36"/>
      <c r="L208" s="36"/>
      <c r="M208" s="36"/>
      <c r="N208" s="36"/>
      <c r="O208" s="36"/>
    </row>
    <row r="209" spans="6:15" ht="12.75" x14ac:dyDescent="0.2">
      <c r="F209" s="48"/>
      <c r="H209" s="48"/>
      <c r="I209" s="48"/>
      <c r="J209" s="49"/>
      <c r="K209" s="36"/>
      <c r="L209" s="36"/>
      <c r="M209" s="36"/>
      <c r="N209" s="36"/>
      <c r="O209" s="36"/>
    </row>
    <row r="210" spans="6:15" ht="12.75" x14ac:dyDescent="0.2">
      <c r="F210" s="48"/>
      <c r="H210" s="48"/>
      <c r="I210" s="48"/>
      <c r="J210" s="49"/>
      <c r="K210" s="36"/>
      <c r="L210" s="36"/>
      <c r="M210" s="36"/>
      <c r="N210" s="36"/>
      <c r="O210" s="36"/>
    </row>
    <row r="211" spans="6:15" ht="12.75" x14ac:dyDescent="0.2">
      <c r="F211" s="48"/>
      <c r="H211" s="48"/>
      <c r="I211" s="48"/>
      <c r="J211" s="49"/>
      <c r="K211" s="36"/>
      <c r="L211" s="36"/>
      <c r="M211" s="36"/>
      <c r="N211" s="36"/>
      <c r="O211" s="36"/>
    </row>
    <row r="212" spans="6:15" ht="12.75" x14ac:dyDescent="0.2">
      <c r="F212" s="48"/>
      <c r="H212" s="48"/>
      <c r="I212" s="48"/>
      <c r="J212" s="49"/>
      <c r="K212" s="36"/>
      <c r="L212" s="36"/>
      <c r="M212" s="36"/>
      <c r="N212" s="36"/>
      <c r="O212" s="36"/>
    </row>
    <row r="213" spans="6:15" ht="12.75" x14ac:dyDescent="0.2">
      <c r="F213" s="48"/>
      <c r="H213" s="48"/>
      <c r="I213" s="48"/>
      <c r="J213" s="49"/>
      <c r="K213" s="36"/>
      <c r="L213" s="36"/>
      <c r="M213" s="36"/>
      <c r="N213" s="36"/>
      <c r="O213" s="36"/>
    </row>
    <row r="214" spans="6:15" ht="12.75" x14ac:dyDescent="0.2">
      <c r="F214" s="48"/>
      <c r="H214" s="48"/>
      <c r="I214" s="48"/>
      <c r="J214" s="49"/>
      <c r="K214" s="36"/>
      <c r="L214" s="36"/>
      <c r="M214" s="36"/>
      <c r="N214" s="36"/>
      <c r="O214" s="36"/>
    </row>
    <row r="215" spans="6:15" ht="12.75" x14ac:dyDescent="0.2">
      <c r="F215" s="48"/>
      <c r="H215" s="48"/>
      <c r="I215" s="48"/>
      <c r="J215" s="49"/>
      <c r="K215" s="36"/>
      <c r="L215" s="36"/>
      <c r="M215" s="36"/>
      <c r="N215" s="36"/>
      <c r="O215" s="36"/>
    </row>
    <row r="216" spans="6:15" ht="12.75" x14ac:dyDescent="0.2">
      <c r="F216" s="48"/>
      <c r="H216" s="48"/>
      <c r="I216" s="48"/>
      <c r="J216" s="49"/>
      <c r="K216" s="36"/>
      <c r="L216" s="36"/>
      <c r="M216" s="36"/>
      <c r="N216" s="36"/>
      <c r="O216" s="36"/>
    </row>
    <row r="217" spans="6:15" ht="12.75" x14ac:dyDescent="0.2">
      <c r="F217" s="48"/>
      <c r="H217" s="48"/>
      <c r="I217" s="48"/>
      <c r="J217" s="49"/>
      <c r="K217" s="36"/>
      <c r="L217" s="36"/>
      <c r="M217" s="36"/>
      <c r="N217" s="36"/>
      <c r="O217" s="36"/>
    </row>
    <row r="218" spans="6:15" ht="12.75" x14ac:dyDescent="0.2">
      <c r="F218" s="48"/>
      <c r="H218" s="48"/>
      <c r="I218" s="48"/>
      <c r="J218" s="49"/>
      <c r="K218" s="36"/>
      <c r="L218" s="36"/>
      <c r="M218" s="36"/>
      <c r="N218" s="36"/>
      <c r="O218" s="36"/>
    </row>
    <row r="219" spans="6:15" ht="12.75" x14ac:dyDescent="0.2">
      <c r="F219" s="48"/>
      <c r="H219" s="48"/>
      <c r="I219" s="48"/>
      <c r="J219" s="49"/>
      <c r="K219" s="36"/>
      <c r="L219" s="36"/>
      <c r="M219" s="36"/>
      <c r="N219" s="36"/>
      <c r="O219" s="36"/>
    </row>
    <row r="220" spans="6:15" ht="12.75" x14ac:dyDescent="0.2">
      <c r="F220" s="48"/>
      <c r="H220" s="48"/>
      <c r="I220" s="48"/>
      <c r="J220" s="49"/>
      <c r="K220" s="36"/>
      <c r="L220" s="36"/>
      <c r="M220" s="36"/>
      <c r="N220" s="36"/>
      <c r="O220" s="36"/>
    </row>
    <row r="221" spans="6:15" ht="12.75" x14ac:dyDescent="0.2">
      <c r="F221" s="48"/>
      <c r="H221" s="48"/>
      <c r="I221" s="48"/>
      <c r="J221" s="49"/>
      <c r="K221" s="36"/>
      <c r="L221" s="36"/>
      <c r="M221" s="36"/>
      <c r="N221" s="36"/>
      <c r="O221" s="36"/>
    </row>
    <row r="222" spans="6:15" ht="12.75" x14ac:dyDescent="0.2">
      <c r="F222" s="48"/>
      <c r="H222" s="48"/>
      <c r="I222" s="48"/>
      <c r="J222" s="49"/>
      <c r="K222" s="36"/>
      <c r="L222" s="36"/>
      <c r="M222" s="36"/>
      <c r="N222" s="36"/>
      <c r="O222" s="36"/>
    </row>
    <row r="223" spans="6:15" ht="12.75" x14ac:dyDescent="0.2">
      <c r="F223" s="48"/>
      <c r="H223" s="48"/>
      <c r="I223" s="48"/>
      <c r="J223" s="49"/>
      <c r="K223" s="36"/>
      <c r="L223" s="36"/>
      <c r="M223" s="36"/>
      <c r="N223" s="36"/>
      <c r="O223" s="36"/>
    </row>
    <row r="224" spans="6:15" ht="12.75" x14ac:dyDescent="0.2">
      <c r="F224" s="48"/>
      <c r="H224" s="48"/>
      <c r="I224" s="48"/>
      <c r="J224" s="49"/>
      <c r="K224" s="36"/>
      <c r="L224" s="36"/>
      <c r="M224" s="36"/>
      <c r="N224" s="36"/>
      <c r="O224" s="36"/>
    </row>
    <row r="225" spans="6:15" ht="12.75" x14ac:dyDescent="0.2">
      <c r="F225" s="48"/>
      <c r="H225" s="48"/>
      <c r="I225" s="48"/>
      <c r="J225" s="49"/>
      <c r="K225" s="36"/>
      <c r="L225" s="36"/>
      <c r="M225" s="36"/>
      <c r="N225" s="36"/>
      <c r="O225" s="36"/>
    </row>
    <row r="226" spans="6:15" ht="12.75" x14ac:dyDescent="0.2">
      <c r="F226" s="48"/>
      <c r="H226" s="48"/>
      <c r="I226" s="48"/>
      <c r="J226" s="49"/>
      <c r="K226" s="36"/>
      <c r="L226" s="36"/>
      <c r="M226" s="36"/>
      <c r="N226" s="36"/>
      <c r="O226" s="36"/>
    </row>
    <row r="227" spans="6:15" ht="12.75" x14ac:dyDescent="0.2">
      <c r="F227" s="48"/>
      <c r="H227" s="48"/>
      <c r="I227" s="48"/>
      <c r="J227" s="49"/>
      <c r="K227" s="36"/>
      <c r="L227" s="36"/>
      <c r="M227" s="36"/>
      <c r="N227" s="36"/>
      <c r="O227" s="36"/>
    </row>
    <row r="228" spans="6:15" ht="12.75" x14ac:dyDescent="0.2">
      <c r="F228" s="48"/>
      <c r="H228" s="48"/>
      <c r="I228" s="48"/>
      <c r="J228" s="49"/>
      <c r="K228" s="36"/>
      <c r="L228" s="36"/>
      <c r="M228" s="36"/>
      <c r="N228" s="36"/>
      <c r="O228" s="36"/>
    </row>
    <row r="229" spans="6:15" ht="12.75" x14ac:dyDescent="0.2">
      <c r="F229" s="48"/>
      <c r="H229" s="48"/>
      <c r="I229" s="48"/>
      <c r="J229" s="49"/>
      <c r="K229" s="36"/>
      <c r="L229" s="36"/>
      <c r="M229" s="36"/>
      <c r="N229" s="36"/>
      <c r="O229" s="36"/>
    </row>
    <row r="230" spans="6:15" ht="12.75" x14ac:dyDescent="0.2">
      <c r="F230" s="48"/>
      <c r="H230" s="48"/>
      <c r="I230" s="48"/>
      <c r="J230" s="49"/>
      <c r="K230" s="36"/>
      <c r="L230" s="36"/>
      <c r="M230" s="36"/>
      <c r="N230" s="36"/>
      <c r="O230" s="36"/>
    </row>
    <row r="231" spans="6:15" ht="12.75" x14ac:dyDescent="0.2">
      <c r="F231" s="48"/>
      <c r="H231" s="48"/>
      <c r="I231" s="48"/>
      <c r="J231" s="49"/>
      <c r="K231" s="36"/>
      <c r="L231" s="36"/>
      <c r="M231" s="36"/>
      <c r="N231" s="36"/>
      <c r="O231" s="36"/>
    </row>
    <row r="232" spans="6:15" ht="12.75" x14ac:dyDescent="0.2">
      <c r="F232" s="48"/>
      <c r="H232" s="48"/>
      <c r="I232" s="48"/>
      <c r="J232" s="49"/>
      <c r="K232" s="36"/>
      <c r="L232" s="36"/>
      <c r="M232" s="36"/>
      <c r="N232" s="36"/>
      <c r="O232" s="36"/>
    </row>
    <row r="233" spans="6:15" ht="12.75" x14ac:dyDescent="0.2">
      <c r="F233" s="48"/>
      <c r="H233" s="48"/>
      <c r="I233" s="48"/>
      <c r="J233" s="49"/>
      <c r="K233" s="36"/>
      <c r="L233" s="36"/>
      <c r="M233" s="36"/>
      <c r="N233" s="36"/>
      <c r="O233" s="36"/>
    </row>
    <row r="234" spans="6:15" ht="12.75" x14ac:dyDescent="0.2">
      <c r="F234" s="48"/>
      <c r="H234" s="48"/>
      <c r="I234" s="48"/>
      <c r="J234" s="49"/>
      <c r="K234" s="36"/>
      <c r="L234" s="36"/>
      <c r="M234" s="36"/>
      <c r="N234" s="36"/>
      <c r="O234" s="36"/>
    </row>
    <row r="235" spans="6:15" ht="12.75" x14ac:dyDescent="0.2">
      <c r="F235" s="48"/>
      <c r="H235" s="48"/>
      <c r="I235" s="48"/>
      <c r="J235" s="49"/>
      <c r="K235" s="36"/>
      <c r="L235" s="36"/>
      <c r="M235" s="36"/>
      <c r="N235" s="36"/>
      <c r="O235" s="36"/>
    </row>
    <row r="236" spans="6:15" ht="12.75" x14ac:dyDescent="0.2">
      <c r="F236" s="48"/>
      <c r="H236" s="48"/>
      <c r="I236" s="48"/>
      <c r="J236" s="49"/>
      <c r="K236" s="36"/>
      <c r="L236" s="36"/>
      <c r="M236" s="36"/>
      <c r="N236" s="36"/>
      <c r="O236" s="36"/>
    </row>
    <row r="237" spans="6:15" ht="12.75" x14ac:dyDescent="0.2">
      <c r="F237" s="48"/>
      <c r="H237" s="48"/>
      <c r="I237" s="48"/>
      <c r="J237" s="49"/>
      <c r="K237" s="36"/>
      <c r="L237" s="36"/>
      <c r="M237" s="36"/>
      <c r="N237" s="36"/>
      <c r="O237" s="36"/>
    </row>
    <row r="238" spans="6:15" ht="12.75" x14ac:dyDescent="0.2">
      <c r="F238" s="48"/>
      <c r="H238" s="48"/>
      <c r="I238" s="48"/>
      <c r="J238" s="49"/>
      <c r="K238" s="36"/>
      <c r="L238" s="36"/>
      <c r="M238" s="36"/>
      <c r="N238" s="36"/>
      <c r="O238" s="36"/>
    </row>
    <row r="239" spans="6:15" ht="12.75" x14ac:dyDescent="0.2">
      <c r="F239" s="48"/>
      <c r="H239" s="48"/>
      <c r="I239" s="48"/>
      <c r="J239" s="49"/>
      <c r="K239" s="36"/>
      <c r="L239" s="36"/>
      <c r="M239" s="36"/>
      <c r="N239" s="36"/>
      <c r="O239" s="36"/>
    </row>
    <row r="240" spans="6:15" ht="12.75" x14ac:dyDescent="0.2">
      <c r="F240" s="48"/>
      <c r="H240" s="48"/>
      <c r="I240" s="48"/>
      <c r="J240" s="49"/>
      <c r="K240" s="36"/>
      <c r="L240" s="36"/>
      <c r="M240" s="36"/>
      <c r="N240" s="36"/>
      <c r="O240" s="36"/>
    </row>
    <row r="241" spans="6:15" ht="12.75" x14ac:dyDescent="0.2">
      <c r="F241" s="48"/>
      <c r="H241" s="48"/>
      <c r="I241" s="48"/>
      <c r="J241" s="49"/>
      <c r="K241" s="36"/>
      <c r="L241" s="36"/>
      <c r="M241" s="36"/>
      <c r="N241" s="36"/>
      <c r="O241" s="36"/>
    </row>
    <row r="242" spans="6:15" ht="12.75" x14ac:dyDescent="0.2">
      <c r="F242" s="48"/>
      <c r="H242" s="48"/>
      <c r="I242" s="48"/>
      <c r="J242" s="49"/>
      <c r="K242" s="36"/>
      <c r="L242" s="36"/>
      <c r="M242" s="36"/>
      <c r="N242" s="36"/>
      <c r="O242" s="36"/>
    </row>
    <row r="243" spans="6:15" ht="12.75" x14ac:dyDescent="0.2">
      <c r="F243" s="48"/>
      <c r="H243" s="48"/>
      <c r="I243" s="48"/>
      <c r="J243" s="49"/>
      <c r="K243" s="36"/>
      <c r="L243" s="36"/>
      <c r="M243" s="36"/>
      <c r="N243" s="36"/>
      <c r="O243" s="36"/>
    </row>
    <row r="244" spans="6:15" ht="12.75" x14ac:dyDescent="0.2">
      <c r="F244" s="48"/>
      <c r="H244" s="48"/>
      <c r="I244" s="48"/>
      <c r="J244" s="49"/>
      <c r="K244" s="36"/>
      <c r="L244" s="36"/>
      <c r="M244" s="36"/>
      <c r="N244" s="36"/>
      <c r="O244" s="36"/>
    </row>
    <row r="245" spans="6:15" ht="12.75" x14ac:dyDescent="0.2">
      <c r="F245" s="48"/>
      <c r="H245" s="48"/>
      <c r="I245" s="48"/>
      <c r="J245" s="49"/>
      <c r="K245" s="36"/>
      <c r="L245" s="36"/>
      <c r="M245" s="36"/>
      <c r="N245" s="36"/>
      <c r="O245" s="36"/>
    </row>
    <row r="246" spans="6:15" ht="12.75" x14ac:dyDescent="0.2">
      <c r="F246" s="48"/>
      <c r="H246" s="48"/>
      <c r="I246" s="48"/>
      <c r="J246" s="49"/>
      <c r="K246" s="36"/>
      <c r="L246" s="36"/>
      <c r="M246" s="36"/>
      <c r="N246" s="36"/>
      <c r="O246" s="36"/>
    </row>
    <row r="247" spans="6:15" ht="12.75" x14ac:dyDescent="0.2">
      <c r="F247" s="48"/>
      <c r="H247" s="48"/>
      <c r="I247" s="48"/>
      <c r="J247" s="49"/>
      <c r="K247" s="36"/>
      <c r="L247" s="36"/>
      <c r="M247" s="36"/>
      <c r="N247" s="36"/>
      <c r="O247" s="36"/>
    </row>
    <row r="248" spans="6:15" ht="12.75" x14ac:dyDescent="0.2">
      <c r="F248" s="48"/>
      <c r="H248" s="48"/>
      <c r="I248" s="48"/>
      <c r="J248" s="49"/>
      <c r="K248" s="36"/>
      <c r="L248" s="36"/>
      <c r="M248" s="36"/>
      <c r="N248" s="36"/>
      <c r="O248" s="36"/>
    </row>
    <row r="249" spans="6:15" ht="12.75" x14ac:dyDescent="0.2">
      <c r="F249" s="48"/>
      <c r="H249" s="48"/>
      <c r="I249" s="48"/>
      <c r="J249" s="49"/>
      <c r="K249" s="36"/>
      <c r="L249" s="36"/>
      <c r="M249" s="36"/>
      <c r="N249" s="36"/>
      <c r="O249" s="36"/>
    </row>
    <row r="250" spans="6:15" ht="12.75" x14ac:dyDescent="0.2">
      <c r="F250" s="48"/>
      <c r="H250" s="48"/>
      <c r="I250" s="48"/>
      <c r="J250" s="49"/>
      <c r="K250" s="36"/>
      <c r="L250" s="36"/>
      <c r="M250" s="36"/>
      <c r="N250" s="36"/>
      <c r="O250" s="36"/>
    </row>
    <row r="251" spans="6:15" ht="12.75" x14ac:dyDescent="0.2">
      <c r="F251" s="48"/>
      <c r="H251" s="48"/>
      <c r="I251" s="48"/>
      <c r="J251" s="49"/>
      <c r="K251" s="36"/>
      <c r="L251" s="36"/>
      <c r="M251" s="36"/>
      <c r="N251" s="36"/>
      <c r="O251" s="36"/>
    </row>
    <row r="252" spans="6:15" ht="12.75" x14ac:dyDescent="0.2">
      <c r="F252" s="48"/>
      <c r="H252" s="48"/>
      <c r="I252" s="48"/>
      <c r="J252" s="49"/>
      <c r="K252" s="36"/>
      <c r="L252" s="36"/>
      <c r="M252" s="36"/>
      <c r="N252" s="36"/>
      <c r="O252" s="36"/>
    </row>
    <row r="253" spans="6:15" ht="12.75" x14ac:dyDescent="0.2">
      <c r="F253" s="48"/>
      <c r="H253" s="48"/>
      <c r="I253" s="48"/>
      <c r="J253" s="49"/>
      <c r="K253" s="36"/>
      <c r="L253" s="36"/>
      <c r="M253" s="36"/>
      <c r="N253" s="36"/>
      <c r="O253" s="36"/>
    </row>
    <row r="254" spans="6:15" ht="12.75" x14ac:dyDescent="0.2">
      <c r="F254" s="48"/>
      <c r="H254" s="48"/>
      <c r="I254" s="48"/>
      <c r="J254" s="49"/>
      <c r="K254" s="36"/>
      <c r="L254" s="36"/>
      <c r="M254" s="36"/>
      <c r="N254" s="36"/>
      <c r="O254" s="36"/>
    </row>
    <row r="255" spans="6:15" ht="12.75" x14ac:dyDescent="0.2">
      <c r="F255" s="48"/>
      <c r="H255" s="48"/>
      <c r="I255" s="48"/>
      <c r="J255" s="49"/>
      <c r="K255" s="36"/>
      <c r="L255" s="36"/>
      <c r="M255" s="36"/>
      <c r="N255" s="36"/>
      <c r="O255" s="36"/>
    </row>
    <row r="256" spans="6:15" ht="12.75" x14ac:dyDescent="0.2">
      <c r="F256" s="48"/>
      <c r="H256" s="48"/>
      <c r="I256" s="48"/>
      <c r="J256" s="49"/>
      <c r="K256" s="36"/>
      <c r="L256" s="36"/>
      <c r="M256" s="36"/>
      <c r="N256" s="36"/>
      <c r="O256" s="36"/>
    </row>
    <row r="257" spans="6:15" ht="12.75" x14ac:dyDescent="0.2">
      <c r="F257" s="48"/>
      <c r="H257" s="48"/>
      <c r="I257" s="48"/>
      <c r="J257" s="49"/>
      <c r="K257" s="36"/>
      <c r="L257" s="36"/>
      <c r="M257" s="36"/>
      <c r="N257" s="36"/>
      <c r="O257" s="36"/>
    </row>
    <row r="258" spans="6:15" ht="12.75" x14ac:dyDescent="0.2">
      <c r="F258" s="48"/>
      <c r="H258" s="48"/>
      <c r="I258" s="48"/>
      <c r="J258" s="49"/>
      <c r="K258" s="36"/>
      <c r="L258" s="36"/>
      <c r="M258" s="36"/>
      <c r="N258" s="36"/>
      <c r="O258" s="36"/>
    </row>
    <row r="259" spans="6:15" ht="12.75" x14ac:dyDescent="0.2">
      <c r="F259" s="48"/>
      <c r="H259" s="48"/>
      <c r="I259" s="48"/>
      <c r="J259" s="49"/>
      <c r="K259" s="36"/>
      <c r="L259" s="36"/>
      <c r="M259" s="36"/>
      <c r="N259" s="36"/>
      <c r="O259" s="36"/>
    </row>
    <row r="260" spans="6:15" ht="12.75" x14ac:dyDescent="0.2">
      <c r="F260" s="48"/>
      <c r="H260" s="48"/>
      <c r="I260" s="48"/>
      <c r="J260" s="49"/>
      <c r="K260" s="36"/>
      <c r="L260" s="36"/>
      <c r="M260" s="36"/>
      <c r="N260" s="36"/>
      <c r="O260" s="36"/>
    </row>
    <row r="261" spans="6:15" ht="12.75" x14ac:dyDescent="0.2">
      <c r="F261" s="48"/>
      <c r="H261" s="48"/>
      <c r="I261" s="48"/>
      <c r="J261" s="49"/>
      <c r="K261" s="36"/>
      <c r="L261" s="36"/>
      <c r="M261" s="36"/>
      <c r="N261" s="36"/>
      <c r="O261" s="36"/>
    </row>
    <row r="262" spans="6:15" ht="12.75" x14ac:dyDescent="0.2">
      <c r="F262" s="48"/>
      <c r="H262" s="48"/>
      <c r="I262" s="48"/>
      <c r="J262" s="49"/>
      <c r="K262" s="36"/>
      <c r="L262" s="36"/>
      <c r="M262" s="36"/>
      <c r="N262" s="36"/>
      <c r="O262" s="36"/>
    </row>
    <row r="263" spans="6:15" ht="12.75" x14ac:dyDescent="0.2">
      <c r="F263" s="48"/>
      <c r="H263" s="48"/>
      <c r="I263" s="48"/>
      <c r="J263" s="49"/>
      <c r="K263" s="36"/>
      <c r="L263" s="36"/>
      <c r="M263" s="36"/>
      <c r="N263" s="36"/>
      <c r="O263" s="36"/>
    </row>
    <row r="264" spans="6:15" ht="12.75" x14ac:dyDescent="0.2">
      <c r="F264" s="48"/>
      <c r="H264" s="48"/>
      <c r="I264" s="48"/>
      <c r="J264" s="49"/>
      <c r="K264" s="36"/>
      <c r="L264" s="36"/>
      <c r="M264" s="36"/>
      <c r="N264" s="36"/>
      <c r="O264" s="36"/>
    </row>
    <row r="265" spans="6:15" ht="12.75" x14ac:dyDescent="0.2">
      <c r="F265" s="48"/>
      <c r="H265" s="48"/>
      <c r="I265" s="48"/>
      <c r="J265" s="49"/>
      <c r="K265" s="36"/>
      <c r="L265" s="36"/>
      <c r="M265" s="36"/>
      <c r="N265" s="36"/>
      <c r="O265" s="36"/>
    </row>
    <row r="266" spans="6:15" ht="12.75" x14ac:dyDescent="0.2">
      <c r="F266" s="48"/>
      <c r="H266" s="48"/>
      <c r="I266" s="48"/>
      <c r="J266" s="49"/>
      <c r="K266" s="36"/>
      <c r="L266" s="36"/>
      <c r="M266" s="36"/>
      <c r="N266" s="36"/>
      <c r="O266" s="36"/>
    </row>
    <row r="267" spans="6:15" ht="12.75" x14ac:dyDescent="0.2">
      <c r="F267" s="48"/>
      <c r="H267" s="48"/>
      <c r="I267" s="48"/>
      <c r="J267" s="49"/>
      <c r="K267" s="36"/>
      <c r="L267" s="36"/>
      <c r="M267" s="36"/>
      <c r="N267" s="36"/>
      <c r="O267" s="36"/>
    </row>
    <row r="268" spans="6:15" ht="12.75" x14ac:dyDescent="0.2">
      <c r="F268" s="48"/>
      <c r="H268" s="48"/>
      <c r="I268" s="48"/>
      <c r="J268" s="49"/>
      <c r="K268" s="36"/>
      <c r="L268" s="36"/>
      <c r="M268" s="36"/>
      <c r="N268" s="36"/>
      <c r="O268" s="36"/>
    </row>
    <row r="269" spans="6:15" ht="12.75" x14ac:dyDescent="0.2">
      <c r="F269" s="48"/>
      <c r="H269" s="48"/>
      <c r="I269" s="48"/>
      <c r="J269" s="49"/>
      <c r="K269" s="36"/>
      <c r="L269" s="36"/>
      <c r="M269" s="36"/>
      <c r="N269" s="36"/>
      <c r="O269" s="36"/>
    </row>
    <row r="270" spans="6:15" ht="12.75" x14ac:dyDescent="0.2">
      <c r="F270" s="48"/>
      <c r="H270" s="48"/>
      <c r="I270" s="48"/>
      <c r="J270" s="49"/>
      <c r="K270" s="36"/>
      <c r="L270" s="36"/>
      <c r="M270" s="36"/>
      <c r="N270" s="36"/>
      <c r="O270" s="36"/>
    </row>
    <row r="271" spans="6:15" ht="12.75" x14ac:dyDescent="0.2">
      <c r="F271" s="48"/>
      <c r="H271" s="48"/>
      <c r="I271" s="48"/>
      <c r="J271" s="49"/>
      <c r="K271" s="36"/>
      <c r="L271" s="36"/>
      <c r="M271" s="36"/>
      <c r="N271" s="36"/>
      <c r="O271" s="36"/>
    </row>
    <row r="272" spans="6:15" ht="12.75" x14ac:dyDescent="0.2">
      <c r="F272" s="48"/>
      <c r="H272" s="48"/>
      <c r="I272" s="48"/>
      <c r="J272" s="49"/>
      <c r="K272" s="36"/>
      <c r="L272" s="36"/>
      <c r="M272" s="36"/>
      <c r="N272" s="36"/>
      <c r="O272" s="36"/>
    </row>
    <row r="273" spans="6:15" ht="12.75" x14ac:dyDescent="0.2">
      <c r="F273" s="48"/>
      <c r="H273" s="48"/>
      <c r="I273" s="48"/>
      <c r="J273" s="49"/>
      <c r="K273" s="36"/>
      <c r="L273" s="36"/>
      <c r="M273" s="36"/>
      <c r="N273" s="36"/>
      <c r="O273" s="36"/>
    </row>
    <row r="274" spans="6:15" ht="12.75" x14ac:dyDescent="0.2">
      <c r="F274" s="48"/>
      <c r="H274" s="48"/>
      <c r="I274" s="48"/>
      <c r="J274" s="49"/>
      <c r="K274" s="36"/>
      <c r="L274" s="36"/>
      <c r="M274" s="36"/>
      <c r="N274" s="36"/>
      <c r="O274" s="36"/>
    </row>
    <row r="275" spans="6:15" ht="12.75" x14ac:dyDescent="0.2">
      <c r="F275" s="48"/>
      <c r="H275" s="48"/>
      <c r="I275" s="48"/>
      <c r="J275" s="49"/>
      <c r="K275" s="36"/>
      <c r="L275" s="36"/>
      <c r="M275" s="36"/>
      <c r="N275" s="36"/>
      <c r="O275" s="36"/>
    </row>
    <row r="276" spans="6:15" ht="12.75" x14ac:dyDescent="0.2">
      <c r="F276" s="48"/>
      <c r="H276" s="48"/>
      <c r="I276" s="48"/>
      <c r="J276" s="49"/>
      <c r="K276" s="36"/>
      <c r="L276" s="36"/>
      <c r="M276" s="36"/>
      <c r="N276" s="36"/>
      <c r="O276" s="36"/>
    </row>
    <row r="277" spans="6:15" ht="12.75" x14ac:dyDescent="0.2">
      <c r="F277" s="48"/>
      <c r="H277" s="48"/>
      <c r="I277" s="48"/>
      <c r="J277" s="49"/>
      <c r="K277" s="36"/>
      <c r="L277" s="36"/>
      <c r="M277" s="36"/>
      <c r="N277" s="36"/>
      <c r="O277" s="36"/>
    </row>
    <row r="278" spans="6:15" ht="12.75" x14ac:dyDescent="0.2">
      <c r="F278" s="48"/>
      <c r="H278" s="48"/>
      <c r="I278" s="48"/>
      <c r="J278" s="49"/>
      <c r="K278" s="36"/>
      <c r="L278" s="36"/>
      <c r="M278" s="36"/>
      <c r="N278" s="36"/>
      <c r="O278" s="36"/>
    </row>
    <row r="279" spans="6:15" ht="12.75" x14ac:dyDescent="0.2">
      <c r="F279" s="48"/>
      <c r="H279" s="48"/>
      <c r="I279" s="48"/>
      <c r="J279" s="49"/>
      <c r="K279" s="36"/>
      <c r="L279" s="36"/>
      <c r="M279" s="36"/>
      <c r="N279" s="36"/>
      <c r="O279" s="36"/>
    </row>
    <row r="280" spans="6:15" ht="12.75" x14ac:dyDescent="0.2">
      <c r="F280" s="48"/>
      <c r="H280" s="48"/>
      <c r="I280" s="48"/>
      <c r="J280" s="49"/>
      <c r="K280" s="36"/>
      <c r="L280" s="36"/>
      <c r="M280" s="36"/>
      <c r="N280" s="36"/>
      <c r="O280" s="36"/>
    </row>
    <row r="281" spans="6:15" ht="12.75" x14ac:dyDescent="0.2">
      <c r="F281" s="48"/>
      <c r="H281" s="48"/>
      <c r="I281" s="48"/>
      <c r="J281" s="49"/>
      <c r="K281" s="36"/>
      <c r="L281" s="36"/>
      <c r="M281" s="36"/>
      <c r="N281" s="36"/>
      <c r="O281" s="36"/>
    </row>
    <row r="282" spans="6:15" ht="12.75" x14ac:dyDescent="0.2">
      <c r="F282" s="48"/>
      <c r="H282" s="48"/>
      <c r="I282" s="48"/>
      <c r="J282" s="49"/>
      <c r="K282" s="36"/>
      <c r="L282" s="36"/>
      <c r="M282" s="36"/>
      <c r="N282" s="36"/>
      <c r="O282" s="36"/>
    </row>
    <row r="283" spans="6:15" ht="12.75" x14ac:dyDescent="0.2">
      <c r="F283" s="48"/>
      <c r="H283" s="48"/>
      <c r="I283" s="48"/>
      <c r="J283" s="49"/>
      <c r="K283" s="36"/>
      <c r="L283" s="36"/>
      <c r="M283" s="36"/>
      <c r="N283" s="36"/>
      <c r="O283" s="36"/>
    </row>
    <row r="284" spans="6:15" ht="12.75" x14ac:dyDescent="0.2">
      <c r="F284" s="48"/>
      <c r="H284" s="48"/>
      <c r="I284" s="48"/>
      <c r="J284" s="49"/>
      <c r="K284" s="36"/>
      <c r="L284" s="36"/>
      <c r="M284" s="36"/>
      <c r="N284" s="36"/>
      <c r="O284" s="36"/>
    </row>
    <row r="285" spans="6:15" ht="12.75" x14ac:dyDescent="0.2">
      <c r="F285" s="48"/>
      <c r="H285" s="48"/>
      <c r="I285" s="48"/>
      <c r="J285" s="49"/>
      <c r="K285" s="36"/>
      <c r="L285" s="36"/>
      <c r="M285" s="36"/>
      <c r="N285" s="36"/>
      <c r="O285" s="36"/>
    </row>
    <row r="286" spans="6:15" ht="12.75" x14ac:dyDescent="0.2">
      <c r="F286" s="48"/>
      <c r="H286" s="48"/>
      <c r="I286" s="48"/>
      <c r="J286" s="49"/>
      <c r="K286" s="36"/>
      <c r="L286" s="36"/>
      <c r="M286" s="36"/>
      <c r="N286" s="36"/>
      <c r="O286" s="36"/>
    </row>
    <row r="287" spans="6:15" ht="12.75" x14ac:dyDescent="0.2">
      <c r="F287" s="48"/>
      <c r="H287" s="48"/>
      <c r="I287" s="48"/>
      <c r="J287" s="49"/>
      <c r="K287" s="36"/>
      <c r="L287" s="36"/>
      <c r="M287" s="36"/>
      <c r="N287" s="36"/>
      <c r="O287" s="36"/>
    </row>
    <row r="288" spans="6:15" ht="12.75" x14ac:dyDescent="0.2">
      <c r="F288" s="48"/>
      <c r="H288" s="48"/>
      <c r="I288" s="48"/>
      <c r="J288" s="49"/>
      <c r="K288" s="36"/>
      <c r="L288" s="36"/>
      <c r="M288" s="36"/>
      <c r="N288" s="36"/>
      <c r="O288" s="36"/>
    </row>
    <row r="289" spans="6:15" ht="12.75" x14ac:dyDescent="0.2">
      <c r="F289" s="48"/>
      <c r="H289" s="48"/>
      <c r="I289" s="48"/>
      <c r="J289" s="49"/>
      <c r="K289" s="36"/>
      <c r="L289" s="36"/>
      <c r="M289" s="36"/>
      <c r="N289" s="36"/>
      <c r="O289" s="36"/>
    </row>
    <row r="290" spans="6:15" ht="12.75" x14ac:dyDescent="0.2">
      <c r="F290" s="48"/>
      <c r="H290" s="48"/>
      <c r="I290" s="48"/>
      <c r="J290" s="49"/>
      <c r="K290" s="36"/>
      <c r="L290" s="36"/>
      <c r="M290" s="36"/>
      <c r="N290" s="36"/>
      <c r="O290" s="36"/>
    </row>
    <row r="291" spans="6:15" ht="12.75" x14ac:dyDescent="0.2">
      <c r="F291" s="48"/>
      <c r="H291" s="48"/>
      <c r="I291" s="48"/>
      <c r="J291" s="49"/>
      <c r="K291" s="36"/>
      <c r="L291" s="36"/>
      <c r="M291" s="36"/>
      <c r="N291" s="36"/>
      <c r="O291" s="36"/>
    </row>
    <row r="292" spans="6:15" ht="12.75" x14ac:dyDescent="0.2">
      <c r="F292" s="48"/>
      <c r="H292" s="48"/>
      <c r="I292" s="48"/>
      <c r="J292" s="49"/>
      <c r="K292" s="36"/>
      <c r="L292" s="36"/>
      <c r="M292" s="36"/>
      <c r="N292" s="36"/>
      <c r="O292" s="36"/>
    </row>
    <row r="293" spans="6:15" ht="12.75" x14ac:dyDescent="0.2">
      <c r="F293" s="48"/>
      <c r="H293" s="48"/>
      <c r="I293" s="48"/>
      <c r="J293" s="49"/>
      <c r="K293" s="36"/>
      <c r="L293" s="36"/>
      <c r="M293" s="36"/>
      <c r="N293" s="36"/>
      <c r="O293" s="36"/>
    </row>
    <row r="294" spans="6:15" ht="12.75" x14ac:dyDescent="0.2">
      <c r="F294" s="48"/>
      <c r="H294" s="48"/>
      <c r="I294" s="48"/>
      <c r="J294" s="49"/>
      <c r="K294" s="36"/>
      <c r="L294" s="36"/>
      <c r="M294" s="36"/>
      <c r="N294" s="36"/>
      <c r="O294" s="36"/>
    </row>
    <row r="295" spans="6:15" ht="12.75" x14ac:dyDescent="0.2">
      <c r="F295" s="48"/>
      <c r="H295" s="48"/>
      <c r="I295" s="48"/>
      <c r="J295" s="49"/>
      <c r="K295" s="36"/>
      <c r="L295" s="36"/>
      <c r="M295" s="36"/>
      <c r="N295" s="36"/>
      <c r="O295" s="36"/>
    </row>
    <row r="296" spans="6:15" ht="12.75" x14ac:dyDescent="0.2">
      <c r="F296" s="48"/>
      <c r="H296" s="48"/>
      <c r="I296" s="48"/>
      <c r="J296" s="49"/>
      <c r="K296" s="36"/>
      <c r="L296" s="36"/>
      <c r="M296" s="36"/>
      <c r="N296" s="36"/>
      <c r="O296" s="36"/>
    </row>
    <row r="297" spans="6:15" ht="12.75" x14ac:dyDescent="0.2">
      <c r="F297" s="48"/>
      <c r="H297" s="48"/>
      <c r="I297" s="48"/>
      <c r="J297" s="49"/>
      <c r="K297" s="36"/>
      <c r="L297" s="36"/>
      <c r="M297" s="36"/>
      <c r="N297" s="36"/>
      <c r="O297" s="36"/>
    </row>
    <row r="298" spans="6:15" ht="12.75" x14ac:dyDescent="0.2">
      <c r="F298" s="48"/>
      <c r="H298" s="48"/>
      <c r="I298" s="48"/>
      <c r="J298" s="49"/>
      <c r="K298" s="36"/>
      <c r="L298" s="36"/>
      <c r="M298" s="36"/>
      <c r="N298" s="36"/>
      <c r="O298" s="36"/>
    </row>
    <row r="299" spans="6:15" ht="12.75" x14ac:dyDescent="0.2">
      <c r="F299" s="48"/>
      <c r="H299" s="48"/>
      <c r="I299" s="48"/>
      <c r="J299" s="49"/>
      <c r="K299" s="36"/>
      <c r="L299" s="36"/>
      <c r="M299" s="36"/>
      <c r="N299" s="36"/>
      <c r="O299" s="36"/>
    </row>
    <row r="300" spans="6:15" ht="12.75" x14ac:dyDescent="0.2">
      <c r="F300" s="48"/>
      <c r="H300" s="48"/>
      <c r="I300" s="48"/>
      <c r="J300" s="49"/>
      <c r="K300" s="36"/>
      <c r="L300" s="36"/>
      <c r="M300" s="36"/>
      <c r="N300" s="36"/>
      <c r="O300" s="36"/>
    </row>
    <row r="301" spans="6:15" ht="12.75" x14ac:dyDescent="0.2">
      <c r="F301" s="48"/>
      <c r="H301" s="48"/>
      <c r="I301" s="48"/>
      <c r="J301" s="49"/>
      <c r="K301" s="36"/>
      <c r="L301" s="36"/>
      <c r="M301" s="36"/>
      <c r="N301" s="36"/>
      <c r="O301" s="36"/>
    </row>
    <row r="302" spans="6:15" ht="12.75" x14ac:dyDescent="0.2">
      <c r="F302" s="48"/>
      <c r="H302" s="48"/>
      <c r="I302" s="48"/>
      <c r="J302" s="49"/>
      <c r="K302" s="36"/>
      <c r="L302" s="36"/>
      <c r="M302" s="36"/>
      <c r="N302" s="36"/>
      <c r="O302" s="36"/>
    </row>
    <row r="303" spans="6:15" ht="12.75" x14ac:dyDescent="0.2">
      <c r="F303" s="48"/>
      <c r="H303" s="48"/>
      <c r="I303" s="48"/>
      <c r="J303" s="49"/>
      <c r="K303" s="36"/>
      <c r="L303" s="36"/>
      <c r="M303" s="36"/>
      <c r="N303" s="36"/>
      <c r="O303" s="36"/>
    </row>
    <row r="304" spans="6:15" ht="12.75" x14ac:dyDescent="0.2">
      <c r="F304" s="48"/>
      <c r="H304" s="48"/>
      <c r="I304" s="48"/>
      <c r="J304" s="49"/>
      <c r="K304" s="36"/>
      <c r="L304" s="36"/>
      <c r="M304" s="36"/>
      <c r="N304" s="36"/>
      <c r="O304" s="36"/>
    </row>
    <row r="305" spans="6:15" ht="12.75" x14ac:dyDescent="0.2">
      <c r="F305" s="48"/>
      <c r="H305" s="48"/>
      <c r="I305" s="48"/>
      <c r="J305" s="49"/>
      <c r="K305" s="36"/>
      <c r="L305" s="36"/>
      <c r="M305" s="36"/>
      <c r="N305" s="36"/>
      <c r="O305" s="36"/>
    </row>
    <row r="306" spans="6:15" ht="12.75" x14ac:dyDescent="0.2">
      <c r="F306" s="48"/>
      <c r="H306" s="48"/>
      <c r="I306" s="48"/>
      <c r="J306" s="49"/>
      <c r="K306" s="36"/>
      <c r="L306" s="36"/>
      <c r="M306" s="36"/>
      <c r="N306" s="36"/>
      <c r="O306" s="36"/>
    </row>
    <row r="307" spans="6:15" ht="12.75" x14ac:dyDescent="0.2">
      <c r="F307" s="48"/>
      <c r="H307" s="48"/>
      <c r="I307" s="48"/>
      <c r="J307" s="49"/>
      <c r="K307" s="36"/>
      <c r="L307" s="36"/>
      <c r="M307" s="36"/>
      <c r="N307" s="36"/>
      <c r="O307" s="36"/>
    </row>
    <row r="308" spans="6:15" ht="12.75" x14ac:dyDescent="0.2">
      <c r="F308" s="48"/>
      <c r="H308" s="48"/>
      <c r="I308" s="48"/>
      <c r="J308" s="49"/>
      <c r="K308" s="36"/>
      <c r="L308" s="36"/>
      <c r="M308" s="36"/>
      <c r="N308" s="36"/>
      <c r="O308" s="36"/>
    </row>
    <row r="309" spans="6:15" ht="12.75" x14ac:dyDescent="0.2">
      <c r="F309" s="48"/>
      <c r="H309" s="48"/>
      <c r="I309" s="48"/>
      <c r="J309" s="49"/>
      <c r="K309" s="36"/>
      <c r="L309" s="36"/>
      <c r="M309" s="36"/>
      <c r="N309" s="36"/>
      <c r="O309" s="36"/>
    </row>
    <row r="310" spans="6:15" ht="12.75" x14ac:dyDescent="0.2">
      <c r="F310" s="48"/>
      <c r="H310" s="48"/>
      <c r="I310" s="48"/>
      <c r="J310" s="49"/>
      <c r="K310" s="36"/>
      <c r="L310" s="36"/>
      <c r="M310" s="36"/>
      <c r="N310" s="36"/>
      <c r="O310" s="36"/>
    </row>
    <row r="311" spans="6:15" ht="12.75" x14ac:dyDescent="0.2">
      <c r="F311" s="48"/>
      <c r="H311" s="48"/>
      <c r="I311" s="48"/>
      <c r="J311" s="49"/>
      <c r="K311" s="36"/>
      <c r="L311" s="36"/>
      <c r="M311" s="36"/>
      <c r="N311" s="36"/>
      <c r="O311" s="36"/>
    </row>
    <row r="312" spans="6:15" ht="12.75" x14ac:dyDescent="0.2">
      <c r="F312" s="48"/>
      <c r="H312" s="48"/>
      <c r="I312" s="48"/>
      <c r="J312" s="49"/>
      <c r="K312" s="36"/>
      <c r="L312" s="36"/>
      <c r="M312" s="36"/>
      <c r="N312" s="36"/>
      <c r="O312" s="36"/>
    </row>
    <row r="313" spans="6:15" ht="12.75" x14ac:dyDescent="0.2">
      <c r="F313" s="48"/>
      <c r="H313" s="48"/>
      <c r="I313" s="48"/>
      <c r="J313" s="49"/>
      <c r="K313" s="36"/>
      <c r="L313" s="36"/>
      <c r="M313" s="36"/>
      <c r="N313" s="36"/>
      <c r="O313" s="36"/>
    </row>
    <row r="314" spans="6:15" ht="12.75" x14ac:dyDescent="0.2">
      <c r="F314" s="48"/>
      <c r="H314" s="48"/>
      <c r="I314" s="48"/>
      <c r="J314" s="49"/>
      <c r="K314" s="36"/>
      <c r="L314" s="36"/>
      <c r="M314" s="36"/>
      <c r="N314" s="36"/>
      <c r="O314" s="36"/>
    </row>
    <row r="315" spans="6:15" ht="12.75" x14ac:dyDescent="0.2">
      <c r="F315" s="48"/>
      <c r="H315" s="48"/>
      <c r="I315" s="48"/>
      <c r="J315" s="49"/>
      <c r="K315" s="36"/>
      <c r="L315" s="36"/>
      <c r="M315" s="36"/>
      <c r="N315" s="36"/>
      <c r="O315" s="36"/>
    </row>
    <row r="316" spans="6:15" ht="12.75" x14ac:dyDescent="0.2">
      <c r="F316" s="48"/>
      <c r="H316" s="48"/>
      <c r="I316" s="48"/>
      <c r="J316" s="49"/>
      <c r="K316" s="36"/>
      <c r="L316" s="36"/>
      <c r="M316" s="36"/>
      <c r="N316" s="36"/>
      <c r="O316" s="36"/>
    </row>
    <row r="317" spans="6:15" ht="12.75" x14ac:dyDescent="0.2">
      <c r="F317" s="48"/>
      <c r="H317" s="48"/>
      <c r="I317" s="48"/>
      <c r="J317" s="49"/>
      <c r="K317" s="36"/>
      <c r="L317" s="36"/>
      <c r="M317" s="36"/>
      <c r="N317" s="36"/>
      <c r="O317" s="36"/>
    </row>
    <row r="318" spans="6:15" ht="12.75" x14ac:dyDescent="0.2">
      <c r="F318" s="48"/>
      <c r="H318" s="48"/>
      <c r="I318" s="48"/>
      <c r="J318" s="49"/>
      <c r="K318" s="36"/>
      <c r="L318" s="36"/>
      <c r="M318" s="36"/>
      <c r="N318" s="36"/>
      <c r="O318" s="36"/>
    </row>
    <row r="319" spans="6:15" ht="12.75" x14ac:dyDescent="0.2">
      <c r="F319" s="48"/>
      <c r="H319" s="48"/>
      <c r="I319" s="48"/>
      <c r="J319" s="49"/>
      <c r="K319" s="36"/>
      <c r="L319" s="36"/>
      <c r="M319" s="36"/>
      <c r="N319" s="36"/>
      <c r="O319" s="36"/>
    </row>
    <row r="320" spans="6:15" ht="12.75" x14ac:dyDescent="0.2">
      <c r="F320" s="48"/>
      <c r="H320" s="48"/>
      <c r="I320" s="48"/>
      <c r="J320" s="49"/>
      <c r="K320" s="36"/>
      <c r="L320" s="36"/>
      <c r="M320" s="36"/>
      <c r="N320" s="36"/>
      <c r="O320" s="36"/>
    </row>
    <row r="321" spans="6:15" ht="12.75" x14ac:dyDescent="0.2">
      <c r="F321" s="48"/>
      <c r="H321" s="48"/>
      <c r="I321" s="48"/>
      <c r="J321" s="49"/>
      <c r="K321" s="36"/>
      <c r="L321" s="36"/>
      <c r="M321" s="36"/>
      <c r="N321" s="36"/>
      <c r="O321" s="36"/>
    </row>
    <row r="322" spans="6:15" ht="12.75" x14ac:dyDescent="0.2">
      <c r="F322" s="48"/>
      <c r="H322" s="48"/>
      <c r="I322" s="48"/>
      <c r="J322" s="49"/>
      <c r="K322" s="36"/>
      <c r="L322" s="36"/>
      <c r="M322" s="36"/>
      <c r="N322" s="36"/>
      <c r="O322" s="36"/>
    </row>
    <row r="323" spans="6:15" ht="12.75" x14ac:dyDescent="0.2">
      <c r="F323" s="48"/>
      <c r="H323" s="48"/>
      <c r="I323" s="48"/>
      <c r="J323" s="49"/>
      <c r="K323" s="36"/>
      <c r="L323" s="36"/>
      <c r="M323" s="36"/>
      <c r="N323" s="36"/>
      <c r="O323" s="36"/>
    </row>
    <row r="324" spans="6:15" ht="12.75" x14ac:dyDescent="0.2">
      <c r="F324" s="48"/>
      <c r="H324" s="48"/>
      <c r="I324" s="48"/>
      <c r="J324" s="49"/>
      <c r="K324" s="36"/>
      <c r="L324" s="36"/>
      <c r="M324" s="36"/>
      <c r="N324" s="36"/>
      <c r="O324" s="36"/>
    </row>
    <row r="325" spans="6:15" ht="12.75" x14ac:dyDescent="0.2">
      <c r="F325" s="48"/>
      <c r="H325" s="48"/>
      <c r="I325" s="48"/>
      <c r="J325" s="49"/>
      <c r="K325" s="36"/>
      <c r="L325" s="36"/>
      <c r="M325" s="36"/>
      <c r="N325" s="36"/>
      <c r="O325" s="36"/>
    </row>
    <row r="326" spans="6:15" ht="12.75" x14ac:dyDescent="0.2">
      <c r="F326" s="48"/>
      <c r="H326" s="48"/>
      <c r="I326" s="48"/>
      <c r="J326" s="49"/>
      <c r="K326" s="36"/>
      <c r="L326" s="36"/>
      <c r="M326" s="36"/>
      <c r="N326" s="36"/>
      <c r="O326" s="36"/>
    </row>
    <row r="327" spans="6:15" ht="12.75" x14ac:dyDescent="0.2">
      <c r="F327" s="48"/>
      <c r="H327" s="48"/>
      <c r="I327" s="48"/>
      <c r="J327" s="49"/>
      <c r="K327" s="36"/>
      <c r="L327" s="36"/>
      <c r="M327" s="36"/>
      <c r="N327" s="36"/>
      <c r="O327" s="36"/>
    </row>
    <row r="328" spans="6:15" ht="12.75" x14ac:dyDescent="0.2">
      <c r="F328" s="48"/>
      <c r="H328" s="48"/>
      <c r="I328" s="48"/>
      <c r="J328" s="49"/>
      <c r="K328" s="36"/>
      <c r="L328" s="36"/>
      <c r="M328" s="36"/>
      <c r="N328" s="36"/>
      <c r="O328" s="36"/>
    </row>
    <row r="329" spans="6:15" ht="12.75" x14ac:dyDescent="0.2">
      <c r="F329" s="48"/>
      <c r="H329" s="48"/>
      <c r="I329" s="48"/>
      <c r="J329" s="49"/>
      <c r="K329" s="36"/>
      <c r="L329" s="36"/>
      <c r="M329" s="36"/>
      <c r="N329" s="36"/>
      <c r="O329" s="36"/>
    </row>
    <row r="330" spans="6:15" ht="12.75" x14ac:dyDescent="0.2">
      <c r="F330" s="48"/>
      <c r="H330" s="48"/>
      <c r="I330" s="48"/>
      <c r="J330" s="49"/>
      <c r="K330" s="36"/>
      <c r="L330" s="36"/>
      <c r="M330" s="36"/>
      <c r="N330" s="36"/>
      <c r="O330" s="36"/>
    </row>
    <row r="331" spans="6:15" ht="12.75" x14ac:dyDescent="0.2">
      <c r="F331" s="48"/>
      <c r="H331" s="48"/>
      <c r="I331" s="48"/>
      <c r="J331" s="49"/>
      <c r="K331" s="36"/>
      <c r="L331" s="36"/>
      <c r="M331" s="36"/>
      <c r="N331" s="36"/>
      <c r="O331" s="36"/>
    </row>
    <row r="332" spans="6:15" ht="12.75" x14ac:dyDescent="0.2">
      <c r="F332" s="48"/>
      <c r="H332" s="48"/>
      <c r="I332" s="48"/>
      <c r="J332" s="49"/>
      <c r="K332" s="36"/>
      <c r="L332" s="36"/>
      <c r="M332" s="36"/>
      <c r="N332" s="36"/>
      <c r="O332" s="36"/>
    </row>
    <row r="333" spans="6:15" ht="12.75" x14ac:dyDescent="0.2">
      <c r="F333" s="48"/>
      <c r="H333" s="48"/>
      <c r="I333" s="48"/>
      <c r="J333" s="49"/>
      <c r="K333" s="36"/>
      <c r="L333" s="36"/>
      <c r="M333" s="36"/>
      <c r="N333" s="36"/>
      <c r="O333" s="36"/>
    </row>
    <row r="334" spans="6:15" ht="12.75" x14ac:dyDescent="0.2">
      <c r="F334" s="48"/>
      <c r="H334" s="48"/>
      <c r="I334" s="48"/>
      <c r="J334" s="49"/>
      <c r="K334" s="36"/>
      <c r="L334" s="36"/>
      <c r="M334" s="36"/>
      <c r="N334" s="36"/>
      <c r="O334" s="36"/>
    </row>
    <row r="335" spans="6:15" ht="12.75" x14ac:dyDescent="0.2">
      <c r="F335" s="48"/>
      <c r="H335" s="48"/>
      <c r="I335" s="48"/>
      <c r="J335" s="49"/>
      <c r="K335" s="36"/>
      <c r="L335" s="36"/>
      <c r="M335" s="36"/>
      <c r="N335" s="36"/>
      <c r="O335" s="36"/>
    </row>
    <row r="336" spans="6:15" ht="12.75" x14ac:dyDescent="0.2">
      <c r="F336" s="48"/>
      <c r="H336" s="48"/>
      <c r="I336" s="48"/>
      <c r="J336" s="49"/>
      <c r="K336" s="36"/>
      <c r="L336" s="36"/>
      <c r="M336" s="36"/>
      <c r="N336" s="36"/>
      <c r="O336" s="36"/>
    </row>
    <row r="337" spans="6:15" ht="12.75" x14ac:dyDescent="0.2">
      <c r="F337" s="48"/>
      <c r="H337" s="48"/>
      <c r="I337" s="48"/>
      <c r="J337" s="49"/>
      <c r="K337" s="36"/>
      <c r="L337" s="36"/>
      <c r="M337" s="36"/>
      <c r="N337" s="36"/>
      <c r="O337" s="36"/>
    </row>
    <row r="338" spans="6:15" ht="12.75" x14ac:dyDescent="0.2">
      <c r="F338" s="48"/>
      <c r="H338" s="48"/>
      <c r="I338" s="48"/>
      <c r="J338" s="49"/>
      <c r="K338" s="36"/>
      <c r="L338" s="36"/>
      <c r="M338" s="36"/>
      <c r="N338" s="36"/>
      <c r="O338" s="36"/>
    </row>
    <row r="339" spans="6:15" ht="12.75" x14ac:dyDescent="0.2">
      <c r="F339" s="48"/>
      <c r="H339" s="48"/>
      <c r="I339" s="48"/>
      <c r="J339" s="49"/>
      <c r="K339" s="36"/>
      <c r="L339" s="36"/>
      <c r="M339" s="36"/>
      <c r="N339" s="36"/>
      <c r="O339" s="36"/>
    </row>
    <row r="340" spans="6:15" ht="12.75" x14ac:dyDescent="0.2">
      <c r="F340" s="48"/>
      <c r="H340" s="48"/>
      <c r="I340" s="48"/>
      <c r="J340" s="49"/>
      <c r="K340" s="36"/>
      <c r="L340" s="36"/>
      <c r="M340" s="36"/>
      <c r="N340" s="36"/>
      <c r="O340" s="36"/>
    </row>
    <row r="341" spans="6:15" ht="12.75" x14ac:dyDescent="0.2">
      <c r="F341" s="48"/>
      <c r="H341" s="48"/>
      <c r="I341" s="48"/>
      <c r="J341" s="49"/>
      <c r="K341" s="36"/>
      <c r="L341" s="36"/>
      <c r="M341" s="36"/>
      <c r="N341" s="36"/>
      <c r="O341" s="36"/>
    </row>
    <row r="342" spans="6:15" ht="12.75" x14ac:dyDescent="0.2">
      <c r="F342" s="48"/>
      <c r="H342" s="48"/>
      <c r="I342" s="48"/>
      <c r="J342" s="49"/>
      <c r="K342" s="36"/>
      <c r="L342" s="36"/>
      <c r="M342" s="36"/>
      <c r="N342" s="36"/>
      <c r="O342" s="36"/>
    </row>
    <row r="343" spans="6:15" ht="12.75" x14ac:dyDescent="0.2">
      <c r="F343" s="48"/>
      <c r="H343" s="48"/>
      <c r="I343" s="48"/>
      <c r="J343" s="49"/>
      <c r="K343" s="36"/>
      <c r="L343" s="36"/>
      <c r="M343" s="36"/>
      <c r="N343" s="36"/>
      <c r="O343" s="36"/>
    </row>
    <row r="344" spans="6:15" ht="12.75" x14ac:dyDescent="0.2">
      <c r="F344" s="48"/>
      <c r="H344" s="48"/>
      <c r="I344" s="48"/>
      <c r="J344" s="49"/>
      <c r="K344" s="36"/>
      <c r="L344" s="36"/>
      <c r="M344" s="36"/>
      <c r="N344" s="36"/>
      <c r="O344" s="36"/>
    </row>
    <row r="345" spans="6:15" ht="12.75" x14ac:dyDescent="0.2">
      <c r="F345" s="48"/>
      <c r="H345" s="48"/>
      <c r="I345" s="48"/>
      <c r="J345" s="49"/>
      <c r="K345" s="36"/>
      <c r="L345" s="36"/>
      <c r="M345" s="36"/>
      <c r="N345" s="36"/>
      <c r="O345" s="36"/>
    </row>
    <row r="346" spans="6:15" ht="12.75" x14ac:dyDescent="0.2">
      <c r="F346" s="48"/>
      <c r="H346" s="48"/>
      <c r="I346" s="48"/>
      <c r="J346" s="49"/>
      <c r="K346" s="36"/>
      <c r="L346" s="36"/>
      <c r="M346" s="36"/>
      <c r="N346" s="36"/>
      <c r="O346" s="36"/>
    </row>
    <row r="347" spans="6:15" ht="12.75" x14ac:dyDescent="0.2">
      <c r="F347" s="48"/>
      <c r="H347" s="48"/>
      <c r="I347" s="48"/>
      <c r="J347" s="49"/>
      <c r="K347" s="36"/>
      <c r="L347" s="36"/>
      <c r="M347" s="36"/>
      <c r="N347" s="36"/>
      <c r="O347" s="36"/>
    </row>
    <row r="348" spans="6:15" ht="12.75" x14ac:dyDescent="0.2">
      <c r="F348" s="48"/>
      <c r="H348" s="48"/>
      <c r="I348" s="48"/>
      <c r="J348" s="49"/>
      <c r="K348" s="36"/>
      <c r="L348" s="36"/>
      <c r="M348" s="36"/>
      <c r="N348" s="36"/>
      <c r="O348" s="36"/>
    </row>
    <row r="349" spans="6:15" ht="12.75" x14ac:dyDescent="0.2">
      <c r="F349" s="48"/>
      <c r="H349" s="48"/>
      <c r="I349" s="48"/>
      <c r="J349" s="49"/>
      <c r="K349" s="36"/>
      <c r="L349" s="36"/>
      <c r="M349" s="36"/>
      <c r="N349" s="36"/>
      <c r="O349" s="36"/>
    </row>
    <row r="350" spans="6:15" ht="12.75" x14ac:dyDescent="0.2">
      <c r="F350" s="48"/>
      <c r="H350" s="48"/>
      <c r="I350" s="48"/>
      <c r="J350" s="49"/>
      <c r="K350" s="36"/>
      <c r="L350" s="36"/>
      <c r="M350" s="36"/>
      <c r="N350" s="36"/>
      <c r="O350" s="36"/>
    </row>
    <row r="351" spans="6:15" ht="12.75" x14ac:dyDescent="0.2">
      <c r="F351" s="48"/>
      <c r="H351" s="48"/>
      <c r="I351" s="48"/>
      <c r="J351" s="49"/>
      <c r="K351" s="36"/>
      <c r="L351" s="36"/>
      <c r="M351" s="36"/>
      <c r="N351" s="36"/>
      <c r="O351" s="36"/>
    </row>
    <row r="352" spans="6:15" ht="12.75" x14ac:dyDescent="0.2">
      <c r="F352" s="48"/>
      <c r="H352" s="48"/>
      <c r="I352" s="48"/>
      <c r="J352" s="49"/>
      <c r="K352" s="36"/>
      <c r="L352" s="36"/>
      <c r="M352" s="36"/>
      <c r="N352" s="36"/>
      <c r="O352" s="36"/>
    </row>
    <row r="353" spans="6:15" ht="12.75" x14ac:dyDescent="0.2">
      <c r="F353" s="48"/>
      <c r="H353" s="48"/>
      <c r="I353" s="48"/>
      <c r="J353" s="49"/>
      <c r="K353" s="36"/>
      <c r="L353" s="36"/>
      <c r="M353" s="36"/>
      <c r="N353" s="36"/>
      <c r="O353" s="36"/>
    </row>
    <row r="354" spans="6:15" ht="12.75" x14ac:dyDescent="0.2">
      <c r="F354" s="48"/>
      <c r="H354" s="48"/>
      <c r="I354" s="48"/>
      <c r="J354" s="49"/>
      <c r="K354" s="36"/>
      <c r="L354" s="36"/>
      <c r="M354" s="36"/>
      <c r="N354" s="36"/>
      <c r="O354" s="36"/>
    </row>
    <row r="355" spans="6:15" ht="12.75" x14ac:dyDescent="0.2">
      <c r="F355" s="48"/>
      <c r="H355" s="48"/>
      <c r="I355" s="48"/>
      <c r="J355" s="49"/>
      <c r="K355" s="36"/>
      <c r="L355" s="36"/>
      <c r="M355" s="36"/>
      <c r="N355" s="36"/>
      <c r="O355" s="36"/>
    </row>
    <row r="356" spans="6:15" ht="12.75" x14ac:dyDescent="0.2">
      <c r="F356" s="48"/>
      <c r="H356" s="48"/>
      <c r="I356" s="48"/>
      <c r="J356" s="49"/>
      <c r="K356" s="36"/>
      <c r="L356" s="36"/>
      <c r="M356" s="36"/>
      <c r="N356" s="36"/>
      <c r="O356" s="36"/>
    </row>
    <row r="357" spans="6:15" ht="12.75" x14ac:dyDescent="0.2">
      <c r="F357" s="48"/>
      <c r="H357" s="48"/>
      <c r="I357" s="48"/>
      <c r="J357" s="49"/>
      <c r="K357" s="36"/>
      <c r="L357" s="36"/>
      <c r="M357" s="36"/>
      <c r="N357" s="36"/>
      <c r="O357" s="36"/>
    </row>
    <row r="358" spans="6:15" ht="12.75" x14ac:dyDescent="0.2">
      <c r="F358" s="48"/>
      <c r="H358" s="48"/>
      <c r="I358" s="48"/>
      <c r="J358" s="49"/>
      <c r="K358" s="36"/>
      <c r="L358" s="36"/>
      <c r="M358" s="36"/>
      <c r="N358" s="36"/>
      <c r="O358" s="36"/>
    </row>
    <row r="359" spans="6:15" ht="12.75" x14ac:dyDescent="0.2">
      <c r="F359" s="48"/>
      <c r="H359" s="48"/>
      <c r="I359" s="48"/>
      <c r="J359" s="49"/>
      <c r="K359" s="36"/>
      <c r="L359" s="36"/>
      <c r="M359" s="36"/>
      <c r="N359" s="36"/>
      <c r="O359" s="36"/>
    </row>
    <row r="360" spans="6:15" ht="12.75" x14ac:dyDescent="0.2">
      <c r="F360" s="48"/>
      <c r="H360" s="48"/>
      <c r="I360" s="48"/>
      <c r="J360" s="49"/>
      <c r="K360" s="36"/>
      <c r="L360" s="36"/>
      <c r="M360" s="36"/>
      <c r="N360" s="36"/>
      <c r="O360" s="36"/>
    </row>
    <row r="361" spans="6:15" ht="12.75" x14ac:dyDescent="0.2">
      <c r="F361" s="48"/>
      <c r="H361" s="48"/>
      <c r="I361" s="48"/>
      <c r="J361" s="49"/>
      <c r="K361" s="36"/>
      <c r="L361" s="36"/>
      <c r="M361" s="36"/>
      <c r="N361" s="36"/>
      <c r="O361" s="36"/>
    </row>
    <row r="362" spans="6:15" ht="12.75" x14ac:dyDescent="0.2">
      <c r="F362" s="48"/>
      <c r="H362" s="48"/>
      <c r="I362" s="48"/>
      <c r="J362" s="49"/>
      <c r="K362" s="36"/>
      <c r="L362" s="36"/>
      <c r="M362" s="36"/>
      <c r="N362" s="36"/>
      <c r="O362" s="36"/>
    </row>
    <row r="363" spans="6:15" ht="12.75" x14ac:dyDescent="0.2">
      <c r="F363" s="48"/>
      <c r="H363" s="48"/>
      <c r="I363" s="48"/>
      <c r="J363" s="49"/>
      <c r="K363" s="36"/>
      <c r="L363" s="36"/>
      <c r="M363" s="36"/>
      <c r="N363" s="36"/>
      <c r="O363" s="36"/>
    </row>
    <row r="364" spans="6:15" ht="12.75" x14ac:dyDescent="0.2">
      <c r="F364" s="48"/>
      <c r="H364" s="48"/>
      <c r="I364" s="48"/>
      <c r="J364" s="49"/>
      <c r="K364" s="36"/>
      <c r="L364" s="36"/>
      <c r="M364" s="36"/>
      <c r="N364" s="36"/>
      <c r="O364" s="36"/>
    </row>
    <row r="365" spans="6:15" ht="12.75" x14ac:dyDescent="0.2">
      <c r="F365" s="48"/>
      <c r="H365" s="48"/>
      <c r="I365" s="48"/>
      <c r="J365" s="49"/>
      <c r="K365" s="36"/>
      <c r="L365" s="36"/>
      <c r="M365" s="36"/>
      <c r="N365" s="36"/>
      <c r="O365" s="36"/>
    </row>
    <row r="366" spans="6:15" ht="12.75" x14ac:dyDescent="0.2">
      <c r="F366" s="48"/>
      <c r="H366" s="48"/>
      <c r="I366" s="48"/>
      <c r="J366" s="49"/>
      <c r="K366" s="36"/>
      <c r="L366" s="36"/>
      <c r="M366" s="36"/>
      <c r="N366" s="36"/>
      <c r="O366" s="36"/>
    </row>
    <row r="367" spans="6:15" ht="12.75" x14ac:dyDescent="0.2">
      <c r="F367" s="48"/>
      <c r="H367" s="48"/>
      <c r="I367" s="48"/>
      <c r="J367" s="49"/>
      <c r="K367" s="36"/>
      <c r="L367" s="36"/>
      <c r="M367" s="36"/>
      <c r="N367" s="36"/>
      <c r="O367" s="36"/>
    </row>
    <row r="368" spans="6:15" ht="12.75" x14ac:dyDescent="0.2">
      <c r="F368" s="48"/>
      <c r="H368" s="48"/>
      <c r="I368" s="48"/>
      <c r="J368" s="49"/>
      <c r="K368" s="36"/>
      <c r="L368" s="36"/>
      <c r="M368" s="36"/>
      <c r="N368" s="36"/>
      <c r="O368" s="36"/>
    </row>
    <row r="369" spans="6:15" ht="12.75" x14ac:dyDescent="0.2">
      <c r="F369" s="48"/>
      <c r="H369" s="48"/>
      <c r="I369" s="48"/>
      <c r="J369" s="49"/>
      <c r="K369" s="36"/>
      <c r="L369" s="36"/>
      <c r="M369" s="36"/>
      <c r="N369" s="36"/>
      <c r="O369" s="36"/>
    </row>
    <row r="370" spans="6:15" ht="12.75" x14ac:dyDescent="0.2">
      <c r="F370" s="48"/>
      <c r="H370" s="48"/>
      <c r="I370" s="48"/>
      <c r="J370" s="49"/>
      <c r="K370" s="36"/>
      <c r="L370" s="36"/>
      <c r="M370" s="36"/>
      <c r="N370" s="36"/>
      <c r="O370" s="36"/>
    </row>
    <row r="371" spans="6:15" ht="12.75" x14ac:dyDescent="0.2">
      <c r="F371" s="48"/>
      <c r="H371" s="48"/>
      <c r="I371" s="48"/>
      <c r="J371" s="49"/>
      <c r="K371" s="36"/>
      <c r="L371" s="36"/>
      <c r="M371" s="36"/>
      <c r="N371" s="36"/>
      <c r="O371" s="36"/>
    </row>
    <row r="372" spans="6:15" ht="12.75" x14ac:dyDescent="0.2">
      <c r="F372" s="48"/>
      <c r="H372" s="48"/>
      <c r="I372" s="48"/>
      <c r="J372" s="49"/>
      <c r="K372" s="36"/>
      <c r="L372" s="36"/>
      <c r="M372" s="36"/>
      <c r="N372" s="36"/>
      <c r="O372" s="36"/>
    </row>
    <row r="373" spans="6:15" ht="12.75" x14ac:dyDescent="0.2">
      <c r="F373" s="48"/>
      <c r="H373" s="48"/>
      <c r="I373" s="48"/>
      <c r="J373" s="49"/>
      <c r="K373" s="36"/>
      <c r="L373" s="36"/>
      <c r="M373" s="36"/>
      <c r="N373" s="36"/>
      <c r="O373" s="36"/>
    </row>
    <row r="374" spans="6:15" ht="12.75" x14ac:dyDescent="0.2">
      <c r="F374" s="48"/>
      <c r="H374" s="48"/>
      <c r="I374" s="48"/>
      <c r="J374" s="49"/>
      <c r="K374" s="36"/>
      <c r="L374" s="36"/>
      <c r="M374" s="36"/>
      <c r="N374" s="36"/>
      <c r="O374" s="36"/>
    </row>
    <row r="375" spans="6:15" ht="12.75" x14ac:dyDescent="0.2">
      <c r="F375" s="48"/>
      <c r="H375" s="48"/>
      <c r="I375" s="48"/>
      <c r="J375" s="49"/>
      <c r="K375" s="36"/>
      <c r="L375" s="36"/>
      <c r="M375" s="36"/>
      <c r="N375" s="36"/>
      <c r="O375" s="36"/>
    </row>
    <row r="376" spans="6:15" ht="12.75" x14ac:dyDescent="0.2">
      <c r="F376" s="48"/>
      <c r="H376" s="48"/>
      <c r="I376" s="48"/>
      <c r="J376" s="49"/>
      <c r="K376" s="36"/>
      <c r="L376" s="36"/>
      <c r="M376" s="36"/>
      <c r="N376" s="36"/>
      <c r="O376" s="36"/>
    </row>
    <row r="377" spans="6:15" ht="12.75" x14ac:dyDescent="0.2">
      <c r="F377" s="48"/>
      <c r="H377" s="48"/>
      <c r="I377" s="48"/>
      <c r="J377" s="49"/>
      <c r="K377" s="36"/>
      <c r="L377" s="36"/>
      <c r="M377" s="36"/>
      <c r="N377" s="36"/>
      <c r="O377" s="36"/>
    </row>
    <row r="378" spans="6:15" ht="12.75" x14ac:dyDescent="0.2">
      <c r="F378" s="48"/>
      <c r="H378" s="48"/>
      <c r="I378" s="48"/>
      <c r="J378" s="49"/>
      <c r="K378" s="36"/>
      <c r="L378" s="36"/>
      <c r="M378" s="36"/>
      <c r="N378" s="36"/>
      <c r="O378" s="36"/>
    </row>
    <row r="379" spans="6:15" ht="12.75" x14ac:dyDescent="0.2">
      <c r="F379" s="48"/>
      <c r="H379" s="48"/>
      <c r="I379" s="48"/>
      <c r="J379" s="49"/>
      <c r="K379" s="36"/>
      <c r="L379" s="36"/>
      <c r="M379" s="36"/>
      <c r="N379" s="36"/>
      <c r="O379" s="36"/>
    </row>
    <row r="380" spans="6:15" ht="12.75" x14ac:dyDescent="0.2">
      <c r="F380" s="48"/>
      <c r="H380" s="48"/>
      <c r="I380" s="48"/>
      <c r="J380" s="49"/>
      <c r="K380" s="36"/>
      <c r="L380" s="36"/>
      <c r="M380" s="36"/>
      <c r="N380" s="36"/>
      <c r="O380" s="36"/>
    </row>
    <row r="381" spans="6:15" ht="12.75" x14ac:dyDescent="0.2">
      <c r="F381" s="48"/>
      <c r="H381" s="48"/>
      <c r="I381" s="48"/>
      <c r="J381" s="49"/>
      <c r="K381" s="36"/>
      <c r="L381" s="36"/>
      <c r="M381" s="36"/>
      <c r="N381" s="36"/>
      <c r="O381" s="36"/>
    </row>
    <row r="382" spans="6:15" ht="12.75" x14ac:dyDescent="0.2">
      <c r="F382" s="48"/>
      <c r="H382" s="48"/>
      <c r="I382" s="48"/>
      <c r="J382" s="49"/>
      <c r="K382" s="36"/>
      <c r="L382" s="36"/>
      <c r="M382" s="36"/>
      <c r="N382" s="36"/>
      <c r="O382" s="36"/>
    </row>
    <row r="383" spans="6:15" ht="12.75" x14ac:dyDescent="0.2">
      <c r="F383" s="48"/>
      <c r="H383" s="48"/>
      <c r="I383" s="48"/>
      <c r="J383" s="49"/>
      <c r="K383" s="36"/>
      <c r="L383" s="36"/>
      <c r="M383" s="36"/>
      <c r="N383" s="36"/>
      <c r="O383" s="36"/>
    </row>
    <row r="384" spans="6:15" ht="12.75" x14ac:dyDescent="0.2">
      <c r="F384" s="48"/>
      <c r="H384" s="48"/>
      <c r="I384" s="48"/>
      <c r="J384" s="49"/>
      <c r="K384" s="36"/>
      <c r="L384" s="36"/>
      <c r="M384" s="36"/>
      <c r="N384" s="36"/>
      <c r="O384" s="36"/>
    </row>
    <row r="385" spans="6:15" ht="12.75" x14ac:dyDescent="0.2">
      <c r="F385" s="48"/>
      <c r="H385" s="48"/>
      <c r="I385" s="48"/>
      <c r="J385" s="49"/>
      <c r="K385" s="36"/>
      <c r="L385" s="36"/>
      <c r="M385" s="36"/>
      <c r="N385" s="36"/>
      <c r="O385" s="36"/>
    </row>
    <row r="386" spans="6:15" ht="12.75" x14ac:dyDescent="0.2">
      <c r="F386" s="48"/>
      <c r="H386" s="48"/>
      <c r="I386" s="48"/>
      <c r="J386" s="49"/>
      <c r="K386" s="36"/>
      <c r="L386" s="36"/>
      <c r="M386" s="36"/>
      <c r="N386" s="36"/>
      <c r="O386" s="36"/>
    </row>
    <row r="387" spans="6:15" ht="12.75" x14ac:dyDescent="0.2">
      <c r="F387" s="48"/>
      <c r="H387" s="48"/>
      <c r="I387" s="48"/>
      <c r="J387" s="49"/>
      <c r="K387" s="36"/>
      <c r="L387" s="36"/>
      <c r="M387" s="36"/>
      <c r="N387" s="36"/>
      <c r="O387" s="36"/>
    </row>
    <row r="388" spans="6:15" ht="12.75" x14ac:dyDescent="0.2">
      <c r="F388" s="48"/>
      <c r="H388" s="48"/>
      <c r="I388" s="48"/>
      <c r="J388" s="49"/>
      <c r="K388" s="36"/>
      <c r="L388" s="36"/>
      <c r="M388" s="36"/>
      <c r="N388" s="36"/>
      <c r="O388" s="36"/>
    </row>
    <row r="389" spans="6:15" ht="12.75" x14ac:dyDescent="0.2">
      <c r="F389" s="48"/>
      <c r="H389" s="48"/>
      <c r="I389" s="48"/>
      <c r="J389" s="49"/>
      <c r="K389" s="36"/>
      <c r="L389" s="36"/>
      <c r="M389" s="36"/>
      <c r="N389" s="36"/>
      <c r="O389" s="36"/>
    </row>
    <row r="390" spans="6:15" ht="12.75" x14ac:dyDescent="0.2">
      <c r="F390" s="48"/>
      <c r="H390" s="48"/>
      <c r="I390" s="48"/>
      <c r="J390" s="49"/>
      <c r="K390" s="36"/>
      <c r="L390" s="36"/>
      <c r="M390" s="36"/>
      <c r="N390" s="36"/>
      <c r="O390" s="36"/>
    </row>
    <row r="391" spans="6:15" ht="12.75" x14ac:dyDescent="0.2">
      <c r="F391" s="48"/>
      <c r="H391" s="48"/>
      <c r="I391" s="48"/>
      <c r="J391" s="49"/>
      <c r="K391" s="36"/>
      <c r="L391" s="36"/>
      <c r="M391" s="36"/>
      <c r="N391" s="36"/>
      <c r="O391" s="36"/>
    </row>
    <row r="392" spans="6:15" ht="12.75" x14ac:dyDescent="0.2">
      <c r="F392" s="48"/>
      <c r="H392" s="48"/>
      <c r="I392" s="48"/>
      <c r="J392" s="49"/>
      <c r="K392" s="36"/>
      <c r="L392" s="36"/>
      <c r="M392" s="36"/>
      <c r="N392" s="36"/>
      <c r="O392" s="36"/>
    </row>
    <row r="393" spans="6:15" ht="12.75" x14ac:dyDescent="0.2">
      <c r="F393" s="48"/>
      <c r="H393" s="48"/>
      <c r="I393" s="48"/>
      <c r="J393" s="49"/>
      <c r="K393" s="36"/>
      <c r="L393" s="36"/>
      <c r="M393" s="36"/>
      <c r="N393" s="36"/>
      <c r="O393" s="36"/>
    </row>
    <row r="394" spans="6:15" ht="12.75" x14ac:dyDescent="0.2">
      <c r="F394" s="48"/>
      <c r="H394" s="48"/>
      <c r="I394" s="48"/>
      <c r="J394" s="49"/>
      <c r="K394" s="36"/>
      <c r="L394" s="36"/>
      <c r="M394" s="36"/>
      <c r="N394" s="36"/>
      <c r="O394" s="36"/>
    </row>
    <row r="395" spans="6:15" ht="12.75" x14ac:dyDescent="0.2">
      <c r="F395" s="48"/>
      <c r="H395" s="48"/>
      <c r="I395" s="48"/>
      <c r="J395" s="49"/>
      <c r="K395" s="36"/>
      <c r="L395" s="36"/>
      <c r="M395" s="36"/>
      <c r="N395" s="36"/>
      <c r="O395" s="36"/>
    </row>
    <row r="396" spans="6:15" ht="12.75" x14ac:dyDescent="0.2">
      <c r="F396" s="48"/>
      <c r="H396" s="48"/>
      <c r="I396" s="48"/>
      <c r="J396" s="49"/>
      <c r="K396" s="36"/>
      <c r="L396" s="36"/>
      <c r="M396" s="36"/>
      <c r="N396" s="36"/>
      <c r="O396" s="36"/>
    </row>
    <row r="397" spans="6:15" ht="12.75" x14ac:dyDescent="0.2">
      <c r="F397" s="48"/>
      <c r="H397" s="48"/>
      <c r="I397" s="48"/>
      <c r="J397" s="49"/>
      <c r="K397" s="36"/>
      <c r="L397" s="36"/>
      <c r="M397" s="36"/>
      <c r="N397" s="36"/>
      <c r="O397" s="36"/>
    </row>
    <row r="398" spans="6:15" ht="12.75" x14ac:dyDescent="0.2">
      <c r="F398" s="48"/>
      <c r="H398" s="48"/>
      <c r="I398" s="48"/>
      <c r="J398" s="49"/>
      <c r="K398" s="36"/>
      <c r="L398" s="36"/>
      <c r="M398" s="36"/>
      <c r="N398" s="36"/>
      <c r="O398" s="36"/>
    </row>
    <row r="399" spans="6:15" ht="12.75" x14ac:dyDescent="0.2">
      <c r="F399" s="48"/>
      <c r="H399" s="48"/>
      <c r="I399" s="48"/>
      <c r="J399" s="49"/>
      <c r="K399" s="36"/>
      <c r="L399" s="36"/>
      <c r="M399" s="36"/>
      <c r="N399" s="36"/>
      <c r="O399" s="36"/>
    </row>
    <row r="400" spans="6:15" ht="12.75" x14ac:dyDescent="0.2">
      <c r="F400" s="48"/>
      <c r="H400" s="48"/>
      <c r="I400" s="48"/>
      <c r="J400" s="49"/>
      <c r="K400" s="36"/>
      <c r="L400" s="36"/>
      <c r="M400" s="36"/>
      <c r="N400" s="36"/>
      <c r="O400" s="36"/>
    </row>
    <row r="401" spans="6:15" ht="12.75" x14ac:dyDescent="0.2">
      <c r="F401" s="48"/>
      <c r="H401" s="48"/>
      <c r="I401" s="48"/>
      <c r="J401" s="49"/>
      <c r="K401" s="36"/>
      <c r="L401" s="36"/>
      <c r="M401" s="36"/>
      <c r="N401" s="36"/>
      <c r="O401" s="36"/>
    </row>
    <row r="402" spans="6:15" ht="12.75" x14ac:dyDescent="0.2">
      <c r="F402" s="48"/>
      <c r="H402" s="48"/>
      <c r="I402" s="48"/>
      <c r="J402" s="49"/>
      <c r="K402" s="36"/>
      <c r="L402" s="36"/>
      <c r="M402" s="36"/>
      <c r="N402" s="36"/>
      <c r="O402" s="36"/>
    </row>
    <row r="403" spans="6:15" ht="12.75" x14ac:dyDescent="0.2">
      <c r="F403" s="48"/>
      <c r="H403" s="48"/>
      <c r="I403" s="48"/>
      <c r="J403" s="49"/>
      <c r="K403" s="36"/>
      <c r="L403" s="36"/>
      <c r="M403" s="36"/>
      <c r="N403" s="36"/>
      <c r="O403" s="36"/>
    </row>
    <row r="404" spans="6:15" ht="12.75" x14ac:dyDescent="0.2">
      <c r="F404" s="48"/>
      <c r="H404" s="48"/>
      <c r="I404" s="48"/>
      <c r="J404" s="49"/>
      <c r="K404" s="36"/>
      <c r="L404" s="36"/>
      <c r="M404" s="36"/>
      <c r="N404" s="36"/>
      <c r="O404" s="36"/>
    </row>
    <row r="405" spans="6:15" ht="12.75" x14ac:dyDescent="0.2">
      <c r="F405" s="48"/>
      <c r="H405" s="48"/>
      <c r="I405" s="48"/>
      <c r="J405" s="49"/>
      <c r="K405" s="36"/>
      <c r="L405" s="36"/>
      <c r="M405" s="36"/>
      <c r="N405" s="36"/>
      <c r="O405" s="36"/>
    </row>
    <row r="406" spans="6:15" ht="12.75" x14ac:dyDescent="0.2">
      <c r="F406" s="48"/>
      <c r="H406" s="48"/>
      <c r="I406" s="48"/>
      <c r="J406" s="49"/>
      <c r="K406" s="36"/>
      <c r="L406" s="36"/>
      <c r="M406" s="36"/>
      <c r="N406" s="36"/>
      <c r="O406" s="36"/>
    </row>
    <row r="407" spans="6:15" ht="12.75" x14ac:dyDescent="0.2">
      <c r="F407" s="48"/>
      <c r="H407" s="48"/>
      <c r="I407" s="48"/>
      <c r="J407" s="49"/>
      <c r="K407" s="36"/>
      <c r="L407" s="36"/>
      <c r="M407" s="36"/>
      <c r="N407" s="36"/>
      <c r="O407" s="36"/>
    </row>
    <row r="408" spans="6:15" ht="12.75" x14ac:dyDescent="0.2">
      <c r="F408" s="48"/>
      <c r="H408" s="48"/>
      <c r="I408" s="48"/>
      <c r="J408" s="49"/>
      <c r="K408" s="36"/>
      <c r="L408" s="36"/>
      <c r="M408" s="36"/>
      <c r="N408" s="36"/>
      <c r="O408" s="36"/>
    </row>
    <row r="409" spans="6:15" ht="12.75" x14ac:dyDescent="0.2">
      <c r="F409" s="48"/>
      <c r="H409" s="48"/>
      <c r="I409" s="48"/>
      <c r="J409" s="49"/>
      <c r="K409" s="36"/>
      <c r="L409" s="36"/>
      <c r="M409" s="36"/>
      <c r="N409" s="36"/>
      <c r="O409" s="36"/>
    </row>
    <row r="410" spans="6:15" ht="12.75" x14ac:dyDescent="0.2">
      <c r="F410" s="48"/>
      <c r="H410" s="48"/>
      <c r="I410" s="48"/>
      <c r="J410" s="49"/>
      <c r="K410" s="36"/>
      <c r="L410" s="36"/>
      <c r="M410" s="36"/>
      <c r="N410" s="36"/>
      <c r="O410" s="36"/>
    </row>
    <row r="411" spans="6:15" ht="12.75" x14ac:dyDescent="0.2">
      <c r="F411" s="48"/>
      <c r="H411" s="48"/>
      <c r="I411" s="48"/>
      <c r="J411" s="49"/>
      <c r="K411" s="36"/>
      <c r="L411" s="36"/>
      <c r="M411" s="36"/>
      <c r="N411" s="36"/>
      <c r="O411" s="36"/>
    </row>
    <row r="412" spans="6:15" ht="12.75" x14ac:dyDescent="0.2">
      <c r="F412" s="48"/>
      <c r="H412" s="48"/>
      <c r="I412" s="48"/>
      <c r="J412" s="49"/>
      <c r="K412" s="36"/>
      <c r="L412" s="36"/>
      <c r="M412" s="36"/>
      <c r="N412" s="36"/>
      <c r="O412" s="36"/>
    </row>
    <row r="413" spans="6:15" ht="12.75" x14ac:dyDescent="0.2">
      <c r="F413" s="48"/>
      <c r="H413" s="48"/>
      <c r="I413" s="48"/>
      <c r="J413" s="49"/>
      <c r="K413" s="36"/>
      <c r="L413" s="36"/>
      <c r="M413" s="36"/>
      <c r="N413" s="36"/>
      <c r="O413" s="36"/>
    </row>
    <row r="414" spans="6:15" ht="12.75" x14ac:dyDescent="0.2">
      <c r="F414" s="48"/>
      <c r="H414" s="48"/>
      <c r="I414" s="48"/>
      <c r="J414" s="49"/>
      <c r="K414" s="36"/>
      <c r="L414" s="36"/>
      <c r="M414" s="36"/>
      <c r="N414" s="36"/>
      <c r="O414" s="36"/>
    </row>
    <row r="415" spans="6:15" ht="12.75" x14ac:dyDescent="0.2">
      <c r="F415" s="48"/>
      <c r="H415" s="48"/>
      <c r="I415" s="48"/>
      <c r="J415" s="49"/>
      <c r="K415" s="36"/>
      <c r="L415" s="36"/>
      <c r="M415" s="36"/>
      <c r="N415" s="36"/>
      <c r="O415" s="36"/>
    </row>
    <row r="416" spans="6:15" ht="12.75" x14ac:dyDescent="0.2">
      <c r="F416" s="48"/>
      <c r="H416" s="48"/>
      <c r="I416" s="48"/>
      <c r="J416" s="49"/>
      <c r="K416" s="36"/>
      <c r="L416" s="36"/>
      <c r="M416" s="36"/>
      <c r="N416" s="36"/>
      <c r="O416" s="36"/>
    </row>
    <row r="417" spans="6:15" ht="12.75" x14ac:dyDescent="0.2">
      <c r="F417" s="48"/>
      <c r="H417" s="48"/>
      <c r="I417" s="48"/>
      <c r="J417" s="49"/>
      <c r="K417" s="36"/>
      <c r="L417" s="36"/>
      <c r="M417" s="36"/>
      <c r="N417" s="36"/>
      <c r="O417" s="36"/>
    </row>
    <row r="418" spans="6:15" ht="12.75" x14ac:dyDescent="0.2">
      <c r="F418" s="48"/>
      <c r="H418" s="48"/>
      <c r="I418" s="48"/>
      <c r="J418" s="49"/>
      <c r="K418" s="36"/>
      <c r="L418" s="36"/>
      <c r="M418" s="36"/>
      <c r="N418" s="36"/>
      <c r="O418" s="36"/>
    </row>
    <row r="419" spans="6:15" ht="12.75" x14ac:dyDescent="0.2">
      <c r="F419" s="48"/>
      <c r="H419" s="48"/>
      <c r="I419" s="48"/>
      <c r="J419" s="49"/>
      <c r="K419" s="36"/>
      <c r="L419" s="36"/>
      <c r="M419" s="36"/>
      <c r="N419" s="36"/>
      <c r="O419" s="36"/>
    </row>
    <row r="420" spans="6:15" ht="12.75" x14ac:dyDescent="0.2">
      <c r="F420" s="48"/>
      <c r="H420" s="48"/>
      <c r="I420" s="48"/>
      <c r="J420" s="49"/>
      <c r="K420" s="36"/>
      <c r="L420" s="36"/>
      <c r="M420" s="36"/>
      <c r="N420" s="36"/>
      <c r="O420" s="36"/>
    </row>
    <row r="421" spans="6:15" ht="12.75" x14ac:dyDescent="0.2">
      <c r="F421" s="48"/>
      <c r="H421" s="48"/>
      <c r="I421" s="48"/>
      <c r="J421" s="49"/>
      <c r="K421" s="36"/>
      <c r="L421" s="36"/>
      <c r="M421" s="36"/>
      <c r="N421" s="36"/>
      <c r="O421" s="36"/>
    </row>
    <row r="422" spans="6:15" ht="12.75" x14ac:dyDescent="0.2">
      <c r="F422" s="48"/>
      <c r="H422" s="48"/>
      <c r="I422" s="48"/>
      <c r="J422" s="49"/>
      <c r="K422" s="36"/>
      <c r="L422" s="36"/>
      <c r="M422" s="36"/>
      <c r="N422" s="36"/>
      <c r="O422" s="36"/>
    </row>
    <row r="423" spans="6:15" ht="12.75" x14ac:dyDescent="0.2">
      <c r="F423" s="48"/>
      <c r="H423" s="48"/>
      <c r="I423" s="48"/>
      <c r="J423" s="49"/>
      <c r="K423" s="36"/>
      <c r="L423" s="36"/>
      <c r="M423" s="36"/>
      <c r="N423" s="36"/>
      <c r="O423" s="36"/>
    </row>
    <row r="424" spans="6:15" ht="12.75" x14ac:dyDescent="0.2">
      <c r="F424" s="48"/>
      <c r="H424" s="48"/>
      <c r="I424" s="48"/>
      <c r="J424" s="49"/>
      <c r="K424" s="36"/>
      <c r="L424" s="36"/>
      <c r="M424" s="36"/>
      <c r="N424" s="36"/>
      <c r="O424" s="36"/>
    </row>
    <row r="425" spans="6:15" ht="12.75" x14ac:dyDescent="0.2">
      <c r="F425" s="48"/>
      <c r="H425" s="48"/>
      <c r="I425" s="48"/>
      <c r="J425" s="49"/>
      <c r="K425" s="36"/>
      <c r="L425" s="36"/>
      <c r="M425" s="36"/>
      <c r="N425" s="36"/>
      <c r="O425" s="36"/>
    </row>
    <row r="426" spans="6:15" ht="12.75" x14ac:dyDescent="0.2">
      <c r="F426" s="48"/>
      <c r="H426" s="48"/>
      <c r="I426" s="48"/>
      <c r="J426" s="49"/>
      <c r="K426" s="36"/>
      <c r="L426" s="36"/>
      <c r="M426" s="36"/>
      <c r="N426" s="36"/>
      <c r="O426" s="36"/>
    </row>
    <row r="427" spans="6:15" ht="12.75" x14ac:dyDescent="0.2">
      <c r="F427" s="48"/>
      <c r="H427" s="48"/>
      <c r="I427" s="48"/>
      <c r="J427" s="49"/>
      <c r="K427" s="36"/>
      <c r="L427" s="36"/>
      <c r="M427" s="36"/>
      <c r="N427" s="36"/>
      <c r="O427" s="36"/>
    </row>
    <row r="428" spans="6:15" ht="12.75" x14ac:dyDescent="0.2">
      <c r="F428" s="48"/>
      <c r="H428" s="48"/>
      <c r="I428" s="48"/>
      <c r="J428" s="49"/>
      <c r="K428" s="36"/>
      <c r="L428" s="36"/>
      <c r="M428" s="36"/>
      <c r="N428" s="36"/>
      <c r="O428" s="36"/>
    </row>
    <row r="429" spans="6:15" ht="12.75" x14ac:dyDescent="0.2">
      <c r="F429" s="48"/>
      <c r="H429" s="48"/>
      <c r="I429" s="48"/>
      <c r="J429" s="49"/>
      <c r="K429" s="36"/>
      <c r="L429" s="36"/>
      <c r="M429" s="36"/>
      <c r="N429" s="36"/>
      <c r="O429" s="36"/>
    </row>
    <row r="430" spans="6:15" ht="12.75" x14ac:dyDescent="0.2">
      <c r="F430" s="48"/>
      <c r="H430" s="48"/>
      <c r="I430" s="48"/>
      <c r="J430" s="49"/>
      <c r="K430" s="36"/>
      <c r="L430" s="36"/>
      <c r="M430" s="36"/>
      <c r="N430" s="36"/>
      <c r="O430" s="36"/>
    </row>
    <row r="431" spans="6:15" ht="12.75" x14ac:dyDescent="0.2">
      <c r="F431" s="48"/>
      <c r="H431" s="48"/>
      <c r="I431" s="48"/>
      <c r="J431" s="49"/>
      <c r="K431" s="36"/>
      <c r="L431" s="36"/>
      <c r="M431" s="36"/>
      <c r="N431" s="36"/>
      <c r="O431" s="36"/>
    </row>
    <row r="432" spans="6:15" ht="12.75" x14ac:dyDescent="0.2">
      <c r="F432" s="48"/>
      <c r="H432" s="48"/>
      <c r="I432" s="48"/>
      <c r="J432" s="49"/>
      <c r="K432" s="36"/>
      <c r="L432" s="36"/>
      <c r="M432" s="36"/>
      <c r="N432" s="36"/>
      <c r="O432" s="36"/>
    </row>
    <row r="433" spans="6:15" ht="12.75" x14ac:dyDescent="0.2">
      <c r="F433" s="48"/>
      <c r="H433" s="48"/>
      <c r="I433" s="48"/>
      <c r="J433" s="49"/>
      <c r="K433" s="36"/>
      <c r="L433" s="36"/>
      <c r="M433" s="36"/>
      <c r="N433" s="36"/>
      <c r="O433" s="36"/>
    </row>
    <row r="434" spans="6:15" ht="12.75" x14ac:dyDescent="0.2">
      <c r="F434" s="48"/>
      <c r="H434" s="48"/>
      <c r="I434" s="48"/>
      <c r="J434" s="49"/>
      <c r="K434" s="36"/>
      <c r="L434" s="36"/>
      <c r="M434" s="36"/>
      <c r="N434" s="36"/>
      <c r="O434" s="36"/>
    </row>
    <row r="435" spans="6:15" ht="12.75" x14ac:dyDescent="0.2">
      <c r="F435" s="48"/>
      <c r="H435" s="48"/>
      <c r="I435" s="48"/>
      <c r="J435" s="49"/>
      <c r="K435" s="36"/>
      <c r="L435" s="36"/>
      <c r="M435" s="36"/>
      <c r="N435" s="36"/>
      <c r="O435" s="36"/>
    </row>
    <row r="436" spans="6:15" ht="12.75" x14ac:dyDescent="0.2">
      <c r="F436" s="48"/>
      <c r="H436" s="48"/>
      <c r="I436" s="48"/>
      <c r="J436" s="49"/>
      <c r="K436" s="36"/>
      <c r="L436" s="36"/>
      <c r="M436" s="36"/>
      <c r="N436" s="36"/>
      <c r="O436" s="36"/>
    </row>
    <row r="437" spans="6:15" ht="12.75" x14ac:dyDescent="0.2">
      <c r="F437" s="48"/>
      <c r="H437" s="48"/>
      <c r="I437" s="48"/>
      <c r="J437" s="49"/>
      <c r="K437" s="36"/>
      <c r="L437" s="36"/>
      <c r="M437" s="36"/>
      <c r="N437" s="36"/>
      <c r="O437" s="36"/>
    </row>
    <row r="438" spans="6:15" ht="12.75" x14ac:dyDescent="0.2">
      <c r="F438" s="48"/>
      <c r="H438" s="48"/>
      <c r="I438" s="48"/>
      <c r="J438" s="49"/>
      <c r="K438" s="36"/>
      <c r="L438" s="36"/>
      <c r="M438" s="36"/>
      <c r="N438" s="36"/>
      <c r="O438" s="36"/>
    </row>
    <row r="439" spans="6:15" ht="12.75" x14ac:dyDescent="0.2">
      <c r="F439" s="48"/>
      <c r="H439" s="48"/>
      <c r="I439" s="48"/>
      <c r="J439" s="49"/>
      <c r="K439" s="36"/>
      <c r="L439" s="36"/>
      <c r="M439" s="36"/>
      <c r="N439" s="36"/>
      <c r="O439" s="36"/>
    </row>
    <row r="440" spans="6:15" ht="12.75" x14ac:dyDescent="0.2">
      <c r="F440" s="48"/>
      <c r="H440" s="48"/>
      <c r="I440" s="48"/>
      <c r="J440" s="49"/>
      <c r="K440" s="36"/>
      <c r="L440" s="36"/>
      <c r="M440" s="36"/>
      <c r="N440" s="36"/>
      <c r="O440" s="36"/>
    </row>
    <row r="441" spans="6:15" ht="12.75" x14ac:dyDescent="0.2">
      <c r="F441" s="48"/>
      <c r="H441" s="48"/>
      <c r="I441" s="48"/>
      <c r="J441" s="49"/>
      <c r="K441" s="36"/>
      <c r="L441" s="36"/>
      <c r="M441" s="36"/>
      <c r="N441" s="36"/>
      <c r="O441" s="36"/>
    </row>
    <row r="442" spans="6:15" ht="12.75" x14ac:dyDescent="0.2">
      <c r="F442" s="48"/>
      <c r="H442" s="48"/>
      <c r="I442" s="48"/>
      <c r="J442" s="49"/>
      <c r="K442" s="36"/>
      <c r="L442" s="36"/>
      <c r="M442" s="36"/>
      <c r="N442" s="36"/>
      <c r="O442" s="36"/>
    </row>
    <row r="443" spans="6:15" ht="12.75" x14ac:dyDescent="0.2">
      <c r="F443" s="48"/>
      <c r="H443" s="48"/>
      <c r="I443" s="48"/>
      <c r="J443" s="49"/>
      <c r="K443" s="36"/>
      <c r="L443" s="36"/>
      <c r="M443" s="36"/>
      <c r="N443" s="36"/>
      <c r="O443" s="36"/>
    </row>
    <row r="444" spans="6:15" ht="12.75" x14ac:dyDescent="0.2">
      <c r="F444" s="48"/>
      <c r="H444" s="48"/>
      <c r="I444" s="48"/>
      <c r="J444" s="49"/>
      <c r="K444" s="36"/>
      <c r="L444" s="36"/>
      <c r="M444" s="36"/>
      <c r="N444" s="36"/>
      <c r="O444" s="36"/>
    </row>
    <row r="445" spans="6:15" ht="12.75" x14ac:dyDescent="0.2">
      <c r="F445" s="48"/>
      <c r="H445" s="48"/>
      <c r="I445" s="48"/>
      <c r="J445" s="49"/>
      <c r="K445" s="36"/>
      <c r="L445" s="36"/>
      <c r="M445" s="36"/>
      <c r="N445" s="36"/>
      <c r="O445" s="36"/>
    </row>
    <row r="446" spans="6:15" ht="12.75" x14ac:dyDescent="0.2">
      <c r="F446" s="48"/>
      <c r="H446" s="48"/>
      <c r="I446" s="48"/>
      <c r="J446" s="49"/>
      <c r="K446" s="36"/>
      <c r="L446" s="36"/>
      <c r="M446" s="36"/>
      <c r="N446" s="36"/>
      <c r="O446" s="36"/>
    </row>
    <row r="447" spans="6:15" ht="12.75" x14ac:dyDescent="0.2">
      <c r="F447" s="48"/>
      <c r="H447" s="48"/>
      <c r="I447" s="48"/>
      <c r="J447" s="49"/>
      <c r="K447" s="36"/>
      <c r="L447" s="36"/>
      <c r="M447" s="36"/>
      <c r="N447" s="36"/>
      <c r="O447" s="36"/>
    </row>
    <row r="448" spans="6:15" ht="12.75" x14ac:dyDescent="0.2">
      <c r="F448" s="48"/>
      <c r="H448" s="48"/>
      <c r="I448" s="48"/>
      <c r="J448" s="49"/>
      <c r="K448" s="36"/>
      <c r="L448" s="36"/>
      <c r="M448" s="36"/>
      <c r="N448" s="36"/>
      <c r="O448" s="36"/>
    </row>
    <row r="449" spans="6:15" ht="12.75" x14ac:dyDescent="0.2">
      <c r="F449" s="48"/>
      <c r="H449" s="48"/>
      <c r="I449" s="48"/>
      <c r="J449" s="49"/>
      <c r="K449" s="36"/>
      <c r="L449" s="36"/>
      <c r="M449" s="36"/>
      <c r="N449" s="36"/>
      <c r="O449" s="36"/>
    </row>
    <row r="450" spans="6:15" ht="12.75" x14ac:dyDescent="0.2">
      <c r="F450" s="48"/>
      <c r="H450" s="48"/>
      <c r="I450" s="48"/>
      <c r="J450" s="49"/>
      <c r="K450" s="36"/>
      <c r="L450" s="36"/>
      <c r="M450" s="36"/>
      <c r="N450" s="36"/>
      <c r="O450" s="36"/>
    </row>
    <row r="451" spans="6:15" ht="12.75" x14ac:dyDescent="0.2">
      <c r="F451" s="48"/>
      <c r="H451" s="48"/>
      <c r="I451" s="48"/>
      <c r="J451" s="49"/>
      <c r="K451" s="36"/>
      <c r="L451" s="36"/>
      <c r="M451" s="36"/>
      <c r="N451" s="36"/>
      <c r="O451" s="36"/>
    </row>
    <row r="452" spans="6:15" ht="12.75" x14ac:dyDescent="0.2">
      <c r="F452" s="48"/>
      <c r="H452" s="48"/>
      <c r="I452" s="48"/>
      <c r="J452" s="49"/>
      <c r="K452" s="36"/>
      <c r="L452" s="36"/>
      <c r="M452" s="36"/>
      <c r="N452" s="36"/>
      <c r="O452" s="36"/>
    </row>
    <row r="453" spans="6:15" ht="12.75" x14ac:dyDescent="0.2">
      <c r="F453" s="48"/>
      <c r="H453" s="48"/>
      <c r="I453" s="48"/>
      <c r="J453" s="49"/>
      <c r="K453" s="36"/>
      <c r="L453" s="36"/>
      <c r="M453" s="36"/>
      <c r="N453" s="36"/>
      <c r="O453" s="36"/>
    </row>
    <row r="454" spans="6:15" ht="12.75" x14ac:dyDescent="0.2">
      <c r="F454" s="48"/>
      <c r="H454" s="48"/>
      <c r="I454" s="48"/>
      <c r="J454" s="49"/>
      <c r="K454" s="36"/>
      <c r="L454" s="36"/>
      <c r="M454" s="36"/>
      <c r="N454" s="36"/>
      <c r="O454" s="36"/>
    </row>
    <row r="455" spans="6:15" ht="12.75" x14ac:dyDescent="0.2">
      <c r="F455" s="48"/>
      <c r="H455" s="48"/>
      <c r="I455" s="48"/>
      <c r="J455" s="49"/>
      <c r="K455" s="36"/>
      <c r="L455" s="36"/>
      <c r="M455" s="36"/>
      <c r="N455" s="36"/>
      <c r="O455" s="36"/>
    </row>
    <row r="456" spans="6:15" ht="12.75" x14ac:dyDescent="0.2">
      <c r="F456" s="48"/>
      <c r="H456" s="48"/>
      <c r="I456" s="48"/>
      <c r="J456" s="49"/>
      <c r="K456" s="36"/>
      <c r="L456" s="36"/>
      <c r="M456" s="36"/>
      <c r="N456" s="36"/>
      <c r="O456" s="36"/>
    </row>
    <row r="457" spans="6:15" ht="12.75" x14ac:dyDescent="0.2">
      <c r="F457" s="48"/>
      <c r="H457" s="48"/>
      <c r="I457" s="48"/>
      <c r="J457" s="49"/>
      <c r="K457" s="36"/>
      <c r="L457" s="36"/>
      <c r="M457" s="36"/>
      <c r="N457" s="36"/>
      <c r="O457" s="36"/>
    </row>
    <row r="458" spans="6:15" ht="12.75" x14ac:dyDescent="0.2">
      <c r="F458" s="48"/>
      <c r="H458" s="48"/>
      <c r="I458" s="48"/>
      <c r="J458" s="49"/>
      <c r="K458" s="36"/>
      <c r="L458" s="36"/>
      <c r="M458" s="36"/>
      <c r="N458" s="36"/>
      <c r="O458" s="36"/>
    </row>
    <row r="459" spans="6:15" ht="12.75" x14ac:dyDescent="0.2">
      <c r="F459" s="48"/>
      <c r="H459" s="48"/>
      <c r="I459" s="48"/>
      <c r="J459" s="49"/>
      <c r="K459" s="36"/>
      <c r="L459" s="36"/>
      <c r="M459" s="36"/>
      <c r="N459" s="36"/>
      <c r="O459" s="36"/>
    </row>
    <row r="460" spans="6:15" ht="12.75" x14ac:dyDescent="0.2">
      <c r="F460" s="48"/>
      <c r="H460" s="48"/>
      <c r="I460" s="48"/>
      <c r="J460" s="49"/>
      <c r="K460" s="36"/>
      <c r="L460" s="36"/>
      <c r="M460" s="36"/>
      <c r="N460" s="36"/>
      <c r="O460" s="36"/>
    </row>
    <row r="461" spans="6:15" ht="12.75" x14ac:dyDescent="0.2">
      <c r="F461" s="48"/>
      <c r="H461" s="48"/>
      <c r="I461" s="48"/>
      <c r="J461" s="49"/>
      <c r="K461" s="36"/>
      <c r="L461" s="36"/>
      <c r="M461" s="36"/>
      <c r="N461" s="36"/>
      <c r="O461" s="36"/>
    </row>
    <row r="462" spans="6:15" ht="12.75" x14ac:dyDescent="0.2">
      <c r="F462" s="48"/>
      <c r="H462" s="48"/>
      <c r="I462" s="48"/>
      <c r="J462" s="49"/>
      <c r="K462" s="36"/>
      <c r="L462" s="36"/>
      <c r="M462" s="36"/>
      <c r="N462" s="36"/>
      <c r="O462" s="36"/>
    </row>
    <row r="463" spans="6:15" ht="12.75" x14ac:dyDescent="0.2">
      <c r="F463" s="48"/>
      <c r="H463" s="48"/>
      <c r="I463" s="48"/>
      <c r="J463" s="49"/>
      <c r="K463" s="36"/>
      <c r="L463" s="36"/>
      <c r="M463" s="36"/>
      <c r="N463" s="36"/>
      <c r="O463" s="36"/>
    </row>
    <row r="464" spans="6:15" ht="12.75" x14ac:dyDescent="0.2">
      <c r="F464" s="48"/>
      <c r="H464" s="48"/>
      <c r="I464" s="48"/>
      <c r="J464" s="49"/>
      <c r="K464" s="36"/>
      <c r="L464" s="36"/>
      <c r="M464" s="36"/>
      <c r="N464" s="36"/>
      <c r="O464" s="36"/>
    </row>
    <row r="465" spans="6:15" ht="12.75" x14ac:dyDescent="0.2">
      <c r="F465" s="48"/>
      <c r="H465" s="48"/>
      <c r="I465" s="48"/>
      <c r="J465" s="49"/>
      <c r="K465" s="36"/>
      <c r="L465" s="36"/>
      <c r="M465" s="36"/>
      <c r="N465" s="36"/>
      <c r="O465" s="36"/>
    </row>
    <row r="466" spans="6:15" ht="12.75" x14ac:dyDescent="0.2">
      <c r="F466" s="48"/>
      <c r="H466" s="48"/>
      <c r="I466" s="48"/>
      <c r="J466" s="49"/>
      <c r="K466" s="36"/>
      <c r="L466" s="36"/>
      <c r="M466" s="36"/>
      <c r="N466" s="36"/>
      <c r="O466" s="36"/>
    </row>
    <row r="467" spans="6:15" ht="12.75" x14ac:dyDescent="0.2">
      <c r="F467" s="48"/>
      <c r="H467" s="48"/>
      <c r="I467" s="48"/>
      <c r="J467" s="49"/>
      <c r="K467" s="36"/>
      <c r="L467" s="36"/>
      <c r="M467" s="36"/>
      <c r="N467" s="36"/>
      <c r="O467" s="36"/>
    </row>
    <row r="468" spans="6:15" ht="12.75" x14ac:dyDescent="0.2">
      <c r="F468" s="48"/>
      <c r="H468" s="48"/>
      <c r="I468" s="48"/>
      <c r="J468" s="49"/>
      <c r="K468" s="36"/>
      <c r="L468" s="36"/>
      <c r="M468" s="36"/>
      <c r="N468" s="36"/>
      <c r="O468" s="36"/>
    </row>
    <row r="469" spans="6:15" ht="12.75" x14ac:dyDescent="0.2">
      <c r="F469" s="48"/>
      <c r="H469" s="48"/>
      <c r="I469" s="48"/>
      <c r="J469" s="49"/>
      <c r="K469" s="36"/>
      <c r="L469" s="36"/>
      <c r="M469" s="36"/>
      <c r="N469" s="36"/>
      <c r="O469" s="36"/>
    </row>
    <row r="470" spans="6:15" ht="12.75" x14ac:dyDescent="0.2">
      <c r="F470" s="48"/>
      <c r="H470" s="48"/>
      <c r="I470" s="48"/>
      <c r="J470" s="49"/>
      <c r="K470" s="36"/>
      <c r="L470" s="36"/>
      <c r="M470" s="36"/>
      <c r="N470" s="36"/>
      <c r="O470" s="36"/>
    </row>
    <row r="471" spans="6:15" ht="12.75" x14ac:dyDescent="0.2">
      <c r="F471" s="48"/>
      <c r="H471" s="48"/>
      <c r="I471" s="48"/>
      <c r="J471" s="49"/>
      <c r="K471" s="36"/>
      <c r="L471" s="36"/>
      <c r="M471" s="36"/>
      <c r="N471" s="36"/>
      <c r="O471" s="36"/>
    </row>
    <row r="472" spans="6:15" ht="12.75" x14ac:dyDescent="0.2">
      <c r="F472" s="48"/>
      <c r="H472" s="48"/>
      <c r="I472" s="48"/>
      <c r="J472" s="49"/>
      <c r="K472" s="36"/>
      <c r="L472" s="36"/>
      <c r="M472" s="36"/>
      <c r="N472" s="36"/>
      <c r="O472" s="36"/>
    </row>
    <row r="473" spans="6:15" ht="12.75" x14ac:dyDescent="0.2">
      <c r="F473" s="48"/>
      <c r="H473" s="48"/>
      <c r="I473" s="48"/>
      <c r="J473" s="49"/>
      <c r="K473" s="36"/>
      <c r="L473" s="36"/>
      <c r="M473" s="36"/>
      <c r="N473" s="36"/>
      <c r="O473" s="36"/>
    </row>
    <row r="474" spans="6:15" ht="12.75" x14ac:dyDescent="0.2">
      <c r="F474" s="48"/>
      <c r="H474" s="48"/>
      <c r="I474" s="48"/>
      <c r="J474" s="49"/>
      <c r="K474" s="36"/>
      <c r="L474" s="36"/>
      <c r="M474" s="36"/>
      <c r="N474" s="36"/>
      <c r="O474" s="36"/>
    </row>
    <row r="475" spans="6:15" ht="12.75" x14ac:dyDescent="0.2">
      <c r="F475" s="48"/>
      <c r="H475" s="48"/>
      <c r="I475" s="48"/>
      <c r="J475" s="49"/>
      <c r="K475" s="36"/>
      <c r="L475" s="36"/>
      <c r="M475" s="36"/>
      <c r="N475" s="36"/>
      <c r="O475" s="36"/>
    </row>
    <row r="476" spans="6:15" ht="12.75" x14ac:dyDescent="0.2">
      <c r="F476" s="48"/>
      <c r="H476" s="48"/>
      <c r="I476" s="48"/>
      <c r="J476" s="49"/>
      <c r="K476" s="36"/>
      <c r="L476" s="36"/>
      <c r="M476" s="36"/>
      <c r="N476" s="36"/>
      <c r="O476" s="36"/>
    </row>
    <row r="477" spans="6:15" ht="12.75" x14ac:dyDescent="0.2">
      <c r="F477" s="48"/>
      <c r="H477" s="48"/>
      <c r="I477" s="48"/>
      <c r="J477" s="49"/>
      <c r="K477" s="36"/>
      <c r="L477" s="36"/>
      <c r="M477" s="36"/>
      <c r="N477" s="36"/>
      <c r="O477" s="36"/>
    </row>
    <row r="478" spans="6:15" ht="12.75" x14ac:dyDescent="0.2">
      <c r="F478" s="48"/>
      <c r="H478" s="48"/>
      <c r="I478" s="48"/>
      <c r="J478" s="49"/>
      <c r="K478" s="36"/>
      <c r="L478" s="36"/>
      <c r="M478" s="36"/>
      <c r="N478" s="36"/>
      <c r="O478" s="36"/>
    </row>
    <row r="479" spans="6:15" ht="12.75" x14ac:dyDescent="0.2">
      <c r="F479" s="48"/>
      <c r="H479" s="48"/>
      <c r="I479" s="48"/>
      <c r="J479" s="49"/>
      <c r="K479" s="36"/>
      <c r="L479" s="36"/>
      <c r="M479" s="36"/>
      <c r="N479" s="36"/>
      <c r="O479" s="36"/>
    </row>
    <row r="480" spans="6:15" ht="12.75" x14ac:dyDescent="0.2">
      <c r="F480" s="48"/>
      <c r="H480" s="48"/>
      <c r="I480" s="48"/>
      <c r="J480" s="49"/>
      <c r="K480" s="36"/>
      <c r="L480" s="36"/>
      <c r="M480" s="36"/>
      <c r="N480" s="36"/>
      <c r="O480" s="36"/>
    </row>
    <row r="481" spans="6:15" ht="12.75" x14ac:dyDescent="0.2">
      <c r="F481" s="48"/>
      <c r="H481" s="48"/>
      <c r="I481" s="48"/>
      <c r="J481" s="49"/>
      <c r="K481" s="36"/>
      <c r="L481" s="36"/>
      <c r="M481" s="36"/>
      <c r="N481" s="36"/>
      <c r="O481" s="36"/>
    </row>
    <row r="482" spans="6:15" ht="12.75" x14ac:dyDescent="0.2">
      <c r="F482" s="48"/>
      <c r="H482" s="48"/>
      <c r="I482" s="48"/>
      <c r="J482" s="49"/>
      <c r="K482" s="36"/>
      <c r="L482" s="36"/>
      <c r="M482" s="36"/>
      <c r="N482" s="36"/>
      <c r="O482" s="36"/>
    </row>
    <row r="483" spans="6:15" ht="12.75" x14ac:dyDescent="0.2">
      <c r="F483" s="48"/>
      <c r="H483" s="48"/>
      <c r="I483" s="48"/>
      <c r="J483" s="49"/>
      <c r="K483" s="36"/>
      <c r="L483" s="36"/>
      <c r="M483" s="36"/>
      <c r="N483" s="36"/>
      <c r="O483" s="36"/>
    </row>
    <row r="484" spans="6:15" ht="12.75" x14ac:dyDescent="0.2">
      <c r="F484" s="48"/>
      <c r="H484" s="48"/>
      <c r="I484" s="48"/>
      <c r="J484" s="49"/>
      <c r="K484" s="36"/>
      <c r="L484" s="36"/>
      <c r="M484" s="36"/>
      <c r="N484" s="36"/>
      <c r="O484" s="36"/>
    </row>
    <row r="485" spans="6:15" ht="12.75" x14ac:dyDescent="0.2">
      <c r="F485" s="48"/>
      <c r="H485" s="48"/>
      <c r="I485" s="48"/>
      <c r="J485" s="49"/>
      <c r="K485" s="36"/>
      <c r="L485" s="36"/>
      <c r="M485" s="36"/>
      <c r="N485" s="36"/>
      <c r="O485" s="36"/>
    </row>
    <row r="486" spans="6:15" ht="12.75" x14ac:dyDescent="0.2">
      <c r="F486" s="48"/>
      <c r="H486" s="48"/>
      <c r="I486" s="48"/>
      <c r="J486" s="49"/>
      <c r="K486" s="36"/>
      <c r="L486" s="36"/>
      <c r="M486" s="36"/>
      <c r="N486" s="36"/>
      <c r="O486" s="36"/>
    </row>
    <row r="487" spans="6:15" ht="12.75" x14ac:dyDescent="0.2">
      <c r="F487" s="48"/>
      <c r="H487" s="48"/>
      <c r="I487" s="48"/>
      <c r="J487" s="49"/>
      <c r="K487" s="36"/>
      <c r="L487" s="36"/>
      <c r="M487" s="36"/>
      <c r="N487" s="36"/>
      <c r="O487" s="36"/>
    </row>
    <row r="488" spans="6:15" ht="12.75" x14ac:dyDescent="0.2">
      <c r="F488" s="48"/>
      <c r="H488" s="48"/>
      <c r="I488" s="48"/>
      <c r="J488" s="49"/>
      <c r="K488" s="36"/>
      <c r="L488" s="36"/>
      <c r="M488" s="36"/>
      <c r="N488" s="36"/>
      <c r="O488" s="36"/>
    </row>
    <row r="489" spans="6:15" ht="12.75" x14ac:dyDescent="0.2">
      <c r="F489" s="48"/>
      <c r="H489" s="48"/>
      <c r="I489" s="48"/>
      <c r="J489" s="49"/>
      <c r="K489" s="36"/>
      <c r="L489" s="36"/>
      <c r="M489" s="36"/>
      <c r="N489" s="36"/>
      <c r="O489" s="36"/>
    </row>
    <row r="490" spans="6:15" ht="12.75" x14ac:dyDescent="0.2">
      <c r="F490" s="48"/>
      <c r="H490" s="48"/>
      <c r="I490" s="48"/>
      <c r="J490" s="49"/>
      <c r="K490" s="36"/>
      <c r="L490" s="36"/>
      <c r="M490" s="36"/>
      <c r="N490" s="36"/>
      <c r="O490" s="36"/>
    </row>
    <row r="491" spans="6:15" ht="12.75" x14ac:dyDescent="0.2">
      <c r="F491" s="48"/>
      <c r="H491" s="48"/>
      <c r="I491" s="48"/>
      <c r="J491" s="49"/>
      <c r="K491" s="36"/>
      <c r="L491" s="36"/>
      <c r="M491" s="36"/>
      <c r="N491" s="36"/>
      <c r="O491" s="36"/>
    </row>
    <row r="492" spans="6:15" ht="12.75" x14ac:dyDescent="0.2">
      <c r="F492" s="48"/>
      <c r="H492" s="48"/>
      <c r="I492" s="48"/>
      <c r="J492" s="49"/>
      <c r="K492" s="36"/>
      <c r="L492" s="36"/>
      <c r="M492" s="36"/>
      <c r="N492" s="36"/>
      <c r="O492" s="36"/>
    </row>
    <row r="493" spans="6:15" ht="12.75" x14ac:dyDescent="0.2">
      <c r="F493" s="48"/>
      <c r="H493" s="48"/>
      <c r="I493" s="48"/>
      <c r="J493" s="49"/>
      <c r="K493" s="36"/>
      <c r="L493" s="36"/>
      <c r="M493" s="36"/>
      <c r="N493" s="36"/>
      <c r="O493" s="36"/>
    </row>
    <row r="494" spans="6:15" ht="12.75" x14ac:dyDescent="0.2">
      <c r="F494" s="48"/>
      <c r="H494" s="48"/>
      <c r="I494" s="48"/>
      <c r="J494" s="49"/>
      <c r="K494" s="36"/>
      <c r="L494" s="36"/>
      <c r="M494" s="36"/>
      <c r="N494" s="36"/>
      <c r="O494" s="36"/>
    </row>
    <row r="495" spans="6:15" ht="12.75" x14ac:dyDescent="0.2">
      <c r="F495" s="48"/>
      <c r="H495" s="48"/>
      <c r="I495" s="48"/>
      <c r="J495" s="49"/>
      <c r="K495" s="36"/>
      <c r="L495" s="36"/>
      <c r="M495" s="36"/>
      <c r="N495" s="36"/>
      <c r="O495" s="36"/>
    </row>
    <row r="496" spans="6:15" ht="12.75" x14ac:dyDescent="0.2">
      <c r="F496" s="48"/>
      <c r="H496" s="48"/>
      <c r="I496" s="48"/>
      <c r="J496" s="49"/>
      <c r="K496" s="36"/>
      <c r="L496" s="36"/>
      <c r="M496" s="36"/>
      <c r="N496" s="36"/>
      <c r="O496" s="36"/>
    </row>
    <row r="497" spans="6:15" ht="12.75" x14ac:dyDescent="0.2">
      <c r="F497" s="48"/>
      <c r="H497" s="48"/>
      <c r="I497" s="48"/>
      <c r="J497" s="49"/>
      <c r="K497" s="36"/>
      <c r="L497" s="36"/>
      <c r="M497" s="36"/>
      <c r="N497" s="36"/>
      <c r="O497" s="36"/>
    </row>
    <row r="498" spans="6:15" ht="12.75" x14ac:dyDescent="0.2">
      <c r="F498" s="48"/>
      <c r="H498" s="48"/>
      <c r="I498" s="48"/>
      <c r="J498" s="49"/>
      <c r="K498" s="36"/>
      <c r="L498" s="36"/>
      <c r="M498" s="36"/>
      <c r="N498" s="36"/>
      <c r="O498" s="36"/>
    </row>
    <row r="499" spans="6:15" ht="12.75" x14ac:dyDescent="0.2">
      <c r="F499" s="48"/>
      <c r="H499" s="48"/>
      <c r="I499" s="48"/>
      <c r="J499" s="49"/>
      <c r="K499" s="36"/>
      <c r="L499" s="36"/>
      <c r="M499" s="36"/>
      <c r="N499" s="36"/>
      <c r="O499" s="36"/>
    </row>
    <row r="500" spans="6:15" ht="12.75" x14ac:dyDescent="0.2">
      <c r="F500" s="48"/>
      <c r="H500" s="48"/>
      <c r="I500" s="48"/>
      <c r="J500" s="49"/>
      <c r="K500" s="36"/>
      <c r="L500" s="36"/>
      <c r="M500" s="36"/>
      <c r="N500" s="36"/>
      <c r="O500" s="36"/>
    </row>
    <row r="501" spans="6:15" ht="12.75" x14ac:dyDescent="0.2">
      <c r="F501" s="48"/>
      <c r="H501" s="48"/>
      <c r="I501" s="48"/>
      <c r="J501" s="49"/>
      <c r="K501" s="36"/>
      <c r="L501" s="36"/>
      <c r="M501" s="36"/>
      <c r="N501" s="36"/>
      <c r="O501" s="36"/>
    </row>
    <row r="502" spans="6:15" ht="12.75" x14ac:dyDescent="0.2">
      <c r="F502" s="48"/>
      <c r="H502" s="48"/>
      <c r="I502" s="48"/>
      <c r="J502" s="49"/>
      <c r="K502" s="36"/>
      <c r="L502" s="36"/>
      <c r="M502" s="36"/>
      <c r="N502" s="36"/>
      <c r="O502" s="36"/>
    </row>
    <row r="503" spans="6:15" ht="12.75" x14ac:dyDescent="0.2">
      <c r="F503" s="48"/>
      <c r="H503" s="48"/>
      <c r="I503" s="48"/>
      <c r="J503" s="49"/>
      <c r="K503" s="36"/>
      <c r="L503" s="36"/>
      <c r="M503" s="36"/>
      <c r="N503" s="36"/>
      <c r="O503" s="36"/>
    </row>
    <row r="504" spans="6:15" ht="12.75" x14ac:dyDescent="0.2">
      <c r="F504" s="48"/>
      <c r="H504" s="48"/>
      <c r="I504" s="48"/>
      <c r="J504" s="49"/>
      <c r="K504" s="36"/>
      <c r="L504" s="36"/>
      <c r="M504" s="36"/>
      <c r="N504" s="36"/>
      <c r="O504" s="36"/>
    </row>
    <row r="505" spans="6:15" ht="12.75" x14ac:dyDescent="0.2">
      <c r="F505" s="48"/>
      <c r="H505" s="48"/>
      <c r="I505" s="48"/>
      <c r="J505" s="49"/>
      <c r="K505" s="36"/>
      <c r="L505" s="36"/>
      <c r="M505" s="36"/>
      <c r="N505" s="36"/>
      <c r="O505" s="36"/>
    </row>
    <row r="506" spans="6:15" ht="12.75" x14ac:dyDescent="0.2">
      <c r="F506" s="48"/>
      <c r="H506" s="48"/>
      <c r="I506" s="48"/>
      <c r="J506" s="49"/>
      <c r="K506" s="36"/>
      <c r="L506" s="36"/>
      <c r="M506" s="36"/>
      <c r="N506" s="36"/>
      <c r="O506" s="36"/>
    </row>
    <row r="507" spans="6:15" ht="12.75" x14ac:dyDescent="0.2">
      <c r="F507" s="48"/>
      <c r="H507" s="48"/>
      <c r="I507" s="48"/>
      <c r="J507" s="49"/>
      <c r="K507" s="36"/>
      <c r="L507" s="36"/>
      <c r="M507" s="36"/>
      <c r="N507" s="36"/>
      <c r="O507" s="36"/>
    </row>
    <row r="508" spans="6:15" ht="12.75" x14ac:dyDescent="0.2">
      <c r="F508" s="48"/>
      <c r="H508" s="48"/>
      <c r="I508" s="48"/>
      <c r="J508" s="49"/>
      <c r="K508" s="36"/>
      <c r="L508" s="36"/>
      <c r="M508" s="36"/>
      <c r="N508" s="36"/>
      <c r="O508" s="36"/>
    </row>
    <row r="509" spans="6:15" ht="12.75" x14ac:dyDescent="0.2">
      <c r="F509" s="48"/>
      <c r="H509" s="48"/>
      <c r="I509" s="48"/>
      <c r="J509" s="49"/>
      <c r="K509" s="36"/>
      <c r="L509" s="36"/>
      <c r="M509" s="36"/>
      <c r="N509" s="36"/>
      <c r="O509" s="36"/>
    </row>
    <row r="510" spans="6:15" ht="12.75" x14ac:dyDescent="0.2">
      <c r="F510" s="48"/>
      <c r="H510" s="48"/>
      <c r="I510" s="48"/>
      <c r="J510" s="49"/>
      <c r="K510" s="36"/>
      <c r="L510" s="36"/>
      <c r="M510" s="36"/>
      <c r="N510" s="36"/>
      <c r="O510" s="36"/>
    </row>
    <row r="511" spans="6:15" ht="12.75" x14ac:dyDescent="0.2">
      <c r="F511" s="48"/>
      <c r="H511" s="48"/>
      <c r="I511" s="48"/>
      <c r="J511" s="49"/>
      <c r="K511" s="36"/>
      <c r="L511" s="36"/>
      <c r="M511" s="36"/>
      <c r="N511" s="36"/>
      <c r="O511" s="36"/>
    </row>
    <row r="512" spans="6:15" ht="12.75" x14ac:dyDescent="0.2">
      <c r="F512" s="48"/>
      <c r="H512" s="48"/>
      <c r="I512" s="48"/>
      <c r="J512" s="49"/>
      <c r="K512" s="36"/>
      <c r="L512" s="36"/>
      <c r="M512" s="36"/>
      <c r="N512" s="36"/>
      <c r="O512" s="36"/>
    </row>
    <row r="513" spans="6:15" ht="12.75" x14ac:dyDescent="0.2">
      <c r="F513" s="48"/>
      <c r="H513" s="48"/>
      <c r="I513" s="48"/>
      <c r="J513" s="49"/>
      <c r="K513" s="36"/>
      <c r="L513" s="36"/>
      <c r="M513" s="36"/>
      <c r="N513" s="36"/>
      <c r="O513" s="36"/>
    </row>
    <row r="514" spans="6:15" ht="12.75" x14ac:dyDescent="0.2">
      <c r="F514" s="48"/>
      <c r="H514" s="48"/>
      <c r="I514" s="48"/>
      <c r="J514" s="49"/>
      <c r="K514" s="36"/>
      <c r="L514" s="36"/>
      <c r="M514" s="36"/>
      <c r="N514" s="36"/>
      <c r="O514" s="36"/>
    </row>
    <row r="515" spans="6:15" ht="12.75" x14ac:dyDescent="0.2">
      <c r="F515" s="48"/>
      <c r="H515" s="48"/>
      <c r="I515" s="48"/>
      <c r="J515" s="49"/>
      <c r="K515" s="36"/>
      <c r="L515" s="36"/>
      <c r="M515" s="36"/>
      <c r="N515" s="36"/>
      <c r="O515" s="36"/>
    </row>
    <row r="516" spans="6:15" ht="12.75" x14ac:dyDescent="0.2">
      <c r="F516" s="48"/>
      <c r="H516" s="48"/>
      <c r="I516" s="48"/>
      <c r="J516" s="49"/>
      <c r="K516" s="36"/>
      <c r="L516" s="36"/>
      <c r="M516" s="36"/>
      <c r="N516" s="36"/>
      <c r="O516" s="36"/>
    </row>
    <row r="517" spans="6:15" ht="12.75" x14ac:dyDescent="0.2">
      <c r="F517" s="48"/>
      <c r="H517" s="48"/>
      <c r="I517" s="48"/>
      <c r="J517" s="49"/>
      <c r="K517" s="36"/>
      <c r="L517" s="36"/>
      <c r="M517" s="36"/>
      <c r="N517" s="36"/>
      <c r="O517" s="36"/>
    </row>
    <row r="518" spans="6:15" ht="12.75" x14ac:dyDescent="0.2">
      <c r="F518" s="48"/>
      <c r="H518" s="48"/>
      <c r="I518" s="48"/>
      <c r="J518" s="49"/>
      <c r="K518" s="36"/>
      <c r="L518" s="36"/>
      <c r="M518" s="36"/>
      <c r="N518" s="36"/>
      <c r="O518" s="36"/>
    </row>
    <row r="519" spans="6:15" ht="12.75" x14ac:dyDescent="0.2">
      <c r="F519" s="48"/>
      <c r="H519" s="48"/>
      <c r="I519" s="48"/>
      <c r="J519" s="49"/>
      <c r="K519" s="36"/>
      <c r="L519" s="36"/>
      <c r="M519" s="36"/>
      <c r="N519" s="36"/>
      <c r="O519" s="36"/>
    </row>
    <row r="520" spans="6:15" ht="12.75" x14ac:dyDescent="0.2">
      <c r="F520" s="48"/>
      <c r="H520" s="48"/>
      <c r="I520" s="48"/>
      <c r="J520" s="49"/>
      <c r="K520" s="36"/>
      <c r="L520" s="36"/>
      <c r="M520" s="36"/>
      <c r="N520" s="36"/>
      <c r="O520" s="36"/>
    </row>
    <row r="521" spans="6:15" ht="12.75" x14ac:dyDescent="0.2">
      <c r="F521" s="48"/>
      <c r="H521" s="48"/>
      <c r="I521" s="48"/>
      <c r="J521" s="49"/>
      <c r="K521" s="36"/>
      <c r="L521" s="36"/>
      <c r="M521" s="36"/>
      <c r="N521" s="36"/>
      <c r="O521" s="36"/>
    </row>
    <row r="522" spans="6:15" ht="12.75" x14ac:dyDescent="0.2">
      <c r="F522" s="48"/>
      <c r="H522" s="48"/>
      <c r="I522" s="48"/>
      <c r="J522" s="49"/>
      <c r="K522" s="36"/>
      <c r="L522" s="36"/>
      <c r="M522" s="36"/>
      <c r="N522" s="36"/>
      <c r="O522" s="36"/>
    </row>
    <row r="523" spans="6:15" ht="12.75" x14ac:dyDescent="0.2">
      <c r="F523" s="48"/>
      <c r="H523" s="48"/>
      <c r="I523" s="48"/>
      <c r="J523" s="49"/>
      <c r="K523" s="36"/>
      <c r="L523" s="36"/>
      <c r="M523" s="36"/>
      <c r="N523" s="36"/>
      <c r="O523" s="36"/>
    </row>
    <row r="524" spans="6:15" ht="12.75" x14ac:dyDescent="0.2">
      <c r="F524" s="48"/>
      <c r="H524" s="48"/>
      <c r="I524" s="48"/>
      <c r="J524" s="49"/>
      <c r="K524" s="36"/>
      <c r="L524" s="36"/>
      <c r="M524" s="36"/>
      <c r="N524" s="36"/>
      <c r="O524" s="36"/>
    </row>
    <row r="525" spans="6:15" ht="12.75" x14ac:dyDescent="0.2">
      <c r="F525" s="48"/>
      <c r="H525" s="48"/>
      <c r="I525" s="48"/>
      <c r="J525" s="49"/>
      <c r="K525" s="36"/>
      <c r="L525" s="36"/>
      <c r="M525" s="36"/>
      <c r="N525" s="36"/>
      <c r="O525" s="36"/>
    </row>
    <row r="526" spans="6:15" ht="12.75" x14ac:dyDescent="0.2">
      <c r="F526" s="48"/>
      <c r="H526" s="48"/>
      <c r="I526" s="48"/>
      <c r="J526" s="49"/>
      <c r="K526" s="36"/>
      <c r="L526" s="36"/>
      <c r="M526" s="36"/>
      <c r="N526" s="36"/>
      <c r="O526" s="36"/>
    </row>
    <row r="527" spans="6:15" ht="12.75" x14ac:dyDescent="0.2">
      <c r="F527" s="48"/>
      <c r="H527" s="48"/>
      <c r="I527" s="48"/>
      <c r="J527" s="49"/>
      <c r="K527" s="36"/>
      <c r="L527" s="36"/>
      <c r="M527" s="36"/>
      <c r="N527" s="36"/>
      <c r="O527" s="36"/>
    </row>
    <row r="528" spans="6:15" ht="12.75" x14ac:dyDescent="0.2">
      <c r="F528" s="48"/>
      <c r="H528" s="48"/>
      <c r="I528" s="48"/>
      <c r="J528" s="49"/>
      <c r="K528" s="36"/>
      <c r="L528" s="36"/>
      <c r="M528" s="36"/>
      <c r="N528" s="36"/>
      <c r="O528" s="36"/>
    </row>
    <row r="529" spans="6:15" ht="12.75" x14ac:dyDescent="0.2">
      <c r="F529" s="48"/>
      <c r="H529" s="48"/>
      <c r="I529" s="48"/>
      <c r="J529" s="49"/>
      <c r="K529" s="36"/>
      <c r="L529" s="36"/>
      <c r="M529" s="36"/>
      <c r="N529" s="36"/>
      <c r="O529" s="36"/>
    </row>
    <row r="530" spans="6:15" ht="12.75" x14ac:dyDescent="0.2">
      <c r="F530" s="48"/>
      <c r="H530" s="48"/>
      <c r="I530" s="48"/>
      <c r="J530" s="49"/>
      <c r="K530" s="36"/>
      <c r="L530" s="36"/>
      <c r="M530" s="36"/>
      <c r="N530" s="36"/>
      <c r="O530" s="36"/>
    </row>
    <row r="531" spans="6:15" ht="12.75" x14ac:dyDescent="0.2">
      <c r="F531" s="48"/>
      <c r="H531" s="48"/>
      <c r="I531" s="48"/>
      <c r="J531" s="49"/>
      <c r="K531" s="36"/>
      <c r="L531" s="36"/>
      <c r="M531" s="36"/>
      <c r="N531" s="36"/>
      <c r="O531" s="36"/>
    </row>
    <row r="532" spans="6:15" ht="12.75" x14ac:dyDescent="0.2">
      <c r="F532" s="48"/>
      <c r="H532" s="48"/>
      <c r="I532" s="48"/>
      <c r="J532" s="49"/>
      <c r="K532" s="36"/>
      <c r="L532" s="36"/>
      <c r="M532" s="36"/>
      <c r="N532" s="36"/>
      <c r="O532" s="36"/>
    </row>
    <row r="533" spans="6:15" ht="12.75" x14ac:dyDescent="0.2">
      <c r="F533" s="48"/>
      <c r="H533" s="48"/>
      <c r="I533" s="48"/>
      <c r="J533" s="49"/>
      <c r="K533" s="36"/>
      <c r="L533" s="36"/>
      <c r="M533" s="36"/>
      <c r="N533" s="36"/>
      <c r="O533" s="36"/>
    </row>
    <row r="534" spans="6:15" ht="12.75" x14ac:dyDescent="0.2">
      <c r="F534" s="48"/>
      <c r="H534" s="48"/>
      <c r="I534" s="48"/>
      <c r="J534" s="49"/>
      <c r="K534" s="36"/>
      <c r="L534" s="36"/>
      <c r="M534" s="36"/>
      <c r="N534" s="36"/>
      <c r="O534" s="36"/>
    </row>
    <row r="535" spans="6:15" ht="12.75" x14ac:dyDescent="0.2">
      <c r="F535" s="48"/>
      <c r="H535" s="48"/>
      <c r="I535" s="48"/>
      <c r="J535" s="49"/>
      <c r="K535" s="36"/>
      <c r="L535" s="36"/>
      <c r="M535" s="36"/>
      <c r="N535" s="36"/>
      <c r="O535" s="36"/>
    </row>
    <row r="536" spans="6:15" ht="12.75" x14ac:dyDescent="0.2">
      <c r="F536" s="48"/>
      <c r="H536" s="48"/>
      <c r="I536" s="48"/>
      <c r="J536" s="49"/>
      <c r="K536" s="36"/>
      <c r="L536" s="36"/>
      <c r="M536" s="36"/>
      <c r="N536" s="36"/>
      <c r="O536" s="36"/>
    </row>
    <row r="537" spans="6:15" ht="12.75" x14ac:dyDescent="0.2">
      <c r="F537" s="48"/>
      <c r="H537" s="48"/>
      <c r="I537" s="48"/>
      <c r="J537" s="49"/>
      <c r="K537" s="36"/>
      <c r="L537" s="36"/>
      <c r="M537" s="36"/>
      <c r="N537" s="36"/>
      <c r="O537" s="36"/>
    </row>
    <row r="538" spans="6:15" ht="12.75" x14ac:dyDescent="0.2">
      <c r="F538" s="48"/>
      <c r="H538" s="48"/>
      <c r="I538" s="48"/>
      <c r="J538" s="49"/>
      <c r="K538" s="36"/>
      <c r="L538" s="36"/>
      <c r="M538" s="36"/>
      <c r="N538" s="36"/>
      <c r="O538" s="36"/>
    </row>
    <row r="539" spans="6:15" ht="12.75" x14ac:dyDescent="0.2">
      <c r="F539" s="48"/>
      <c r="H539" s="48"/>
      <c r="I539" s="48"/>
      <c r="J539" s="49"/>
      <c r="K539" s="36"/>
      <c r="L539" s="36"/>
      <c r="M539" s="36"/>
      <c r="N539" s="36"/>
      <c r="O539" s="36"/>
    </row>
    <row r="540" spans="6:15" ht="12.75" x14ac:dyDescent="0.2">
      <c r="F540" s="48"/>
      <c r="H540" s="48"/>
      <c r="I540" s="48"/>
      <c r="J540" s="49"/>
      <c r="K540" s="36"/>
      <c r="L540" s="36"/>
      <c r="M540" s="36"/>
      <c r="N540" s="36"/>
      <c r="O540" s="36"/>
    </row>
    <row r="541" spans="6:15" ht="12.75" x14ac:dyDescent="0.2">
      <c r="F541" s="48"/>
      <c r="H541" s="48"/>
      <c r="I541" s="48"/>
      <c r="J541" s="49"/>
      <c r="K541" s="36"/>
      <c r="L541" s="36"/>
      <c r="M541" s="36"/>
      <c r="N541" s="36"/>
      <c r="O541" s="36"/>
    </row>
    <row r="542" spans="6:15" ht="12.75" x14ac:dyDescent="0.2">
      <c r="F542" s="48"/>
      <c r="H542" s="48"/>
      <c r="I542" s="48"/>
      <c r="J542" s="49"/>
      <c r="K542" s="36"/>
      <c r="L542" s="36"/>
      <c r="M542" s="36"/>
      <c r="N542" s="36"/>
      <c r="O542" s="36"/>
    </row>
    <row r="543" spans="6:15" ht="12.75" x14ac:dyDescent="0.2">
      <c r="F543" s="48"/>
      <c r="H543" s="48"/>
      <c r="I543" s="48"/>
      <c r="J543" s="49"/>
      <c r="K543" s="36"/>
      <c r="L543" s="36"/>
      <c r="M543" s="36"/>
      <c r="N543" s="36"/>
      <c r="O543" s="36"/>
    </row>
    <row r="544" spans="6:15" ht="12.75" x14ac:dyDescent="0.2">
      <c r="F544" s="48"/>
      <c r="H544" s="48"/>
      <c r="I544" s="48"/>
      <c r="J544" s="49"/>
      <c r="K544" s="36"/>
      <c r="L544" s="36"/>
      <c r="M544" s="36"/>
      <c r="N544" s="36"/>
      <c r="O544" s="36"/>
    </row>
    <row r="545" spans="6:15" ht="12.75" x14ac:dyDescent="0.2">
      <c r="F545" s="48"/>
      <c r="H545" s="48"/>
      <c r="I545" s="48"/>
      <c r="J545" s="49"/>
      <c r="K545" s="36"/>
      <c r="L545" s="36"/>
      <c r="M545" s="36"/>
      <c r="N545" s="36"/>
      <c r="O545" s="36"/>
    </row>
    <row r="546" spans="6:15" ht="12.75" x14ac:dyDescent="0.2">
      <c r="F546" s="48"/>
      <c r="H546" s="48"/>
      <c r="I546" s="48"/>
      <c r="J546" s="49"/>
      <c r="K546" s="36"/>
      <c r="L546" s="36"/>
      <c r="M546" s="36"/>
      <c r="N546" s="36"/>
      <c r="O546" s="36"/>
    </row>
    <row r="547" spans="6:15" ht="12.75" x14ac:dyDescent="0.2">
      <c r="F547" s="48"/>
      <c r="H547" s="48"/>
      <c r="I547" s="48"/>
      <c r="J547" s="49"/>
      <c r="K547" s="36"/>
      <c r="L547" s="36"/>
      <c r="M547" s="36"/>
      <c r="N547" s="36"/>
      <c r="O547" s="36"/>
    </row>
    <row r="548" spans="6:15" ht="12.75" x14ac:dyDescent="0.2">
      <c r="F548" s="48"/>
      <c r="H548" s="48"/>
      <c r="I548" s="48"/>
      <c r="J548" s="49"/>
      <c r="K548" s="36"/>
      <c r="L548" s="36"/>
      <c r="M548" s="36"/>
      <c r="N548" s="36"/>
      <c r="O548" s="36"/>
    </row>
    <row r="549" spans="6:15" ht="12.75" x14ac:dyDescent="0.2">
      <c r="F549" s="48"/>
      <c r="H549" s="48"/>
      <c r="I549" s="48"/>
      <c r="J549" s="49"/>
      <c r="K549" s="36"/>
      <c r="L549" s="36"/>
      <c r="M549" s="36"/>
      <c r="N549" s="36"/>
      <c r="O549" s="36"/>
    </row>
    <row r="550" spans="6:15" ht="12.75" x14ac:dyDescent="0.2">
      <c r="F550" s="48"/>
      <c r="H550" s="48"/>
      <c r="I550" s="48"/>
      <c r="J550" s="49"/>
      <c r="K550" s="36"/>
      <c r="L550" s="36"/>
      <c r="M550" s="36"/>
      <c r="N550" s="36"/>
      <c r="O550" s="36"/>
    </row>
    <row r="551" spans="6:15" ht="12.75" x14ac:dyDescent="0.2">
      <c r="F551" s="48"/>
      <c r="H551" s="48"/>
      <c r="I551" s="48"/>
      <c r="J551" s="49"/>
      <c r="K551" s="36"/>
      <c r="L551" s="36"/>
      <c r="M551" s="36"/>
      <c r="N551" s="36"/>
      <c r="O551" s="36"/>
    </row>
    <row r="552" spans="6:15" ht="12.75" x14ac:dyDescent="0.2">
      <c r="F552" s="48"/>
      <c r="H552" s="48"/>
      <c r="I552" s="48"/>
      <c r="J552" s="49"/>
      <c r="K552" s="36"/>
      <c r="L552" s="36"/>
      <c r="M552" s="36"/>
      <c r="N552" s="36"/>
      <c r="O552" s="36"/>
    </row>
    <row r="553" spans="6:15" ht="12.75" x14ac:dyDescent="0.2">
      <c r="F553" s="48"/>
      <c r="H553" s="48"/>
      <c r="I553" s="48"/>
      <c r="J553" s="49"/>
      <c r="K553" s="36"/>
      <c r="L553" s="36"/>
      <c r="M553" s="36"/>
      <c r="N553" s="36"/>
      <c r="O553" s="36"/>
    </row>
    <row r="554" spans="6:15" ht="12.75" x14ac:dyDescent="0.2">
      <c r="F554" s="48"/>
      <c r="H554" s="48"/>
      <c r="I554" s="48"/>
      <c r="J554" s="49"/>
      <c r="K554" s="36"/>
      <c r="L554" s="36"/>
      <c r="M554" s="36"/>
      <c r="N554" s="36"/>
      <c r="O554" s="36"/>
    </row>
    <row r="555" spans="6:15" ht="12.75" x14ac:dyDescent="0.2">
      <c r="F555" s="48"/>
      <c r="H555" s="48"/>
      <c r="I555" s="48"/>
      <c r="J555" s="49"/>
      <c r="K555" s="36"/>
      <c r="L555" s="36"/>
      <c r="M555" s="36"/>
      <c r="N555" s="36"/>
      <c r="O555" s="36"/>
    </row>
    <row r="556" spans="6:15" ht="12.75" x14ac:dyDescent="0.2">
      <c r="F556" s="48"/>
      <c r="H556" s="48"/>
      <c r="I556" s="48"/>
      <c r="J556" s="49"/>
      <c r="K556" s="36"/>
      <c r="L556" s="36"/>
      <c r="M556" s="36"/>
      <c r="N556" s="36"/>
      <c r="O556" s="36"/>
    </row>
    <row r="557" spans="6:15" ht="12.75" x14ac:dyDescent="0.2">
      <c r="F557" s="48"/>
      <c r="H557" s="48"/>
      <c r="I557" s="48"/>
      <c r="J557" s="49"/>
      <c r="K557" s="36"/>
      <c r="L557" s="36"/>
      <c r="M557" s="36"/>
      <c r="N557" s="36"/>
      <c r="O557" s="36"/>
    </row>
    <row r="558" spans="6:15" ht="12.75" x14ac:dyDescent="0.2">
      <c r="F558" s="48"/>
      <c r="H558" s="48"/>
      <c r="I558" s="48"/>
      <c r="J558" s="49"/>
      <c r="K558" s="36"/>
      <c r="L558" s="36"/>
      <c r="M558" s="36"/>
      <c r="N558" s="36"/>
      <c r="O558" s="36"/>
    </row>
    <row r="559" spans="6:15" ht="12.75" x14ac:dyDescent="0.2">
      <c r="F559" s="48"/>
      <c r="H559" s="48"/>
      <c r="I559" s="48"/>
      <c r="J559" s="49"/>
      <c r="K559" s="36"/>
      <c r="L559" s="36"/>
      <c r="M559" s="36"/>
      <c r="N559" s="36"/>
      <c r="O559" s="36"/>
    </row>
    <row r="560" spans="6:15" ht="12.75" x14ac:dyDescent="0.2">
      <c r="F560" s="48"/>
      <c r="H560" s="48"/>
      <c r="I560" s="48"/>
      <c r="J560" s="49"/>
      <c r="K560" s="36"/>
      <c r="L560" s="36"/>
      <c r="M560" s="36"/>
      <c r="N560" s="36"/>
      <c r="O560" s="36"/>
    </row>
    <row r="561" spans="6:15" ht="12.75" x14ac:dyDescent="0.2">
      <c r="F561" s="48"/>
      <c r="H561" s="48"/>
      <c r="I561" s="48"/>
      <c r="J561" s="49"/>
      <c r="K561" s="36"/>
      <c r="L561" s="36"/>
      <c r="M561" s="36"/>
      <c r="N561" s="36"/>
      <c r="O561" s="36"/>
    </row>
    <row r="562" spans="6:15" ht="12.75" x14ac:dyDescent="0.2">
      <c r="F562" s="48"/>
      <c r="H562" s="48"/>
      <c r="I562" s="48"/>
      <c r="J562" s="49"/>
      <c r="K562" s="36"/>
      <c r="L562" s="36"/>
      <c r="M562" s="36"/>
      <c r="N562" s="36"/>
      <c r="O562" s="36"/>
    </row>
    <row r="563" spans="6:15" ht="12.75" x14ac:dyDescent="0.2">
      <c r="F563" s="48"/>
      <c r="H563" s="48"/>
      <c r="I563" s="48"/>
      <c r="J563" s="49"/>
      <c r="K563" s="36"/>
      <c r="L563" s="36"/>
      <c r="M563" s="36"/>
      <c r="N563" s="36"/>
      <c r="O563" s="36"/>
    </row>
    <row r="564" spans="6:15" ht="12.75" x14ac:dyDescent="0.2">
      <c r="F564" s="48"/>
      <c r="H564" s="48"/>
      <c r="I564" s="48"/>
      <c r="J564" s="49"/>
      <c r="K564" s="36"/>
      <c r="L564" s="36"/>
      <c r="M564" s="36"/>
      <c r="N564" s="36"/>
      <c r="O564" s="36"/>
    </row>
    <row r="565" spans="6:15" ht="12.75" x14ac:dyDescent="0.2">
      <c r="F565" s="48"/>
      <c r="H565" s="48"/>
      <c r="I565" s="48"/>
      <c r="J565" s="49"/>
      <c r="K565" s="36"/>
      <c r="L565" s="36"/>
      <c r="M565" s="36"/>
      <c r="N565" s="36"/>
      <c r="O565" s="36"/>
    </row>
    <row r="566" spans="6:15" ht="12.75" x14ac:dyDescent="0.2">
      <c r="F566" s="48"/>
      <c r="H566" s="48"/>
      <c r="I566" s="48"/>
      <c r="J566" s="49"/>
      <c r="K566" s="36"/>
      <c r="L566" s="36"/>
      <c r="M566" s="36"/>
      <c r="N566" s="36"/>
      <c r="O566" s="36"/>
    </row>
    <row r="567" spans="6:15" ht="12.75" x14ac:dyDescent="0.2">
      <c r="F567" s="48"/>
      <c r="H567" s="48"/>
      <c r="I567" s="48"/>
      <c r="J567" s="49"/>
      <c r="K567" s="36"/>
      <c r="L567" s="36"/>
      <c r="M567" s="36"/>
      <c r="N567" s="36"/>
      <c r="O567" s="36"/>
    </row>
    <row r="568" spans="6:15" ht="12.75" x14ac:dyDescent="0.2">
      <c r="F568" s="48"/>
      <c r="H568" s="48"/>
      <c r="I568" s="48"/>
      <c r="J568" s="49"/>
      <c r="K568" s="36"/>
      <c r="L568" s="36"/>
      <c r="M568" s="36"/>
      <c r="N568" s="36"/>
      <c r="O568" s="36"/>
    </row>
    <row r="569" spans="6:15" ht="12.75" x14ac:dyDescent="0.2">
      <c r="F569" s="48"/>
      <c r="H569" s="48"/>
      <c r="I569" s="48"/>
      <c r="J569" s="49"/>
      <c r="K569" s="36"/>
      <c r="L569" s="36"/>
      <c r="M569" s="36"/>
      <c r="N569" s="36"/>
      <c r="O569" s="36"/>
    </row>
    <row r="570" spans="6:15" ht="12.75" x14ac:dyDescent="0.2">
      <c r="F570" s="48"/>
      <c r="H570" s="48"/>
      <c r="I570" s="48"/>
      <c r="J570" s="49"/>
      <c r="K570" s="36"/>
      <c r="L570" s="36"/>
      <c r="M570" s="36"/>
      <c r="N570" s="36"/>
      <c r="O570" s="36"/>
    </row>
    <row r="571" spans="6:15" ht="12.75" x14ac:dyDescent="0.2">
      <c r="F571" s="48"/>
      <c r="H571" s="48"/>
      <c r="I571" s="48"/>
      <c r="J571" s="49"/>
      <c r="K571" s="36"/>
      <c r="L571" s="36"/>
      <c r="M571" s="36"/>
      <c r="N571" s="36"/>
      <c r="O571" s="36"/>
    </row>
    <row r="572" spans="6:15" ht="12.75" x14ac:dyDescent="0.2">
      <c r="F572" s="48"/>
      <c r="H572" s="48"/>
      <c r="I572" s="48"/>
      <c r="J572" s="49"/>
      <c r="K572" s="36"/>
      <c r="L572" s="36"/>
      <c r="M572" s="36"/>
      <c r="N572" s="36"/>
      <c r="O572" s="36"/>
    </row>
    <row r="573" spans="6:15" ht="12.75" x14ac:dyDescent="0.2">
      <c r="F573" s="48"/>
      <c r="H573" s="48"/>
      <c r="I573" s="48"/>
      <c r="J573" s="49"/>
      <c r="K573" s="36"/>
      <c r="L573" s="36"/>
      <c r="M573" s="36"/>
      <c r="N573" s="36"/>
      <c r="O573" s="36"/>
    </row>
    <row r="574" spans="6:15" ht="12.75" x14ac:dyDescent="0.2">
      <c r="F574" s="48"/>
      <c r="H574" s="48"/>
      <c r="I574" s="48"/>
      <c r="J574" s="49"/>
      <c r="K574" s="36"/>
      <c r="L574" s="36"/>
      <c r="M574" s="36"/>
      <c r="N574" s="36"/>
      <c r="O574" s="36"/>
    </row>
    <row r="575" spans="6:15" ht="12.75" x14ac:dyDescent="0.2">
      <c r="F575" s="48"/>
      <c r="H575" s="48"/>
      <c r="I575" s="48"/>
      <c r="J575" s="49"/>
      <c r="K575" s="36"/>
      <c r="L575" s="36"/>
      <c r="M575" s="36"/>
      <c r="N575" s="36"/>
      <c r="O575" s="36"/>
    </row>
    <row r="576" spans="6:15" ht="12.75" x14ac:dyDescent="0.2">
      <c r="F576" s="48"/>
      <c r="H576" s="48"/>
      <c r="I576" s="48"/>
      <c r="J576" s="49"/>
      <c r="K576" s="36"/>
      <c r="L576" s="36"/>
      <c r="M576" s="36"/>
      <c r="N576" s="36"/>
      <c r="O576" s="36"/>
    </row>
    <row r="577" spans="6:15" ht="12.75" x14ac:dyDescent="0.2">
      <c r="F577" s="48"/>
      <c r="H577" s="48"/>
      <c r="I577" s="48"/>
      <c r="J577" s="49"/>
      <c r="K577" s="36"/>
      <c r="L577" s="36"/>
      <c r="M577" s="36"/>
      <c r="N577" s="36"/>
      <c r="O577" s="36"/>
    </row>
    <row r="578" spans="6:15" ht="12.75" x14ac:dyDescent="0.2">
      <c r="F578" s="48"/>
      <c r="H578" s="48"/>
      <c r="I578" s="48"/>
      <c r="J578" s="49"/>
      <c r="K578" s="36"/>
      <c r="L578" s="36"/>
      <c r="M578" s="36"/>
      <c r="N578" s="36"/>
      <c r="O578" s="36"/>
    </row>
    <row r="579" spans="6:15" ht="12.75" x14ac:dyDescent="0.2">
      <c r="F579" s="48"/>
      <c r="H579" s="48"/>
      <c r="I579" s="48"/>
      <c r="J579" s="49"/>
      <c r="K579" s="36"/>
      <c r="L579" s="36"/>
      <c r="M579" s="36"/>
      <c r="N579" s="36"/>
      <c r="O579" s="36"/>
    </row>
    <row r="580" spans="6:15" ht="12.75" x14ac:dyDescent="0.2">
      <c r="F580" s="48"/>
      <c r="H580" s="48"/>
      <c r="I580" s="48"/>
      <c r="J580" s="49"/>
      <c r="K580" s="36"/>
      <c r="L580" s="36"/>
      <c r="M580" s="36"/>
      <c r="N580" s="36"/>
      <c r="O580" s="36"/>
    </row>
    <row r="581" spans="6:15" ht="12.75" x14ac:dyDescent="0.2">
      <c r="F581" s="48"/>
      <c r="H581" s="48"/>
      <c r="I581" s="48"/>
      <c r="J581" s="49"/>
      <c r="K581" s="36"/>
      <c r="L581" s="36"/>
      <c r="M581" s="36"/>
      <c r="N581" s="36"/>
      <c r="O581" s="36"/>
    </row>
    <row r="582" spans="6:15" ht="12.75" x14ac:dyDescent="0.2">
      <c r="F582" s="48"/>
      <c r="H582" s="48"/>
      <c r="I582" s="48"/>
      <c r="J582" s="49"/>
      <c r="K582" s="36"/>
      <c r="L582" s="36"/>
      <c r="M582" s="36"/>
      <c r="N582" s="36"/>
      <c r="O582" s="36"/>
    </row>
    <row r="583" spans="6:15" ht="12.75" x14ac:dyDescent="0.2">
      <c r="F583" s="48"/>
      <c r="H583" s="48"/>
      <c r="I583" s="48"/>
      <c r="J583" s="49"/>
      <c r="K583" s="36"/>
      <c r="L583" s="36"/>
      <c r="M583" s="36"/>
      <c r="N583" s="36"/>
      <c r="O583" s="36"/>
    </row>
    <row r="584" spans="6:15" ht="12.75" x14ac:dyDescent="0.2">
      <c r="F584" s="48"/>
      <c r="H584" s="48"/>
      <c r="I584" s="48"/>
      <c r="J584" s="49"/>
      <c r="K584" s="36"/>
      <c r="L584" s="36"/>
      <c r="M584" s="36"/>
      <c r="N584" s="36"/>
      <c r="O584" s="36"/>
    </row>
    <row r="585" spans="6:15" ht="12.75" x14ac:dyDescent="0.2">
      <c r="F585" s="48"/>
      <c r="H585" s="48"/>
      <c r="I585" s="48"/>
      <c r="J585" s="49"/>
      <c r="K585" s="36"/>
      <c r="L585" s="36"/>
      <c r="M585" s="36"/>
      <c r="N585" s="36"/>
      <c r="O585" s="36"/>
    </row>
    <row r="586" spans="6:15" ht="12.75" x14ac:dyDescent="0.2">
      <c r="F586" s="48"/>
      <c r="H586" s="48"/>
      <c r="I586" s="48"/>
      <c r="J586" s="49"/>
      <c r="K586" s="36"/>
      <c r="L586" s="36"/>
      <c r="M586" s="36"/>
      <c r="N586" s="36"/>
      <c r="O586" s="36"/>
    </row>
    <row r="587" spans="6:15" ht="12.75" x14ac:dyDescent="0.2">
      <c r="F587" s="48"/>
      <c r="H587" s="48"/>
      <c r="I587" s="48"/>
      <c r="J587" s="49"/>
      <c r="K587" s="36"/>
      <c r="L587" s="36"/>
      <c r="M587" s="36"/>
      <c r="N587" s="36"/>
      <c r="O587" s="36"/>
    </row>
    <row r="588" spans="6:15" ht="12.75" x14ac:dyDescent="0.2">
      <c r="F588" s="48"/>
      <c r="H588" s="48"/>
      <c r="I588" s="48"/>
      <c r="J588" s="49"/>
      <c r="K588" s="36"/>
      <c r="L588" s="36"/>
      <c r="M588" s="36"/>
      <c r="N588" s="36"/>
      <c r="O588" s="36"/>
    </row>
    <row r="589" spans="6:15" ht="12.75" x14ac:dyDescent="0.2">
      <c r="F589" s="48"/>
      <c r="H589" s="48"/>
      <c r="I589" s="48"/>
      <c r="J589" s="49"/>
      <c r="K589" s="36"/>
      <c r="L589" s="36"/>
      <c r="M589" s="36"/>
      <c r="N589" s="36"/>
      <c r="O589" s="36"/>
    </row>
    <row r="590" spans="6:15" ht="12.75" x14ac:dyDescent="0.2">
      <c r="F590" s="48"/>
      <c r="H590" s="48"/>
      <c r="I590" s="48"/>
      <c r="J590" s="49"/>
      <c r="K590" s="36"/>
      <c r="L590" s="36"/>
      <c r="M590" s="36"/>
      <c r="N590" s="36"/>
      <c r="O590" s="36"/>
    </row>
    <row r="591" spans="6:15" ht="12.75" x14ac:dyDescent="0.2">
      <c r="F591" s="48"/>
      <c r="H591" s="48"/>
      <c r="I591" s="48"/>
      <c r="J591" s="49"/>
      <c r="K591" s="36"/>
      <c r="L591" s="36"/>
      <c r="M591" s="36"/>
      <c r="N591" s="36"/>
      <c r="O591" s="36"/>
    </row>
    <row r="592" spans="6:15" ht="12.75" x14ac:dyDescent="0.2">
      <c r="F592" s="48"/>
      <c r="H592" s="48"/>
      <c r="I592" s="48"/>
      <c r="J592" s="49"/>
      <c r="K592" s="36"/>
      <c r="L592" s="36"/>
      <c r="M592" s="36"/>
      <c r="N592" s="36"/>
      <c r="O592" s="36"/>
    </row>
    <row r="593" spans="6:15" ht="12.75" x14ac:dyDescent="0.2">
      <c r="F593" s="48"/>
      <c r="H593" s="48"/>
      <c r="I593" s="48"/>
      <c r="J593" s="49"/>
      <c r="K593" s="36"/>
      <c r="L593" s="36"/>
      <c r="M593" s="36"/>
      <c r="N593" s="36"/>
      <c r="O593" s="36"/>
    </row>
    <row r="594" spans="6:15" ht="12.75" x14ac:dyDescent="0.2">
      <c r="F594" s="48"/>
      <c r="H594" s="48"/>
      <c r="I594" s="48"/>
      <c r="J594" s="49"/>
      <c r="K594" s="36"/>
      <c r="L594" s="36"/>
      <c r="M594" s="36"/>
      <c r="N594" s="36"/>
      <c r="O594" s="36"/>
    </row>
    <row r="595" spans="6:15" ht="12.75" x14ac:dyDescent="0.2">
      <c r="F595" s="48"/>
      <c r="H595" s="48"/>
      <c r="I595" s="48"/>
      <c r="J595" s="49"/>
      <c r="K595" s="36"/>
      <c r="L595" s="36"/>
      <c r="M595" s="36"/>
      <c r="N595" s="36"/>
      <c r="O595" s="36"/>
    </row>
    <row r="596" spans="6:15" ht="12.75" x14ac:dyDescent="0.2">
      <c r="F596" s="48"/>
      <c r="H596" s="48"/>
      <c r="I596" s="48"/>
      <c r="J596" s="49"/>
      <c r="K596" s="36"/>
      <c r="L596" s="36"/>
      <c r="M596" s="36"/>
      <c r="N596" s="36"/>
      <c r="O596" s="36"/>
    </row>
    <row r="597" spans="6:15" ht="12.75" x14ac:dyDescent="0.2">
      <c r="F597" s="48"/>
      <c r="H597" s="48"/>
      <c r="I597" s="48"/>
      <c r="J597" s="49"/>
      <c r="K597" s="36"/>
      <c r="L597" s="36"/>
      <c r="M597" s="36"/>
      <c r="N597" s="36"/>
      <c r="O597" s="36"/>
    </row>
    <row r="598" spans="6:15" ht="12.75" x14ac:dyDescent="0.2">
      <c r="F598" s="48"/>
      <c r="H598" s="48"/>
      <c r="I598" s="48"/>
      <c r="J598" s="49"/>
      <c r="K598" s="36"/>
      <c r="L598" s="36"/>
      <c r="M598" s="36"/>
      <c r="N598" s="36"/>
      <c r="O598" s="36"/>
    </row>
    <row r="599" spans="6:15" ht="12.75" x14ac:dyDescent="0.2">
      <c r="F599" s="48"/>
      <c r="H599" s="48"/>
      <c r="I599" s="48"/>
      <c r="J599" s="49"/>
      <c r="K599" s="36"/>
      <c r="L599" s="36"/>
      <c r="M599" s="36"/>
      <c r="N599" s="36"/>
      <c r="O599" s="36"/>
    </row>
    <row r="600" spans="6:15" ht="12.75" x14ac:dyDescent="0.2">
      <c r="F600" s="48"/>
      <c r="H600" s="48"/>
      <c r="I600" s="48"/>
      <c r="J600" s="49"/>
      <c r="K600" s="36"/>
      <c r="L600" s="36"/>
      <c r="M600" s="36"/>
      <c r="N600" s="36"/>
      <c r="O600" s="36"/>
    </row>
    <row r="601" spans="6:15" ht="12.75" x14ac:dyDescent="0.2">
      <c r="F601" s="48"/>
      <c r="H601" s="48"/>
      <c r="I601" s="48"/>
      <c r="J601" s="49"/>
      <c r="K601" s="36"/>
      <c r="L601" s="36"/>
      <c r="M601" s="36"/>
      <c r="N601" s="36"/>
      <c r="O601" s="36"/>
    </row>
    <row r="602" spans="6:15" ht="12.75" x14ac:dyDescent="0.2">
      <c r="F602" s="48"/>
      <c r="H602" s="48"/>
      <c r="I602" s="48"/>
      <c r="J602" s="49"/>
      <c r="K602" s="36"/>
      <c r="L602" s="36"/>
      <c r="M602" s="36"/>
      <c r="N602" s="36"/>
      <c r="O602" s="36"/>
    </row>
    <row r="603" spans="6:15" ht="12.75" x14ac:dyDescent="0.2">
      <c r="F603" s="48"/>
      <c r="H603" s="48"/>
      <c r="I603" s="48"/>
      <c r="J603" s="49"/>
      <c r="K603" s="36"/>
      <c r="L603" s="36"/>
      <c r="M603" s="36"/>
      <c r="N603" s="36"/>
      <c r="O603" s="36"/>
    </row>
    <row r="604" spans="6:15" ht="12.75" x14ac:dyDescent="0.2">
      <c r="F604" s="48"/>
      <c r="H604" s="48"/>
      <c r="I604" s="48"/>
      <c r="J604" s="49"/>
      <c r="K604" s="36"/>
      <c r="L604" s="36"/>
      <c r="M604" s="36"/>
      <c r="N604" s="36"/>
      <c r="O604" s="36"/>
    </row>
    <row r="605" spans="6:15" ht="12.75" x14ac:dyDescent="0.2">
      <c r="F605" s="48"/>
      <c r="H605" s="48"/>
      <c r="I605" s="48"/>
      <c r="J605" s="49"/>
      <c r="K605" s="36"/>
      <c r="L605" s="36"/>
      <c r="M605" s="36"/>
      <c r="N605" s="36"/>
      <c r="O605" s="36"/>
    </row>
    <row r="606" spans="6:15" ht="12.75" x14ac:dyDescent="0.2">
      <c r="F606" s="48"/>
      <c r="H606" s="48"/>
      <c r="I606" s="48"/>
      <c r="J606" s="49"/>
      <c r="K606" s="36"/>
      <c r="L606" s="36"/>
      <c r="M606" s="36"/>
      <c r="N606" s="36"/>
      <c r="O606" s="36"/>
    </row>
    <row r="607" spans="6:15" ht="12.75" x14ac:dyDescent="0.2">
      <c r="F607" s="48"/>
      <c r="H607" s="48"/>
      <c r="I607" s="48"/>
      <c r="J607" s="49"/>
      <c r="K607" s="36"/>
      <c r="L607" s="36"/>
      <c r="M607" s="36"/>
      <c r="N607" s="36"/>
      <c r="O607" s="36"/>
    </row>
    <row r="608" spans="6:15" ht="12.75" x14ac:dyDescent="0.2">
      <c r="F608" s="48"/>
      <c r="H608" s="48"/>
      <c r="I608" s="48"/>
      <c r="J608" s="49"/>
      <c r="K608" s="36"/>
      <c r="L608" s="36"/>
      <c r="M608" s="36"/>
      <c r="N608" s="36"/>
      <c r="O608" s="36"/>
    </row>
    <row r="609" spans="6:15" ht="12.75" x14ac:dyDescent="0.2">
      <c r="F609" s="48"/>
      <c r="H609" s="48"/>
      <c r="I609" s="48"/>
      <c r="J609" s="49"/>
      <c r="K609" s="36"/>
      <c r="L609" s="36"/>
      <c r="M609" s="36"/>
      <c r="N609" s="36"/>
      <c r="O609" s="36"/>
    </row>
    <row r="610" spans="6:15" ht="12.75" x14ac:dyDescent="0.2">
      <c r="F610" s="48"/>
      <c r="H610" s="48"/>
      <c r="I610" s="48"/>
      <c r="J610" s="49"/>
      <c r="K610" s="36"/>
      <c r="L610" s="36"/>
      <c r="M610" s="36"/>
      <c r="N610" s="36"/>
      <c r="O610" s="36"/>
    </row>
    <row r="611" spans="6:15" ht="12.75" x14ac:dyDescent="0.2">
      <c r="F611" s="48"/>
      <c r="H611" s="48"/>
      <c r="I611" s="48"/>
      <c r="J611" s="49"/>
      <c r="K611" s="36"/>
      <c r="L611" s="36"/>
      <c r="M611" s="36"/>
      <c r="N611" s="36"/>
      <c r="O611" s="36"/>
    </row>
    <row r="612" spans="6:15" ht="12.75" x14ac:dyDescent="0.2">
      <c r="F612" s="48"/>
      <c r="H612" s="48"/>
      <c r="I612" s="48"/>
      <c r="J612" s="49"/>
      <c r="K612" s="36"/>
      <c r="L612" s="36"/>
      <c r="M612" s="36"/>
      <c r="N612" s="36"/>
      <c r="O612" s="36"/>
    </row>
    <row r="613" spans="6:15" ht="12.75" x14ac:dyDescent="0.2">
      <c r="F613" s="48"/>
      <c r="H613" s="48"/>
      <c r="I613" s="48"/>
      <c r="J613" s="49"/>
      <c r="K613" s="36"/>
      <c r="L613" s="36"/>
      <c r="M613" s="36"/>
      <c r="N613" s="36"/>
      <c r="O613" s="36"/>
    </row>
    <row r="614" spans="6:15" ht="12.75" x14ac:dyDescent="0.2">
      <c r="F614" s="48"/>
      <c r="H614" s="48"/>
      <c r="I614" s="48"/>
      <c r="J614" s="49"/>
      <c r="K614" s="36"/>
      <c r="L614" s="36"/>
      <c r="M614" s="36"/>
      <c r="N614" s="36"/>
      <c r="O614" s="36"/>
    </row>
    <row r="615" spans="6:15" ht="12.75" x14ac:dyDescent="0.2">
      <c r="F615" s="48"/>
      <c r="H615" s="48"/>
      <c r="I615" s="48"/>
      <c r="J615" s="49"/>
      <c r="K615" s="36"/>
      <c r="L615" s="36"/>
      <c r="M615" s="36"/>
      <c r="N615" s="36"/>
      <c r="O615" s="36"/>
    </row>
    <row r="616" spans="6:15" ht="12.75" x14ac:dyDescent="0.2">
      <c r="F616" s="48"/>
      <c r="H616" s="48"/>
      <c r="I616" s="48"/>
      <c r="J616" s="49"/>
      <c r="K616" s="36"/>
      <c r="L616" s="36"/>
      <c r="M616" s="36"/>
      <c r="N616" s="36"/>
      <c r="O616" s="36"/>
    </row>
    <row r="617" spans="6:15" ht="12.75" x14ac:dyDescent="0.2">
      <c r="F617" s="48"/>
      <c r="H617" s="48"/>
      <c r="I617" s="48"/>
      <c r="J617" s="49"/>
      <c r="K617" s="36"/>
      <c r="L617" s="36"/>
      <c r="M617" s="36"/>
      <c r="N617" s="36"/>
      <c r="O617" s="36"/>
    </row>
    <row r="618" spans="6:15" ht="12.75" x14ac:dyDescent="0.2">
      <c r="F618" s="48"/>
      <c r="H618" s="48"/>
      <c r="I618" s="48"/>
      <c r="J618" s="49"/>
      <c r="K618" s="36"/>
      <c r="L618" s="36"/>
      <c r="M618" s="36"/>
      <c r="N618" s="36"/>
      <c r="O618" s="36"/>
    </row>
    <row r="619" spans="6:15" ht="12.75" x14ac:dyDescent="0.2">
      <c r="F619" s="48"/>
      <c r="H619" s="48"/>
      <c r="I619" s="48"/>
      <c r="J619" s="49"/>
      <c r="K619" s="36"/>
      <c r="L619" s="36"/>
      <c r="M619" s="36"/>
      <c r="N619" s="36"/>
      <c r="O619" s="36"/>
    </row>
    <row r="620" spans="6:15" ht="12.75" x14ac:dyDescent="0.2">
      <c r="F620" s="48"/>
      <c r="H620" s="48"/>
      <c r="I620" s="48"/>
      <c r="J620" s="49"/>
      <c r="K620" s="36"/>
      <c r="L620" s="36"/>
      <c r="M620" s="36"/>
      <c r="N620" s="36"/>
      <c r="O620" s="36"/>
    </row>
    <row r="621" spans="6:15" ht="12.75" x14ac:dyDescent="0.2">
      <c r="F621" s="48"/>
      <c r="H621" s="48"/>
      <c r="I621" s="48"/>
      <c r="J621" s="49"/>
      <c r="K621" s="36"/>
      <c r="L621" s="36"/>
      <c r="M621" s="36"/>
      <c r="N621" s="36"/>
      <c r="O621" s="36"/>
    </row>
    <row r="622" spans="6:15" ht="12.75" x14ac:dyDescent="0.2">
      <c r="F622" s="48"/>
      <c r="H622" s="48"/>
      <c r="I622" s="48"/>
      <c r="J622" s="49"/>
      <c r="K622" s="36"/>
      <c r="L622" s="36"/>
      <c r="M622" s="36"/>
      <c r="N622" s="36"/>
      <c r="O622" s="36"/>
    </row>
    <row r="623" spans="6:15" ht="12.75" x14ac:dyDescent="0.2">
      <c r="F623" s="48"/>
      <c r="H623" s="48"/>
      <c r="I623" s="48"/>
      <c r="J623" s="49"/>
      <c r="K623" s="36"/>
      <c r="L623" s="36"/>
      <c r="M623" s="36"/>
      <c r="N623" s="36"/>
      <c r="O623" s="36"/>
    </row>
    <row r="624" spans="6:15" ht="12.75" x14ac:dyDescent="0.2">
      <c r="F624" s="48"/>
      <c r="H624" s="48"/>
      <c r="I624" s="48"/>
      <c r="J624" s="49"/>
      <c r="K624" s="36"/>
      <c r="L624" s="36"/>
      <c r="M624" s="36"/>
      <c r="N624" s="36"/>
      <c r="O624" s="36"/>
    </row>
    <row r="625" spans="6:15" ht="12.75" x14ac:dyDescent="0.2">
      <c r="F625" s="48"/>
      <c r="H625" s="48"/>
      <c r="I625" s="48"/>
      <c r="J625" s="49"/>
      <c r="K625" s="36"/>
      <c r="L625" s="36"/>
      <c r="M625" s="36"/>
      <c r="N625" s="36"/>
      <c r="O625" s="36"/>
    </row>
    <row r="626" spans="6:15" ht="12.75" x14ac:dyDescent="0.2">
      <c r="F626" s="48"/>
      <c r="H626" s="48"/>
      <c r="I626" s="48"/>
      <c r="J626" s="49"/>
      <c r="K626" s="36"/>
      <c r="L626" s="36"/>
      <c r="M626" s="36"/>
      <c r="N626" s="36"/>
      <c r="O626" s="36"/>
    </row>
    <row r="627" spans="6:15" ht="12.75" x14ac:dyDescent="0.2">
      <c r="F627" s="48"/>
      <c r="H627" s="48"/>
      <c r="I627" s="48"/>
      <c r="J627" s="49"/>
      <c r="K627" s="36"/>
      <c r="L627" s="36"/>
      <c r="M627" s="36"/>
      <c r="N627" s="36"/>
      <c r="O627" s="36"/>
    </row>
    <row r="628" spans="6:15" ht="12.75" x14ac:dyDescent="0.2">
      <c r="F628" s="48"/>
      <c r="H628" s="48"/>
      <c r="I628" s="48"/>
      <c r="J628" s="49"/>
      <c r="K628" s="36"/>
      <c r="L628" s="36"/>
      <c r="M628" s="36"/>
      <c r="N628" s="36"/>
      <c r="O628" s="36"/>
    </row>
    <row r="629" spans="6:15" ht="12.75" x14ac:dyDescent="0.2">
      <c r="F629" s="48"/>
      <c r="H629" s="48"/>
      <c r="I629" s="48"/>
      <c r="J629" s="49"/>
      <c r="K629" s="36"/>
      <c r="L629" s="36"/>
      <c r="M629" s="36"/>
      <c r="N629" s="36"/>
      <c r="O629" s="36"/>
    </row>
    <row r="630" spans="6:15" ht="12.75" x14ac:dyDescent="0.2">
      <c r="F630" s="48"/>
      <c r="H630" s="48"/>
      <c r="I630" s="48"/>
      <c r="J630" s="49"/>
      <c r="K630" s="36"/>
      <c r="L630" s="36"/>
      <c r="M630" s="36"/>
      <c r="N630" s="36"/>
      <c r="O630" s="36"/>
    </row>
    <row r="631" spans="6:15" ht="12.75" x14ac:dyDescent="0.2">
      <c r="F631" s="48"/>
      <c r="H631" s="48"/>
      <c r="I631" s="48"/>
      <c r="J631" s="49"/>
      <c r="K631" s="36"/>
      <c r="L631" s="36"/>
      <c r="M631" s="36"/>
      <c r="N631" s="36"/>
      <c r="O631" s="36"/>
    </row>
    <row r="632" spans="6:15" ht="12.75" x14ac:dyDescent="0.2">
      <c r="F632" s="48"/>
      <c r="H632" s="48"/>
      <c r="I632" s="48"/>
      <c r="J632" s="49"/>
      <c r="K632" s="36"/>
      <c r="L632" s="36"/>
      <c r="M632" s="36"/>
      <c r="N632" s="36"/>
      <c r="O632" s="36"/>
    </row>
    <row r="633" spans="6:15" ht="12.75" x14ac:dyDescent="0.2">
      <c r="F633" s="48"/>
      <c r="H633" s="48"/>
      <c r="I633" s="48"/>
      <c r="J633" s="49"/>
      <c r="K633" s="36"/>
      <c r="L633" s="36"/>
      <c r="M633" s="36"/>
      <c r="N633" s="36"/>
      <c r="O633" s="36"/>
    </row>
    <row r="634" spans="6:15" ht="12.75" x14ac:dyDescent="0.2">
      <c r="F634" s="48"/>
      <c r="H634" s="48"/>
      <c r="I634" s="48"/>
      <c r="J634" s="49"/>
      <c r="K634" s="36"/>
      <c r="L634" s="36"/>
      <c r="M634" s="36"/>
      <c r="N634" s="36"/>
      <c r="O634" s="36"/>
    </row>
    <row r="635" spans="6:15" ht="12.75" x14ac:dyDescent="0.2">
      <c r="F635" s="48"/>
      <c r="H635" s="48"/>
      <c r="I635" s="48"/>
      <c r="J635" s="49"/>
      <c r="K635" s="36"/>
      <c r="L635" s="36"/>
      <c r="M635" s="36"/>
      <c r="N635" s="36"/>
      <c r="O635" s="36"/>
    </row>
    <row r="636" spans="6:15" ht="12.75" x14ac:dyDescent="0.2">
      <c r="F636" s="48"/>
      <c r="H636" s="48"/>
      <c r="I636" s="48"/>
      <c r="J636" s="49"/>
      <c r="K636" s="36"/>
      <c r="L636" s="36"/>
      <c r="M636" s="36"/>
      <c r="N636" s="36"/>
      <c r="O636" s="36"/>
    </row>
    <row r="637" spans="6:15" ht="12.75" x14ac:dyDescent="0.2">
      <c r="F637" s="48"/>
      <c r="H637" s="48"/>
      <c r="I637" s="48"/>
      <c r="J637" s="49"/>
      <c r="K637" s="36"/>
      <c r="L637" s="36"/>
      <c r="M637" s="36"/>
      <c r="N637" s="36"/>
      <c r="O637" s="36"/>
    </row>
    <row r="638" spans="6:15" ht="12.75" x14ac:dyDescent="0.2">
      <c r="F638" s="48"/>
      <c r="H638" s="48"/>
      <c r="I638" s="48"/>
      <c r="J638" s="49"/>
      <c r="K638" s="36"/>
      <c r="L638" s="36"/>
      <c r="M638" s="36"/>
      <c r="N638" s="36"/>
      <c r="O638" s="36"/>
    </row>
    <row r="639" spans="6:15" ht="12.75" x14ac:dyDescent="0.2">
      <c r="F639" s="48"/>
      <c r="H639" s="48"/>
      <c r="I639" s="48"/>
      <c r="J639" s="49"/>
      <c r="K639" s="36"/>
      <c r="L639" s="36"/>
      <c r="M639" s="36"/>
      <c r="N639" s="36"/>
      <c r="O639" s="36"/>
    </row>
    <row r="640" spans="6:15" ht="12.75" x14ac:dyDescent="0.2">
      <c r="F640" s="48"/>
      <c r="H640" s="48"/>
      <c r="I640" s="48"/>
      <c r="J640" s="49"/>
      <c r="K640" s="36"/>
      <c r="L640" s="36"/>
      <c r="M640" s="36"/>
      <c r="N640" s="36"/>
      <c r="O640" s="36"/>
    </row>
    <row r="641" spans="6:15" ht="12.75" x14ac:dyDescent="0.2">
      <c r="F641" s="48"/>
      <c r="H641" s="48"/>
      <c r="I641" s="48"/>
      <c r="J641" s="49"/>
      <c r="K641" s="36"/>
      <c r="L641" s="36"/>
      <c r="M641" s="36"/>
      <c r="N641" s="36"/>
      <c r="O641" s="36"/>
    </row>
    <row r="642" spans="6:15" ht="12.75" x14ac:dyDescent="0.2">
      <c r="F642" s="48"/>
      <c r="H642" s="48"/>
      <c r="I642" s="48"/>
      <c r="J642" s="49"/>
      <c r="K642" s="36"/>
      <c r="L642" s="36"/>
      <c r="M642" s="36"/>
      <c r="N642" s="36"/>
      <c r="O642" s="36"/>
    </row>
    <row r="643" spans="6:15" ht="12.75" x14ac:dyDescent="0.2">
      <c r="F643" s="48"/>
      <c r="H643" s="48"/>
      <c r="I643" s="48"/>
      <c r="J643" s="49"/>
      <c r="K643" s="36"/>
      <c r="L643" s="36"/>
      <c r="M643" s="36"/>
      <c r="N643" s="36"/>
      <c r="O643" s="36"/>
    </row>
    <row r="644" spans="6:15" ht="12.75" x14ac:dyDescent="0.2">
      <c r="F644" s="48"/>
      <c r="H644" s="48"/>
      <c r="I644" s="48"/>
      <c r="J644" s="49"/>
      <c r="K644" s="36"/>
      <c r="L644" s="36"/>
      <c r="M644" s="36"/>
      <c r="N644" s="36"/>
      <c r="O644" s="36"/>
    </row>
    <row r="645" spans="6:15" ht="12.75" x14ac:dyDescent="0.2">
      <c r="F645" s="48"/>
      <c r="H645" s="48"/>
      <c r="I645" s="48"/>
      <c r="J645" s="49"/>
      <c r="K645" s="36"/>
      <c r="L645" s="36"/>
      <c r="M645" s="36"/>
      <c r="N645" s="36"/>
      <c r="O645" s="36"/>
    </row>
    <row r="646" spans="6:15" ht="12.75" x14ac:dyDescent="0.2">
      <c r="F646" s="48"/>
      <c r="H646" s="48"/>
      <c r="I646" s="48"/>
      <c r="J646" s="49"/>
      <c r="K646" s="36"/>
      <c r="L646" s="36"/>
      <c r="M646" s="36"/>
      <c r="N646" s="36"/>
      <c r="O646" s="36"/>
    </row>
    <row r="647" spans="6:15" ht="12.75" x14ac:dyDescent="0.2">
      <c r="F647" s="48"/>
      <c r="H647" s="48"/>
      <c r="I647" s="48"/>
      <c r="J647" s="49"/>
      <c r="K647" s="36"/>
      <c r="L647" s="36"/>
      <c r="M647" s="36"/>
      <c r="N647" s="36"/>
      <c r="O647" s="36"/>
    </row>
    <row r="648" spans="6:15" ht="12.75" x14ac:dyDescent="0.2">
      <c r="F648" s="48"/>
      <c r="H648" s="48"/>
      <c r="I648" s="48"/>
      <c r="J648" s="49"/>
      <c r="K648" s="36"/>
      <c r="L648" s="36"/>
      <c r="M648" s="36"/>
      <c r="N648" s="36"/>
      <c r="O648" s="36"/>
    </row>
    <row r="649" spans="6:15" ht="12.75" x14ac:dyDescent="0.2">
      <c r="F649" s="48"/>
      <c r="H649" s="48"/>
      <c r="I649" s="48"/>
      <c r="J649" s="49"/>
      <c r="K649" s="36"/>
      <c r="L649" s="36"/>
      <c r="M649" s="36"/>
      <c r="N649" s="36"/>
      <c r="O649" s="36"/>
    </row>
    <row r="650" spans="6:15" ht="12.75" x14ac:dyDescent="0.2">
      <c r="F650" s="48"/>
      <c r="H650" s="48"/>
      <c r="I650" s="48"/>
      <c r="J650" s="49"/>
      <c r="K650" s="36"/>
      <c r="L650" s="36"/>
      <c r="M650" s="36"/>
      <c r="N650" s="36"/>
      <c r="O650" s="36"/>
    </row>
    <row r="651" spans="6:15" ht="12.75" x14ac:dyDescent="0.2">
      <c r="F651" s="48"/>
      <c r="H651" s="48"/>
      <c r="I651" s="48"/>
      <c r="J651" s="49"/>
      <c r="K651" s="36"/>
      <c r="L651" s="36"/>
      <c r="M651" s="36"/>
      <c r="N651" s="36"/>
      <c r="O651" s="36"/>
    </row>
    <row r="652" spans="6:15" ht="12.75" x14ac:dyDescent="0.2">
      <c r="F652" s="48"/>
      <c r="H652" s="48"/>
      <c r="I652" s="48"/>
      <c r="J652" s="49"/>
      <c r="K652" s="36"/>
      <c r="L652" s="36"/>
      <c r="M652" s="36"/>
      <c r="N652" s="36"/>
      <c r="O652" s="36"/>
    </row>
    <row r="653" spans="6:15" ht="12.75" x14ac:dyDescent="0.2">
      <c r="F653" s="48"/>
      <c r="H653" s="48"/>
      <c r="I653" s="48"/>
      <c r="J653" s="49"/>
      <c r="K653" s="36"/>
      <c r="L653" s="36"/>
      <c r="M653" s="36"/>
      <c r="N653" s="36"/>
      <c r="O653" s="36"/>
    </row>
    <row r="654" spans="6:15" ht="12.75" x14ac:dyDescent="0.2">
      <c r="F654" s="48"/>
      <c r="H654" s="48"/>
      <c r="I654" s="48"/>
      <c r="J654" s="49"/>
      <c r="K654" s="36"/>
      <c r="L654" s="36"/>
      <c r="M654" s="36"/>
      <c r="N654" s="36"/>
      <c r="O654" s="36"/>
    </row>
    <row r="655" spans="6:15" ht="12.75" x14ac:dyDescent="0.2">
      <c r="F655" s="48"/>
      <c r="H655" s="48"/>
      <c r="I655" s="48"/>
      <c r="J655" s="49"/>
      <c r="K655" s="36"/>
      <c r="L655" s="36"/>
      <c r="M655" s="36"/>
      <c r="N655" s="36"/>
      <c r="O655" s="36"/>
    </row>
    <row r="656" spans="6:15" ht="12.75" x14ac:dyDescent="0.2">
      <c r="F656" s="48"/>
      <c r="H656" s="48"/>
      <c r="I656" s="48"/>
      <c r="J656" s="49"/>
      <c r="K656" s="36"/>
      <c r="L656" s="36"/>
      <c r="M656" s="36"/>
      <c r="N656" s="36"/>
      <c r="O656" s="36"/>
    </row>
    <row r="657" spans="6:15" ht="12.75" x14ac:dyDescent="0.2">
      <c r="F657" s="48"/>
      <c r="H657" s="48"/>
      <c r="I657" s="48"/>
      <c r="J657" s="49"/>
      <c r="K657" s="36"/>
      <c r="L657" s="36"/>
      <c r="M657" s="36"/>
      <c r="N657" s="36"/>
      <c r="O657" s="36"/>
    </row>
    <row r="658" spans="6:15" ht="12.75" x14ac:dyDescent="0.2">
      <c r="F658" s="48"/>
      <c r="H658" s="48"/>
      <c r="I658" s="48"/>
      <c r="J658" s="49"/>
      <c r="K658" s="36"/>
      <c r="L658" s="36"/>
      <c r="M658" s="36"/>
      <c r="N658" s="36"/>
      <c r="O658" s="36"/>
    </row>
    <row r="659" spans="6:15" ht="12.75" x14ac:dyDescent="0.2">
      <c r="F659" s="48"/>
      <c r="H659" s="48"/>
      <c r="I659" s="48"/>
      <c r="J659" s="49"/>
      <c r="K659" s="36"/>
      <c r="L659" s="36"/>
      <c r="M659" s="36"/>
      <c r="N659" s="36"/>
      <c r="O659" s="36"/>
    </row>
    <row r="660" spans="6:15" ht="12.75" x14ac:dyDescent="0.2">
      <c r="F660" s="48"/>
      <c r="H660" s="48"/>
      <c r="I660" s="48"/>
      <c r="J660" s="49"/>
      <c r="K660" s="36"/>
      <c r="L660" s="36"/>
      <c r="M660" s="36"/>
      <c r="N660" s="36"/>
      <c r="O660" s="36"/>
    </row>
    <row r="661" spans="6:15" ht="12.75" x14ac:dyDescent="0.2">
      <c r="F661" s="48"/>
      <c r="H661" s="48"/>
      <c r="I661" s="48"/>
      <c r="J661" s="49"/>
      <c r="K661" s="36"/>
      <c r="L661" s="36"/>
      <c r="M661" s="36"/>
      <c r="N661" s="36"/>
      <c r="O661" s="36"/>
    </row>
    <row r="662" spans="6:15" ht="12.75" x14ac:dyDescent="0.2">
      <c r="F662" s="48"/>
      <c r="H662" s="48"/>
      <c r="I662" s="48"/>
      <c r="J662" s="49"/>
      <c r="K662" s="36"/>
      <c r="L662" s="36"/>
      <c r="M662" s="36"/>
      <c r="N662" s="36"/>
      <c r="O662" s="36"/>
    </row>
    <row r="663" spans="6:15" ht="12.75" x14ac:dyDescent="0.2">
      <c r="F663" s="48"/>
      <c r="H663" s="48"/>
      <c r="I663" s="48"/>
      <c r="J663" s="49"/>
      <c r="K663" s="36"/>
      <c r="L663" s="36"/>
      <c r="M663" s="36"/>
      <c r="N663" s="36"/>
      <c r="O663" s="36"/>
    </row>
    <row r="664" spans="6:15" ht="12.75" x14ac:dyDescent="0.2">
      <c r="F664" s="48"/>
      <c r="H664" s="48"/>
      <c r="I664" s="48"/>
      <c r="J664" s="49"/>
      <c r="K664" s="36"/>
      <c r="L664" s="36"/>
      <c r="M664" s="36"/>
      <c r="N664" s="36"/>
      <c r="O664" s="36"/>
    </row>
    <row r="665" spans="6:15" ht="12.75" x14ac:dyDescent="0.2">
      <c r="F665" s="48"/>
      <c r="H665" s="48"/>
      <c r="I665" s="48"/>
      <c r="J665" s="49"/>
      <c r="K665" s="36"/>
      <c r="L665" s="36"/>
      <c r="M665" s="36"/>
      <c r="N665" s="36"/>
      <c r="O665" s="36"/>
    </row>
    <row r="666" spans="6:15" ht="12.75" x14ac:dyDescent="0.2">
      <c r="F666" s="48"/>
      <c r="H666" s="48"/>
      <c r="I666" s="48"/>
      <c r="J666" s="49"/>
      <c r="K666" s="36"/>
      <c r="L666" s="36"/>
      <c r="M666" s="36"/>
      <c r="N666" s="36"/>
      <c r="O666" s="36"/>
    </row>
    <row r="667" spans="6:15" ht="12.75" x14ac:dyDescent="0.2">
      <c r="F667" s="48"/>
      <c r="H667" s="48"/>
      <c r="I667" s="48"/>
      <c r="J667" s="49"/>
      <c r="K667" s="36"/>
      <c r="L667" s="36"/>
      <c r="M667" s="36"/>
      <c r="N667" s="36"/>
      <c r="O667" s="36"/>
    </row>
    <row r="668" spans="6:15" ht="12.75" x14ac:dyDescent="0.2">
      <c r="F668" s="48"/>
      <c r="H668" s="48"/>
      <c r="I668" s="48"/>
      <c r="J668" s="49"/>
      <c r="K668" s="36"/>
      <c r="L668" s="36"/>
      <c r="M668" s="36"/>
      <c r="N668" s="36"/>
      <c r="O668" s="36"/>
    </row>
    <row r="669" spans="6:15" ht="12.75" x14ac:dyDescent="0.2">
      <c r="F669" s="48"/>
      <c r="H669" s="48"/>
      <c r="I669" s="48"/>
      <c r="J669" s="49"/>
      <c r="K669" s="36"/>
      <c r="L669" s="36"/>
      <c r="M669" s="36"/>
      <c r="N669" s="36"/>
      <c r="O669" s="36"/>
    </row>
    <row r="670" spans="6:15" ht="12.75" x14ac:dyDescent="0.2">
      <c r="F670" s="48"/>
      <c r="H670" s="48"/>
      <c r="I670" s="48"/>
      <c r="J670" s="49"/>
      <c r="K670" s="36"/>
      <c r="L670" s="36"/>
      <c r="M670" s="36"/>
      <c r="N670" s="36"/>
      <c r="O670" s="36"/>
    </row>
    <row r="671" spans="6:15" ht="12.75" x14ac:dyDescent="0.2">
      <c r="F671" s="48"/>
      <c r="H671" s="48"/>
      <c r="I671" s="48"/>
      <c r="J671" s="49"/>
      <c r="K671" s="36"/>
      <c r="L671" s="36"/>
      <c r="M671" s="36"/>
      <c r="N671" s="36"/>
      <c r="O671" s="36"/>
    </row>
    <row r="672" spans="6:15" ht="12.75" x14ac:dyDescent="0.2">
      <c r="F672" s="48"/>
      <c r="H672" s="48"/>
      <c r="I672" s="48"/>
      <c r="J672" s="49"/>
      <c r="K672" s="36"/>
      <c r="L672" s="36"/>
      <c r="M672" s="36"/>
      <c r="N672" s="36"/>
      <c r="O672" s="36"/>
    </row>
    <row r="673" spans="6:15" ht="12.75" x14ac:dyDescent="0.2">
      <c r="F673" s="48"/>
      <c r="H673" s="48"/>
      <c r="I673" s="48"/>
      <c r="J673" s="49"/>
      <c r="K673" s="36"/>
      <c r="L673" s="36"/>
      <c r="M673" s="36"/>
      <c r="N673" s="36"/>
      <c r="O673" s="36"/>
    </row>
    <row r="674" spans="6:15" ht="12.75" x14ac:dyDescent="0.2">
      <c r="F674" s="48"/>
      <c r="H674" s="48"/>
      <c r="I674" s="48"/>
      <c r="J674" s="49"/>
      <c r="K674" s="36"/>
      <c r="L674" s="36"/>
      <c r="M674" s="36"/>
      <c r="N674" s="36"/>
      <c r="O674" s="36"/>
    </row>
    <row r="675" spans="6:15" ht="12.75" x14ac:dyDescent="0.2">
      <c r="F675" s="48"/>
      <c r="H675" s="48"/>
      <c r="I675" s="48"/>
      <c r="J675" s="49"/>
      <c r="K675" s="36"/>
      <c r="L675" s="36"/>
      <c r="M675" s="36"/>
      <c r="N675" s="36"/>
      <c r="O675" s="36"/>
    </row>
    <row r="676" spans="6:15" ht="12.75" x14ac:dyDescent="0.2">
      <c r="F676" s="48"/>
      <c r="H676" s="48"/>
      <c r="I676" s="48"/>
      <c r="J676" s="49"/>
      <c r="K676" s="36"/>
      <c r="L676" s="36"/>
      <c r="M676" s="36"/>
      <c r="N676" s="36"/>
      <c r="O676" s="36"/>
    </row>
    <row r="677" spans="6:15" ht="12.75" x14ac:dyDescent="0.2">
      <c r="F677" s="48"/>
      <c r="H677" s="48"/>
      <c r="I677" s="48"/>
      <c r="J677" s="49"/>
      <c r="K677" s="36"/>
      <c r="L677" s="36"/>
      <c r="M677" s="36"/>
      <c r="N677" s="36"/>
      <c r="O677" s="36"/>
    </row>
    <row r="678" spans="6:15" ht="12.75" x14ac:dyDescent="0.2">
      <c r="F678" s="48"/>
      <c r="H678" s="48"/>
      <c r="I678" s="48"/>
      <c r="J678" s="49"/>
      <c r="K678" s="36"/>
      <c r="L678" s="36"/>
      <c r="M678" s="36"/>
      <c r="N678" s="36"/>
      <c r="O678" s="36"/>
    </row>
    <row r="679" spans="6:15" ht="12.75" x14ac:dyDescent="0.2">
      <c r="F679" s="48"/>
      <c r="H679" s="48"/>
      <c r="I679" s="48"/>
      <c r="J679" s="49"/>
      <c r="K679" s="36"/>
      <c r="L679" s="36"/>
      <c r="M679" s="36"/>
      <c r="N679" s="36"/>
      <c r="O679" s="36"/>
    </row>
    <row r="680" spans="6:15" ht="12.75" x14ac:dyDescent="0.2">
      <c r="F680" s="48"/>
      <c r="H680" s="48"/>
      <c r="I680" s="48"/>
      <c r="J680" s="49"/>
      <c r="K680" s="36"/>
      <c r="L680" s="36"/>
      <c r="M680" s="36"/>
      <c r="N680" s="36"/>
      <c r="O680" s="36"/>
    </row>
    <row r="681" spans="6:15" ht="12.75" x14ac:dyDescent="0.2">
      <c r="F681" s="48"/>
      <c r="H681" s="48"/>
      <c r="I681" s="48"/>
      <c r="J681" s="49"/>
      <c r="K681" s="36"/>
      <c r="L681" s="36"/>
      <c r="M681" s="36"/>
      <c r="N681" s="36"/>
      <c r="O681" s="36"/>
    </row>
    <row r="682" spans="6:15" ht="12.75" x14ac:dyDescent="0.2">
      <c r="F682" s="48"/>
      <c r="H682" s="48"/>
      <c r="I682" s="48"/>
      <c r="J682" s="49"/>
      <c r="K682" s="36"/>
      <c r="L682" s="36"/>
      <c r="M682" s="36"/>
      <c r="N682" s="36"/>
      <c r="O682" s="36"/>
    </row>
    <row r="683" spans="6:15" ht="12.75" x14ac:dyDescent="0.2">
      <c r="F683" s="48"/>
      <c r="H683" s="48"/>
      <c r="I683" s="48"/>
      <c r="J683" s="49"/>
      <c r="K683" s="36"/>
      <c r="L683" s="36"/>
      <c r="M683" s="36"/>
      <c r="N683" s="36"/>
      <c r="O683" s="36"/>
    </row>
    <row r="684" spans="6:15" ht="12.75" x14ac:dyDescent="0.2">
      <c r="F684" s="48"/>
      <c r="H684" s="48"/>
      <c r="I684" s="48"/>
      <c r="J684" s="49"/>
      <c r="K684" s="36"/>
      <c r="L684" s="36"/>
      <c r="M684" s="36"/>
      <c r="N684" s="36"/>
      <c r="O684" s="36"/>
    </row>
    <row r="685" spans="6:15" ht="12.75" x14ac:dyDescent="0.2">
      <c r="F685" s="48"/>
      <c r="H685" s="48"/>
      <c r="I685" s="48"/>
      <c r="J685" s="49"/>
      <c r="K685" s="36"/>
      <c r="L685" s="36"/>
      <c r="M685" s="36"/>
      <c r="N685" s="36"/>
      <c r="O685" s="36"/>
    </row>
    <row r="686" spans="6:15" ht="12.75" x14ac:dyDescent="0.2">
      <c r="F686" s="48"/>
      <c r="H686" s="48"/>
      <c r="I686" s="48"/>
      <c r="J686" s="49"/>
      <c r="K686" s="36"/>
      <c r="L686" s="36"/>
      <c r="M686" s="36"/>
      <c r="N686" s="36"/>
      <c r="O686" s="36"/>
    </row>
    <row r="687" spans="6:15" ht="12.75" x14ac:dyDescent="0.2">
      <c r="F687" s="48"/>
      <c r="H687" s="48"/>
      <c r="I687" s="48"/>
      <c r="J687" s="49"/>
      <c r="K687" s="36"/>
      <c r="L687" s="36"/>
      <c r="M687" s="36"/>
      <c r="N687" s="36"/>
      <c r="O687" s="36"/>
    </row>
    <row r="688" spans="6:15" ht="12.75" x14ac:dyDescent="0.2">
      <c r="F688" s="48"/>
      <c r="H688" s="48"/>
      <c r="I688" s="48"/>
      <c r="J688" s="49"/>
      <c r="K688" s="36"/>
      <c r="L688" s="36"/>
      <c r="M688" s="36"/>
      <c r="N688" s="36"/>
      <c r="O688" s="36"/>
    </row>
    <row r="689" spans="6:15" ht="12.75" x14ac:dyDescent="0.2">
      <c r="F689" s="48"/>
      <c r="H689" s="48"/>
      <c r="I689" s="48"/>
      <c r="J689" s="49"/>
      <c r="K689" s="36"/>
      <c r="L689" s="36"/>
      <c r="M689" s="36"/>
      <c r="N689" s="36"/>
      <c r="O689" s="36"/>
    </row>
    <row r="690" spans="6:15" ht="12.75" x14ac:dyDescent="0.2">
      <c r="F690" s="48"/>
      <c r="H690" s="48"/>
      <c r="I690" s="48"/>
      <c r="J690" s="49"/>
      <c r="K690" s="36"/>
      <c r="L690" s="36"/>
      <c r="M690" s="36"/>
      <c r="N690" s="36"/>
      <c r="O690" s="36"/>
    </row>
    <row r="691" spans="6:15" ht="12.75" x14ac:dyDescent="0.2">
      <c r="F691" s="48"/>
      <c r="H691" s="48"/>
      <c r="I691" s="48"/>
      <c r="J691" s="49"/>
      <c r="K691" s="36"/>
      <c r="L691" s="36"/>
      <c r="M691" s="36"/>
      <c r="N691" s="36"/>
      <c r="O691" s="36"/>
    </row>
    <row r="692" spans="6:15" ht="12.75" x14ac:dyDescent="0.2">
      <c r="F692" s="48"/>
      <c r="H692" s="48"/>
      <c r="I692" s="48"/>
      <c r="J692" s="49"/>
      <c r="K692" s="36"/>
      <c r="L692" s="36"/>
      <c r="M692" s="36"/>
      <c r="N692" s="36"/>
      <c r="O692" s="36"/>
    </row>
    <row r="693" spans="6:15" ht="12.75" x14ac:dyDescent="0.2">
      <c r="F693" s="48"/>
      <c r="H693" s="48"/>
      <c r="I693" s="48"/>
      <c r="J693" s="49"/>
      <c r="K693" s="36"/>
      <c r="L693" s="36"/>
      <c r="M693" s="36"/>
      <c r="N693" s="36"/>
      <c r="O693" s="36"/>
    </row>
    <row r="694" spans="6:15" ht="12.75" x14ac:dyDescent="0.2">
      <c r="F694" s="48"/>
      <c r="H694" s="48"/>
      <c r="I694" s="48"/>
      <c r="J694" s="49"/>
      <c r="K694" s="36"/>
      <c r="L694" s="36"/>
      <c r="M694" s="36"/>
      <c r="N694" s="36"/>
      <c r="O694" s="36"/>
    </row>
    <row r="695" spans="6:15" ht="12.75" x14ac:dyDescent="0.2">
      <c r="F695" s="48"/>
      <c r="H695" s="48"/>
      <c r="I695" s="48"/>
      <c r="J695" s="49"/>
      <c r="K695" s="36"/>
      <c r="L695" s="36"/>
      <c r="M695" s="36"/>
      <c r="N695" s="36"/>
      <c r="O695" s="36"/>
    </row>
    <row r="696" spans="6:15" ht="12.75" x14ac:dyDescent="0.2">
      <c r="F696" s="48"/>
      <c r="H696" s="48"/>
      <c r="I696" s="48"/>
      <c r="J696" s="49"/>
      <c r="K696" s="36"/>
      <c r="L696" s="36"/>
      <c r="M696" s="36"/>
      <c r="N696" s="36"/>
      <c r="O696" s="36"/>
    </row>
    <row r="697" spans="6:15" ht="12.75" x14ac:dyDescent="0.2">
      <c r="F697" s="48"/>
      <c r="H697" s="48"/>
      <c r="I697" s="48"/>
      <c r="J697" s="49"/>
      <c r="K697" s="36"/>
      <c r="L697" s="36"/>
      <c r="M697" s="36"/>
      <c r="N697" s="36"/>
      <c r="O697" s="36"/>
    </row>
    <row r="698" spans="6:15" ht="12.75" x14ac:dyDescent="0.2">
      <c r="F698" s="48"/>
      <c r="H698" s="48"/>
      <c r="I698" s="48"/>
      <c r="J698" s="49"/>
      <c r="K698" s="36"/>
      <c r="L698" s="36"/>
      <c r="M698" s="36"/>
      <c r="N698" s="36"/>
      <c r="O698" s="36"/>
    </row>
    <row r="699" spans="6:15" ht="12.75" x14ac:dyDescent="0.2">
      <c r="F699" s="48"/>
      <c r="H699" s="48"/>
      <c r="I699" s="48"/>
      <c r="J699" s="49"/>
      <c r="K699" s="36"/>
      <c r="L699" s="36"/>
      <c r="M699" s="36"/>
      <c r="N699" s="36"/>
      <c r="O699" s="36"/>
    </row>
    <row r="700" spans="6:15" ht="12.75" x14ac:dyDescent="0.2">
      <c r="F700" s="48"/>
      <c r="H700" s="48"/>
      <c r="I700" s="48"/>
      <c r="J700" s="49"/>
      <c r="K700" s="36"/>
      <c r="L700" s="36"/>
      <c r="M700" s="36"/>
      <c r="N700" s="36"/>
      <c r="O700" s="36"/>
    </row>
    <row r="701" spans="6:15" ht="12.75" x14ac:dyDescent="0.2">
      <c r="F701" s="48"/>
      <c r="H701" s="48"/>
      <c r="I701" s="48"/>
      <c r="J701" s="49"/>
      <c r="K701" s="36"/>
      <c r="L701" s="36"/>
      <c r="M701" s="36"/>
      <c r="N701" s="36"/>
      <c r="O701" s="36"/>
    </row>
    <row r="702" spans="6:15" ht="12.75" x14ac:dyDescent="0.2">
      <c r="F702" s="48"/>
      <c r="H702" s="48"/>
      <c r="I702" s="48"/>
      <c r="J702" s="49"/>
      <c r="K702" s="36"/>
      <c r="L702" s="36"/>
      <c r="M702" s="36"/>
      <c r="N702" s="36"/>
      <c r="O702" s="36"/>
    </row>
    <row r="703" spans="6:15" ht="12.75" x14ac:dyDescent="0.2">
      <c r="F703" s="48"/>
      <c r="H703" s="48"/>
      <c r="I703" s="48"/>
      <c r="J703" s="49"/>
      <c r="K703" s="36"/>
      <c r="L703" s="36"/>
      <c r="M703" s="36"/>
      <c r="N703" s="36"/>
      <c r="O703" s="36"/>
    </row>
    <row r="704" spans="6:15" ht="12.75" x14ac:dyDescent="0.2">
      <c r="F704" s="48"/>
      <c r="H704" s="48"/>
      <c r="I704" s="48"/>
      <c r="J704" s="49"/>
      <c r="K704" s="36"/>
      <c r="L704" s="36"/>
      <c r="M704" s="36"/>
      <c r="N704" s="36"/>
      <c r="O704" s="36"/>
    </row>
    <row r="705" spans="6:15" ht="12.75" x14ac:dyDescent="0.2">
      <c r="F705" s="48"/>
      <c r="H705" s="48"/>
      <c r="I705" s="48"/>
      <c r="J705" s="49"/>
      <c r="K705" s="36"/>
      <c r="L705" s="36"/>
      <c r="M705" s="36"/>
      <c r="N705" s="36"/>
      <c r="O705" s="36"/>
    </row>
    <row r="706" spans="6:15" ht="12.75" x14ac:dyDescent="0.2">
      <c r="F706" s="48"/>
      <c r="H706" s="48"/>
      <c r="I706" s="48"/>
      <c r="J706" s="49"/>
      <c r="K706" s="36"/>
      <c r="L706" s="36"/>
      <c r="M706" s="36"/>
      <c r="N706" s="36"/>
      <c r="O706" s="36"/>
    </row>
    <row r="707" spans="6:15" ht="12.75" x14ac:dyDescent="0.2">
      <c r="F707" s="48"/>
      <c r="H707" s="48"/>
      <c r="I707" s="48"/>
      <c r="J707" s="49"/>
      <c r="K707" s="36"/>
      <c r="L707" s="36"/>
      <c r="M707" s="36"/>
      <c r="N707" s="36"/>
      <c r="O707" s="36"/>
    </row>
    <row r="708" spans="6:15" ht="12.75" x14ac:dyDescent="0.2">
      <c r="F708" s="48"/>
      <c r="H708" s="48"/>
      <c r="I708" s="48"/>
      <c r="J708" s="49"/>
      <c r="K708" s="36"/>
      <c r="L708" s="36"/>
      <c r="M708" s="36"/>
      <c r="N708" s="36"/>
      <c r="O708" s="36"/>
    </row>
    <row r="709" spans="6:15" ht="12.75" x14ac:dyDescent="0.2">
      <c r="F709" s="48"/>
      <c r="H709" s="48"/>
      <c r="I709" s="48"/>
      <c r="J709" s="49"/>
      <c r="K709" s="36"/>
      <c r="L709" s="36"/>
      <c r="M709" s="36"/>
      <c r="N709" s="36"/>
      <c r="O709" s="36"/>
    </row>
    <row r="710" spans="6:15" ht="12.75" x14ac:dyDescent="0.2">
      <c r="F710" s="48"/>
      <c r="H710" s="48"/>
      <c r="I710" s="48"/>
      <c r="J710" s="49"/>
      <c r="K710" s="36"/>
      <c r="L710" s="36"/>
      <c r="M710" s="36"/>
      <c r="N710" s="36"/>
      <c r="O710" s="36"/>
    </row>
    <row r="711" spans="6:15" ht="12.75" x14ac:dyDescent="0.2">
      <c r="F711" s="48"/>
      <c r="H711" s="48"/>
      <c r="I711" s="48"/>
      <c r="J711" s="49"/>
      <c r="K711" s="36"/>
      <c r="L711" s="36"/>
      <c r="M711" s="36"/>
      <c r="N711" s="36"/>
      <c r="O711" s="36"/>
    </row>
    <row r="712" spans="6:15" ht="12.75" x14ac:dyDescent="0.2">
      <c r="F712" s="48"/>
      <c r="H712" s="48"/>
      <c r="I712" s="48"/>
      <c r="J712" s="49"/>
      <c r="K712" s="36"/>
      <c r="L712" s="36"/>
      <c r="M712" s="36"/>
      <c r="N712" s="36"/>
      <c r="O712" s="36"/>
    </row>
    <row r="713" spans="6:15" ht="12.75" x14ac:dyDescent="0.2">
      <c r="F713" s="48"/>
      <c r="H713" s="48"/>
      <c r="I713" s="48"/>
      <c r="J713" s="49"/>
      <c r="K713" s="36"/>
      <c r="L713" s="36"/>
      <c r="M713" s="36"/>
      <c r="N713" s="36"/>
      <c r="O713" s="36"/>
    </row>
    <row r="714" spans="6:15" ht="12.75" x14ac:dyDescent="0.2">
      <c r="F714" s="48"/>
      <c r="H714" s="48"/>
      <c r="I714" s="48"/>
      <c r="J714" s="49"/>
      <c r="K714" s="36"/>
      <c r="L714" s="36"/>
      <c r="M714" s="36"/>
      <c r="N714" s="36"/>
      <c r="O714" s="36"/>
    </row>
    <row r="715" spans="6:15" ht="12.75" x14ac:dyDescent="0.2">
      <c r="F715" s="48"/>
      <c r="H715" s="48"/>
      <c r="I715" s="48"/>
      <c r="J715" s="49"/>
      <c r="K715" s="36"/>
      <c r="L715" s="36"/>
      <c r="M715" s="36"/>
      <c r="N715" s="36"/>
      <c r="O715" s="36"/>
    </row>
    <row r="716" spans="6:15" ht="12.75" x14ac:dyDescent="0.2">
      <c r="F716" s="48"/>
      <c r="H716" s="48"/>
      <c r="I716" s="48"/>
      <c r="J716" s="49"/>
      <c r="K716" s="36"/>
      <c r="L716" s="36"/>
      <c r="M716" s="36"/>
      <c r="N716" s="36"/>
      <c r="O716" s="36"/>
    </row>
    <row r="717" spans="6:15" ht="12.75" x14ac:dyDescent="0.2">
      <c r="F717" s="48"/>
      <c r="H717" s="48"/>
      <c r="I717" s="48"/>
      <c r="J717" s="49"/>
      <c r="K717" s="36"/>
      <c r="L717" s="36"/>
      <c r="M717" s="36"/>
      <c r="N717" s="36"/>
      <c r="O717" s="36"/>
    </row>
    <row r="718" spans="6:15" ht="12.75" x14ac:dyDescent="0.2">
      <c r="F718" s="48"/>
      <c r="H718" s="48"/>
      <c r="I718" s="48"/>
      <c r="J718" s="49"/>
      <c r="K718" s="36"/>
      <c r="L718" s="36"/>
      <c r="M718" s="36"/>
      <c r="N718" s="36"/>
      <c r="O718" s="36"/>
    </row>
    <row r="719" spans="6:15" ht="12.75" x14ac:dyDescent="0.2">
      <c r="F719" s="48"/>
      <c r="H719" s="48"/>
      <c r="I719" s="48"/>
      <c r="J719" s="49"/>
      <c r="K719" s="36"/>
      <c r="L719" s="36"/>
      <c r="M719" s="36"/>
      <c r="N719" s="36"/>
      <c r="O719" s="36"/>
    </row>
    <row r="720" spans="6:15" ht="12.75" x14ac:dyDescent="0.2">
      <c r="F720" s="48"/>
      <c r="H720" s="48"/>
      <c r="I720" s="48"/>
      <c r="J720" s="49"/>
      <c r="K720" s="36"/>
      <c r="L720" s="36"/>
      <c r="M720" s="36"/>
      <c r="N720" s="36"/>
      <c r="O720" s="36"/>
    </row>
    <row r="721" spans="6:15" ht="12.75" x14ac:dyDescent="0.2">
      <c r="F721" s="48"/>
      <c r="H721" s="48"/>
      <c r="I721" s="48"/>
      <c r="J721" s="49"/>
      <c r="K721" s="36"/>
      <c r="L721" s="36"/>
      <c r="M721" s="36"/>
      <c r="N721" s="36"/>
      <c r="O721" s="36"/>
    </row>
    <row r="722" spans="6:15" ht="12.75" x14ac:dyDescent="0.2">
      <c r="F722" s="48"/>
      <c r="H722" s="48"/>
      <c r="I722" s="48"/>
      <c r="J722" s="49"/>
      <c r="K722" s="36"/>
      <c r="L722" s="36"/>
      <c r="M722" s="36"/>
      <c r="N722" s="36"/>
      <c r="O722" s="36"/>
    </row>
    <row r="723" spans="6:15" ht="12.75" x14ac:dyDescent="0.2">
      <c r="F723" s="48"/>
      <c r="H723" s="48"/>
      <c r="I723" s="48"/>
      <c r="J723" s="49"/>
      <c r="K723" s="36"/>
      <c r="L723" s="36"/>
      <c r="M723" s="36"/>
      <c r="N723" s="36"/>
      <c r="O723" s="36"/>
    </row>
    <row r="724" spans="6:15" ht="12.75" x14ac:dyDescent="0.2">
      <c r="F724" s="48"/>
      <c r="H724" s="48"/>
      <c r="I724" s="48"/>
      <c r="J724" s="49"/>
      <c r="K724" s="36"/>
      <c r="L724" s="36"/>
      <c r="M724" s="36"/>
      <c r="N724" s="36"/>
      <c r="O724" s="36"/>
    </row>
    <row r="725" spans="6:15" ht="12.75" x14ac:dyDescent="0.2">
      <c r="F725" s="48"/>
      <c r="H725" s="48"/>
      <c r="I725" s="48"/>
      <c r="J725" s="49"/>
      <c r="K725" s="36"/>
      <c r="L725" s="36"/>
      <c r="M725" s="36"/>
      <c r="N725" s="36"/>
      <c r="O725" s="36"/>
    </row>
    <row r="726" spans="6:15" ht="12.75" x14ac:dyDescent="0.2">
      <c r="F726" s="48"/>
      <c r="H726" s="48"/>
      <c r="I726" s="48"/>
      <c r="J726" s="49"/>
      <c r="K726" s="36"/>
      <c r="L726" s="36"/>
      <c r="M726" s="36"/>
      <c r="N726" s="36"/>
      <c r="O726" s="36"/>
    </row>
    <row r="727" spans="6:15" ht="12.75" x14ac:dyDescent="0.2">
      <c r="F727" s="48"/>
      <c r="H727" s="48"/>
      <c r="I727" s="48"/>
      <c r="J727" s="49"/>
      <c r="K727" s="36"/>
      <c r="L727" s="36"/>
      <c r="M727" s="36"/>
      <c r="N727" s="36"/>
      <c r="O727" s="36"/>
    </row>
    <row r="728" spans="6:15" ht="12.75" x14ac:dyDescent="0.2">
      <c r="F728" s="48"/>
      <c r="H728" s="48"/>
      <c r="I728" s="48"/>
      <c r="J728" s="49"/>
      <c r="K728" s="36"/>
      <c r="L728" s="36"/>
      <c r="M728" s="36"/>
      <c r="N728" s="36"/>
      <c r="O728" s="36"/>
    </row>
    <row r="729" spans="6:15" ht="12.75" x14ac:dyDescent="0.2">
      <c r="F729" s="48"/>
      <c r="H729" s="48"/>
      <c r="I729" s="48"/>
      <c r="J729" s="49"/>
      <c r="K729" s="36"/>
      <c r="L729" s="36"/>
      <c r="M729" s="36"/>
      <c r="N729" s="36"/>
      <c r="O729" s="36"/>
    </row>
    <row r="730" spans="6:15" ht="12.75" x14ac:dyDescent="0.2">
      <c r="F730" s="48"/>
      <c r="H730" s="48"/>
      <c r="I730" s="48"/>
      <c r="J730" s="49"/>
      <c r="K730" s="36"/>
      <c r="L730" s="36"/>
      <c r="M730" s="36"/>
      <c r="N730" s="36"/>
      <c r="O730" s="36"/>
    </row>
    <row r="731" spans="6:15" ht="12.75" x14ac:dyDescent="0.2">
      <c r="F731" s="48"/>
      <c r="H731" s="48"/>
      <c r="I731" s="48"/>
      <c r="J731" s="49"/>
      <c r="K731" s="36"/>
      <c r="L731" s="36"/>
      <c r="M731" s="36"/>
      <c r="N731" s="36"/>
      <c r="O731" s="36"/>
    </row>
    <row r="732" spans="6:15" ht="12.75" x14ac:dyDescent="0.2">
      <c r="F732" s="48"/>
      <c r="H732" s="48"/>
      <c r="I732" s="48"/>
      <c r="J732" s="49"/>
      <c r="K732" s="36"/>
      <c r="L732" s="36"/>
      <c r="M732" s="36"/>
      <c r="N732" s="36"/>
      <c r="O732" s="36"/>
    </row>
    <row r="733" spans="6:15" ht="12.75" x14ac:dyDescent="0.2">
      <c r="F733" s="48"/>
      <c r="H733" s="48"/>
      <c r="I733" s="48"/>
      <c r="J733" s="49"/>
      <c r="K733" s="36"/>
      <c r="L733" s="36"/>
      <c r="M733" s="36"/>
      <c r="N733" s="36"/>
      <c r="O733" s="36"/>
    </row>
    <row r="734" spans="6:15" ht="12.75" x14ac:dyDescent="0.2">
      <c r="F734" s="48"/>
      <c r="H734" s="48"/>
      <c r="I734" s="48"/>
      <c r="J734" s="49"/>
      <c r="K734" s="36"/>
      <c r="L734" s="36"/>
      <c r="M734" s="36"/>
      <c r="N734" s="36"/>
      <c r="O734" s="36"/>
    </row>
    <row r="735" spans="6:15" ht="12.75" x14ac:dyDescent="0.2">
      <c r="F735" s="48"/>
      <c r="H735" s="48"/>
      <c r="I735" s="48"/>
      <c r="J735" s="49"/>
      <c r="K735" s="36"/>
      <c r="L735" s="36"/>
      <c r="M735" s="36"/>
      <c r="N735" s="36"/>
      <c r="O735" s="36"/>
    </row>
    <row r="736" spans="6:15" ht="12.75" x14ac:dyDescent="0.2">
      <c r="F736" s="48"/>
      <c r="H736" s="48"/>
      <c r="I736" s="48"/>
      <c r="J736" s="49"/>
      <c r="K736" s="36"/>
      <c r="L736" s="36"/>
      <c r="M736" s="36"/>
      <c r="N736" s="36"/>
      <c r="O736" s="36"/>
    </row>
    <row r="737" spans="6:15" ht="12.75" x14ac:dyDescent="0.2">
      <c r="F737" s="48"/>
      <c r="H737" s="48"/>
      <c r="I737" s="48"/>
      <c r="J737" s="49"/>
      <c r="K737" s="36"/>
      <c r="L737" s="36"/>
      <c r="M737" s="36"/>
      <c r="N737" s="36"/>
      <c r="O737" s="36"/>
    </row>
    <row r="738" spans="6:15" ht="12.75" x14ac:dyDescent="0.2">
      <c r="F738" s="48"/>
      <c r="H738" s="48"/>
      <c r="I738" s="48"/>
      <c r="J738" s="49"/>
      <c r="K738" s="36"/>
      <c r="L738" s="36"/>
      <c r="M738" s="36"/>
      <c r="N738" s="36"/>
      <c r="O738" s="36"/>
    </row>
    <row r="739" spans="6:15" ht="12.75" x14ac:dyDescent="0.2">
      <c r="F739" s="48"/>
      <c r="H739" s="48"/>
      <c r="I739" s="48"/>
      <c r="J739" s="49"/>
      <c r="K739" s="36"/>
      <c r="L739" s="36"/>
      <c r="M739" s="36"/>
      <c r="N739" s="36"/>
      <c r="O739" s="36"/>
    </row>
    <row r="740" spans="6:15" ht="12.75" x14ac:dyDescent="0.2">
      <c r="F740" s="48"/>
      <c r="H740" s="48"/>
      <c r="I740" s="48"/>
      <c r="J740" s="49"/>
      <c r="K740" s="36"/>
      <c r="L740" s="36"/>
      <c r="M740" s="36"/>
      <c r="N740" s="36"/>
      <c r="O740" s="36"/>
    </row>
    <row r="741" spans="6:15" ht="12.75" x14ac:dyDescent="0.2">
      <c r="F741" s="48"/>
      <c r="H741" s="48"/>
      <c r="I741" s="48"/>
      <c r="J741" s="49"/>
      <c r="K741" s="36"/>
      <c r="L741" s="36"/>
      <c r="M741" s="36"/>
      <c r="N741" s="36"/>
      <c r="O741" s="36"/>
    </row>
    <row r="742" spans="6:15" ht="12.75" x14ac:dyDescent="0.2">
      <c r="F742" s="48"/>
      <c r="H742" s="48"/>
      <c r="I742" s="48"/>
      <c r="J742" s="49"/>
      <c r="K742" s="36"/>
      <c r="L742" s="36"/>
      <c r="M742" s="36"/>
      <c r="N742" s="36"/>
      <c r="O742" s="36"/>
    </row>
    <row r="743" spans="6:15" ht="12.75" x14ac:dyDescent="0.2">
      <c r="F743" s="48"/>
      <c r="H743" s="48"/>
      <c r="I743" s="48"/>
      <c r="J743" s="49"/>
      <c r="K743" s="36"/>
      <c r="L743" s="36"/>
      <c r="M743" s="36"/>
      <c r="N743" s="36"/>
      <c r="O743" s="36"/>
    </row>
    <row r="744" spans="6:15" ht="12.75" x14ac:dyDescent="0.2">
      <c r="F744" s="48"/>
      <c r="H744" s="48"/>
      <c r="I744" s="48"/>
      <c r="J744" s="49"/>
      <c r="K744" s="36"/>
      <c r="L744" s="36"/>
      <c r="M744" s="36"/>
      <c r="N744" s="36"/>
      <c r="O744" s="36"/>
    </row>
    <row r="745" spans="6:15" ht="12.75" x14ac:dyDescent="0.2">
      <c r="F745" s="48"/>
      <c r="H745" s="48"/>
      <c r="I745" s="48"/>
      <c r="J745" s="49"/>
      <c r="K745" s="36"/>
      <c r="L745" s="36"/>
      <c r="M745" s="36"/>
      <c r="N745" s="36"/>
      <c r="O745" s="36"/>
    </row>
    <row r="746" spans="6:15" ht="12.75" x14ac:dyDescent="0.2">
      <c r="F746" s="48"/>
      <c r="H746" s="48"/>
      <c r="I746" s="48"/>
      <c r="J746" s="49"/>
      <c r="K746" s="36"/>
      <c r="L746" s="36"/>
      <c r="M746" s="36"/>
      <c r="N746" s="36"/>
      <c r="O746" s="36"/>
    </row>
    <row r="747" spans="6:15" ht="12.75" x14ac:dyDescent="0.2">
      <c r="F747" s="48"/>
      <c r="H747" s="48"/>
      <c r="I747" s="48"/>
      <c r="J747" s="49"/>
      <c r="K747" s="36"/>
      <c r="L747" s="36"/>
      <c r="M747" s="36"/>
      <c r="N747" s="36"/>
      <c r="O747" s="36"/>
    </row>
    <row r="748" spans="6:15" ht="12.75" x14ac:dyDescent="0.2">
      <c r="F748" s="48"/>
      <c r="H748" s="48"/>
      <c r="I748" s="48"/>
      <c r="J748" s="49"/>
      <c r="K748" s="36"/>
      <c r="L748" s="36"/>
      <c r="M748" s="36"/>
      <c r="N748" s="36"/>
      <c r="O748" s="36"/>
    </row>
    <row r="749" spans="6:15" ht="12.75" x14ac:dyDescent="0.2">
      <c r="F749" s="48"/>
      <c r="H749" s="48"/>
      <c r="I749" s="48"/>
      <c r="J749" s="49"/>
      <c r="K749" s="36"/>
      <c r="L749" s="36"/>
      <c r="M749" s="36"/>
      <c r="N749" s="36"/>
      <c r="O749" s="36"/>
    </row>
    <row r="750" spans="6:15" ht="12.75" x14ac:dyDescent="0.2">
      <c r="F750" s="48"/>
      <c r="H750" s="48"/>
      <c r="I750" s="48"/>
      <c r="J750" s="49"/>
      <c r="K750" s="36"/>
      <c r="L750" s="36"/>
      <c r="M750" s="36"/>
      <c r="N750" s="36"/>
      <c r="O750" s="36"/>
    </row>
    <row r="751" spans="6:15" ht="12.75" x14ac:dyDescent="0.2">
      <c r="F751" s="48"/>
      <c r="H751" s="48"/>
      <c r="I751" s="48"/>
      <c r="J751" s="49"/>
      <c r="K751" s="36"/>
      <c r="L751" s="36"/>
      <c r="M751" s="36"/>
      <c r="N751" s="36"/>
      <c r="O751" s="36"/>
    </row>
    <row r="752" spans="6:15" ht="12.75" x14ac:dyDescent="0.2">
      <c r="F752" s="48"/>
      <c r="H752" s="48"/>
      <c r="I752" s="48"/>
      <c r="J752" s="49"/>
      <c r="K752" s="36"/>
      <c r="L752" s="36"/>
      <c r="M752" s="36"/>
      <c r="N752" s="36"/>
      <c r="O752" s="36"/>
    </row>
    <row r="753" spans="6:15" ht="12.75" x14ac:dyDescent="0.2">
      <c r="F753" s="48"/>
      <c r="H753" s="48"/>
      <c r="I753" s="48"/>
      <c r="J753" s="49"/>
      <c r="K753" s="36"/>
      <c r="L753" s="36"/>
      <c r="M753" s="36"/>
      <c r="N753" s="36"/>
      <c r="O753" s="36"/>
    </row>
    <row r="754" spans="6:15" ht="12.75" x14ac:dyDescent="0.2">
      <c r="F754" s="48"/>
      <c r="H754" s="48"/>
      <c r="I754" s="48"/>
      <c r="J754" s="49"/>
      <c r="K754" s="36"/>
      <c r="L754" s="36"/>
      <c r="M754" s="36"/>
      <c r="N754" s="36"/>
      <c r="O754" s="36"/>
    </row>
    <row r="755" spans="6:15" ht="12.75" x14ac:dyDescent="0.2">
      <c r="F755" s="48"/>
      <c r="H755" s="48"/>
      <c r="I755" s="48"/>
      <c r="J755" s="49"/>
      <c r="K755" s="36"/>
      <c r="L755" s="36"/>
      <c r="M755" s="36"/>
      <c r="N755" s="36"/>
      <c r="O755" s="36"/>
    </row>
    <row r="756" spans="6:15" ht="12.75" x14ac:dyDescent="0.2">
      <c r="F756" s="48"/>
      <c r="H756" s="48"/>
      <c r="I756" s="48"/>
      <c r="J756" s="49"/>
      <c r="K756" s="36"/>
      <c r="L756" s="36"/>
      <c r="M756" s="36"/>
      <c r="N756" s="36"/>
      <c r="O756" s="36"/>
    </row>
    <row r="757" spans="6:15" ht="12.75" x14ac:dyDescent="0.2">
      <c r="F757" s="48"/>
      <c r="H757" s="48"/>
      <c r="I757" s="48"/>
      <c r="J757" s="49"/>
      <c r="K757" s="36"/>
      <c r="L757" s="36"/>
      <c r="M757" s="36"/>
      <c r="N757" s="36"/>
      <c r="O757" s="36"/>
    </row>
    <row r="758" spans="6:15" ht="12.75" x14ac:dyDescent="0.2">
      <c r="F758" s="48"/>
      <c r="H758" s="48"/>
      <c r="I758" s="48"/>
      <c r="J758" s="49"/>
      <c r="K758" s="36"/>
      <c r="L758" s="36"/>
      <c r="M758" s="36"/>
      <c r="N758" s="36"/>
      <c r="O758" s="36"/>
    </row>
    <row r="759" spans="6:15" ht="12.75" x14ac:dyDescent="0.2">
      <c r="F759" s="48"/>
      <c r="H759" s="48"/>
      <c r="I759" s="48"/>
      <c r="J759" s="49"/>
      <c r="K759" s="36"/>
      <c r="L759" s="36"/>
      <c r="M759" s="36"/>
      <c r="N759" s="36"/>
      <c r="O759" s="36"/>
    </row>
    <row r="760" spans="6:15" ht="12.75" x14ac:dyDescent="0.2">
      <c r="F760" s="48"/>
      <c r="H760" s="48"/>
      <c r="I760" s="48"/>
      <c r="J760" s="49"/>
      <c r="K760" s="36"/>
      <c r="L760" s="36"/>
      <c r="M760" s="36"/>
      <c r="N760" s="36"/>
      <c r="O760" s="36"/>
    </row>
    <row r="761" spans="6:15" ht="12.75" x14ac:dyDescent="0.2">
      <c r="F761" s="48"/>
      <c r="H761" s="48"/>
      <c r="I761" s="48"/>
      <c r="J761" s="49"/>
      <c r="K761" s="36"/>
      <c r="L761" s="36"/>
      <c r="M761" s="36"/>
      <c r="N761" s="36"/>
      <c r="O761" s="36"/>
    </row>
    <row r="762" spans="6:15" ht="12.75" x14ac:dyDescent="0.2">
      <c r="F762" s="48"/>
      <c r="H762" s="48"/>
      <c r="I762" s="48"/>
      <c r="J762" s="49"/>
      <c r="K762" s="36"/>
      <c r="L762" s="36"/>
      <c r="M762" s="36"/>
      <c r="N762" s="36"/>
      <c r="O762" s="36"/>
    </row>
    <row r="763" spans="6:15" ht="12.75" x14ac:dyDescent="0.2">
      <c r="F763" s="48"/>
      <c r="H763" s="48"/>
      <c r="I763" s="48"/>
      <c r="J763" s="49"/>
      <c r="K763" s="36"/>
      <c r="L763" s="36"/>
      <c r="M763" s="36"/>
      <c r="N763" s="36"/>
      <c r="O763" s="36"/>
    </row>
    <row r="764" spans="6:15" ht="12.75" x14ac:dyDescent="0.2">
      <c r="F764" s="48"/>
      <c r="H764" s="48"/>
      <c r="I764" s="48"/>
      <c r="J764" s="49"/>
      <c r="K764" s="36"/>
      <c r="L764" s="36"/>
      <c r="M764" s="36"/>
      <c r="N764" s="36"/>
      <c r="O764" s="36"/>
    </row>
    <row r="765" spans="6:15" ht="12.75" x14ac:dyDescent="0.2">
      <c r="F765" s="48"/>
      <c r="H765" s="48"/>
      <c r="I765" s="48"/>
      <c r="J765" s="49"/>
      <c r="K765" s="36"/>
      <c r="L765" s="36"/>
      <c r="M765" s="36"/>
      <c r="N765" s="36"/>
      <c r="O765" s="36"/>
    </row>
    <row r="766" spans="6:15" ht="12.75" x14ac:dyDescent="0.2">
      <c r="F766" s="48"/>
      <c r="H766" s="48"/>
      <c r="I766" s="48"/>
      <c r="J766" s="49"/>
      <c r="K766" s="36"/>
      <c r="L766" s="36"/>
      <c r="M766" s="36"/>
      <c r="N766" s="36"/>
      <c r="O766" s="36"/>
    </row>
    <row r="767" spans="6:15" ht="12.75" x14ac:dyDescent="0.2">
      <c r="F767" s="48"/>
      <c r="H767" s="48"/>
      <c r="I767" s="48"/>
      <c r="J767" s="49"/>
      <c r="K767" s="36"/>
      <c r="L767" s="36"/>
      <c r="M767" s="36"/>
      <c r="N767" s="36"/>
      <c r="O767" s="36"/>
    </row>
    <row r="768" spans="6:15" ht="12.75" x14ac:dyDescent="0.2">
      <c r="F768" s="48"/>
      <c r="H768" s="48"/>
      <c r="I768" s="48"/>
      <c r="J768" s="49"/>
      <c r="K768" s="36"/>
      <c r="L768" s="36"/>
      <c r="M768" s="36"/>
      <c r="N768" s="36"/>
      <c r="O768" s="36"/>
    </row>
    <row r="769" spans="6:15" ht="12.75" x14ac:dyDescent="0.2">
      <c r="F769" s="48"/>
      <c r="H769" s="48"/>
      <c r="I769" s="48"/>
      <c r="J769" s="49"/>
      <c r="K769" s="36"/>
      <c r="L769" s="36"/>
      <c r="M769" s="36"/>
      <c r="N769" s="36"/>
      <c r="O769" s="36"/>
    </row>
    <row r="770" spans="6:15" ht="12.75" x14ac:dyDescent="0.2">
      <c r="F770" s="48"/>
      <c r="H770" s="48"/>
      <c r="I770" s="48"/>
      <c r="J770" s="49"/>
      <c r="K770" s="36"/>
      <c r="L770" s="36"/>
      <c r="M770" s="36"/>
      <c r="N770" s="36"/>
      <c r="O770" s="36"/>
    </row>
    <row r="771" spans="6:15" ht="12.75" x14ac:dyDescent="0.2">
      <c r="F771" s="48"/>
      <c r="H771" s="48"/>
      <c r="I771" s="48"/>
      <c r="J771" s="49"/>
      <c r="K771" s="36"/>
      <c r="L771" s="36"/>
      <c r="M771" s="36"/>
      <c r="N771" s="36"/>
      <c r="O771" s="36"/>
    </row>
    <row r="772" spans="6:15" ht="12.75" x14ac:dyDescent="0.2">
      <c r="F772" s="48"/>
      <c r="H772" s="48"/>
      <c r="I772" s="48"/>
      <c r="J772" s="49"/>
      <c r="K772" s="36"/>
      <c r="L772" s="36"/>
      <c r="M772" s="36"/>
      <c r="N772" s="36"/>
      <c r="O772" s="36"/>
    </row>
    <row r="773" spans="6:15" ht="12.75" x14ac:dyDescent="0.2">
      <c r="F773" s="48"/>
      <c r="H773" s="48"/>
      <c r="I773" s="48"/>
      <c r="J773" s="49"/>
      <c r="K773" s="36"/>
      <c r="L773" s="36"/>
      <c r="M773" s="36"/>
      <c r="N773" s="36"/>
      <c r="O773" s="36"/>
    </row>
    <row r="774" spans="6:15" ht="12.75" x14ac:dyDescent="0.2">
      <c r="F774" s="48"/>
      <c r="H774" s="48"/>
      <c r="I774" s="48"/>
      <c r="J774" s="49"/>
      <c r="K774" s="36"/>
      <c r="L774" s="36"/>
      <c r="M774" s="36"/>
      <c r="N774" s="36"/>
      <c r="O774" s="36"/>
    </row>
    <row r="775" spans="6:15" ht="12.75" x14ac:dyDescent="0.2">
      <c r="F775" s="48"/>
      <c r="H775" s="48"/>
      <c r="I775" s="48"/>
      <c r="J775" s="49"/>
      <c r="K775" s="36"/>
      <c r="L775" s="36"/>
      <c r="M775" s="36"/>
      <c r="N775" s="36"/>
      <c r="O775" s="36"/>
    </row>
    <row r="776" spans="6:15" ht="12.75" x14ac:dyDescent="0.2">
      <c r="F776" s="48"/>
      <c r="H776" s="48"/>
      <c r="I776" s="48"/>
      <c r="J776" s="49"/>
      <c r="K776" s="36"/>
      <c r="L776" s="36"/>
      <c r="M776" s="36"/>
      <c r="N776" s="36"/>
      <c r="O776" s="36"/>
    </row>
    <row r="777" spans="6:15" ht="12.75" x14ac:dyDescent="0.2">
      <c r="F777" s="48"/>
      <c r="H777" s="48"/>
      <c r="I777" s="48"/>
      <c r="J777" s="49"/>
      <c r="K777" s="36"/>
      <c r="L777" s="36"/>
      <c r="M777" s="36"/>
      <c r="N777" s="36"/>
      <c r="O777" s="36"/>
    </row>
    <row r="778" spans="6:15" ht="12.75" x14ac:dyDescent="0.2">
      <c r="F778" s="48"/>
      <c r="H778" s="48"/>
      <c r="I778" s="48"/>
      <c r="J778" s="49"/>
      <c r="K778" s="36"/>
      <c r="L778" s="36"/>
      <c r="M778" s="36"/>
      <c r="N778" s="36"/>
      <c r="O778" s="36"/>
    </row>
    <row r="779" spans="6:15" ht="12.75" x14ac:dyDescent="0.2">
      <c r="F779" s="48"/>
      <c r="H779" s="48"/>
      <c r="I779" s="48"/>
      <c r="J779" s="49"/>
      <c r="K779" s="36"/>
      <c r="L779" s="36"/>
      <c r="M779" s="36"/>
      <c r="N779" s="36"/>
      <c r="O779" s="36"/>
    </row>
    <row r="780" spans="6:15" ht="12.75" x14ac:dyDescent="0.2">
      <c r="F780" s="48"/>
      <c r="H780" s="48"/>
      <c r="I780" s="48"/>
      <c r="J780" s="49"/>
      <c r="K780" s="36"/>
      <c r="L780" s="36"/>
      <c r="M780" s="36"/>
      <c r="N780" s="36"/>
      <c r="O780" s="36"/>
    </row>
    <row r="781" spans="6:15" ht="12.75" x14ac:dyDescent="0.2">
      <c r="F781" s="48"/>
      <c r="H781" s="48"/>
      <c r="I781" s="48"/>
      <c r="J781" s="49"/>
      <c r="K781" s="36"/>
      <c r="L781" s="36"/>
      <c r="M781" s="36"/>
      <c r="N781" s="36"/>
      <c r="O781" s="36"/>
    </row>
    <row r="782" spans="6:15" ht="12.75" x14ac:dyDescent="0.2">
      <c r="F782" s="48"/>
      <c r="H782" s="48"/>
      <c r="I782" s="48"/>
      <c r="J782" s="49"/>
      <c r="K782" s="36"/>
      <c r="L782" s="36"/>
      <c r="M782" s="36"/>
      <c r="N782" s="36"/>
      <c r="O782" s="36"/>
    </row>
    <row r="783" spans="6:15" ht="12.75" x14ac:dyDescent="0.2">
      <c r="F783" s="48"/>
      <c r="H783" s="48"/>
      <c r="I783" s="48"/>
      <c r="J783" s="49"/>
      <c r="K783" s="36"/>
      <c r="L783" s="36"/>
      <c r="M783" s="36"/>
      <c r="N783" s="36"/>
      <c r="O783" s="36"/>
    </row>
    <row r="784" spans="6:15" ht="12.75" x14ac:dyDescent="0.2">
      <c r="F784" s="48"/>
      <c r="H784" s="48"/>
      <c r="I784" s="48"/>
      <c r="J784" s="49"/>
      <c r="K784" s="36"/>
      <c r="L784" s="36"/>
      <c r="M784" s="36"/>
      <c r="N784" s="36"/>
      <c r="O784" s="36"/>
    </row>
    <row r="785" spans="6:15" ht="12.75" x14ac:dyDescent="0.2">
      <c r="F785" s="48"/>
      <c r="H785" s="48"/>
      <c r="I785" s="48"/>
      <c r="J785" s="49"/>
      <c r="K785" s="36"/>
      <c r="L785" s="36"/>
      <c r="M785" s="36"/>
      <c r="N785" s="36"/>
      <c r="O785" s="36"/>
    </row>
    <row r="786" spans="6:15" ht="12.75" x14ac:dyDescent="0.2">
      <c r="F786" s="48"/>
      <c r="H786" s="48"/>
      <c r="I786" s="48"/>
      <c r="J786" s="49"/>
      <c r="K786" s="36"/>
      <c r="L786" s="36"/>
      <c r="M786" s="36"/>
      <c r="N786" s="36"/>
      <c r="O786" s="36"/>
    </row>
    <row r="787" spans="6:15" ht="12.75" x14ac:dyDescent="0.2">
      <c r="F787" s="48"/>
      <c r="H787" s="48"/>
      <c r="I787" s="48"/>
      <c r="J787" s="49"/>
      <c r="K787" s="36"/>
      <c r="L787" s="36"/>
      <c r="M787" s="36"/>
      <c r="N787" s="36"/>
      <c r="O787" s="36"/>
    </row>
    <row r="788" spans="6:15" ht="12.75" x14ac:dyDescent="0.2">
      <c r="F788" s="48"/>
      <c r="H788" s="48"/>
      <c r="I788" s="48"/>
      <c r="J788" s="49"/>
      <c r="K788" s="36"/>
      <c r="L788" s="36"/>
      <c r="M788" s="36"/>
      <c r="N788" s="36"/>
      <c r="O788" s="36"/>
    </row>
    <row r="789" spans="6:15" ht="12.75" x14ac:dyDescent="0.2">
      <c r="F789" s="48"/>
      <c r="H789" s="48"/>
      <c r="I789" s="48"/>
      <c r="J789" s="49"/>
      <c r="K789" s="36"/>
      <c r="L789" s="36"/>
      <c r="M789" s="36"/>
      <c r="N789" s="36"/>
      <c r="O789" s="36"/>
    </row>
    <row r="790" spans="6:15" ht="12.75" x14ac:dyDescent="0.2">
      <c r="F790" s="48"/>
      <c r="H790" s="48"/>
      <c r="I790" s="48"/>
      <c r="J790" s="49"/>
      <c r="K790" s="36"/>
      <c r="L790" s="36"/>
      <c r="M790" s="36"/>
      <c r="N790" s="36"/>
      <c r="O790" s="36"/>
    </row>
    <row r="791" spans="6:15" ht="12.75" x14ac:dyDescent="0.2">
      <c r="F791" s="48"/>
      <c r="H791" s="48"/>
      <c r="I791" s="48"/>
      <c r="J791" s="49"/>
      <c r="K791" s="36"/>
      <c r="L791" s="36"/>
      <c r="M791" s="36"/>
      <c r="N791" s="36"/>
      <c r="O791" s="36"/>
    </row>
    <row r="792" spans="6:15" ht="12.75" x14ac:dyDescent="0.2">
      <c r="F792" s="48"/>
      <c r="H792" s="48"/>
      <c r="I792" s="48"/>
      <c r="J792" s="49"/>
      <c r="K792" s="36"/>
      <c r="L792" s="36"/>
      <c r="M792" s="36"/>
      <c r="N792" s="36"/>
      <c r="O792" s="36"/>
    </row>
    <row r="793" spans="6:15" ht="12.75" x14ac:dyDescent="0.2">
      <c r="F793" s="48"/>
      <c r="H793" s="48"/>
      <c r="I793" s="48"/>
      <c r="J793" s="49"/>
      <c r="K793" s="36"/>
      <c r="L793" s="36"/>
      <c r="M793" s="36"/>
      <c r="N793" s="36"/>
      <c r="O793" s="36"/>
    </row>
    <row r="794" spans="6:15" ht="12.75" x14ac:dyDescent="0.2">
      <c r="F794" s="48"/>
      <c r="H794" s="48"/>
      <c r="I794" s="48"/>
      <c r="J794" s="49"/>
      <c r="K794" s="36"/>
      <c r="L794" s="36"/>
      <c r="M794" s="36"/>
      <c r="N794" s="36"/>
      <c r="O794" s="36"/>
    </row>
    <row r="795" spans="6:15" ht="12.75" x14ac:dyDescent="0.2">
      <c r="F795" s="48"/>
      <c r="H795" s="48"/>
      <c r="I795" s="48"/>
      <c r="J795" s="49"/>
      <c r="K795" s="36"/>
      <c r="L795" s="36"/>
      <c r="M795" s="36"/>
      <c r="N795" s="36"/>
      <c r="O795" s="36"/>
    </row>
    <row r="796" spans="6:15" ht="12.75" x14ac:dyDescent="0.2">
      <c r="F796" s="48"/>
      <c r="H796" s="48"/>
      <c r="I796" s="48"/>
      <c r="J796" s="49"/>
      <c r="K796" s="36"/>
      <c r="L796" s="36"/>
      <c r="M796" s="36"/>
      <c r="N796" s="36"/>
      <c r="O796" s="36"/>
    </row>
    <row r="797" spans="6:15" ht="12.75" x14ac:dyDescent="0.2">
      <c r="F797" s="48"/>
      <c r="H797" s="48"/>
      <c r="I797" s="48"/>
      <c r="J797" s="49"/>
      <c r="K797" s="36"/>
      <c r="L797" s="36"/>
      <c r="M797" s="36"/>
      <c r="N797" s="36"/>
      <c r="O797" s="36"/>
    </row>
    <row r="798" spans="6:15" ht="12.75" x14ac:dyDescent="0.2">
      <c r="F798" s="48"/>
      <c r="H798" s="48"/>
      <c r="I798" s="48"/>
      <c r="J798" s="49"/>
      <c r="K798" s="36"/>
      <c r="L798" s="36"/>
      <c r="M798" s="36"/>
      <c r="N798" s="36"/>
      <c r="O798" s="36"/>
    </row>
    <row r="799" spans="6:15" ht="12.75" x14ac:dyDescent="0.2">
      <c r="F799" s="48"/>
      <c r="H799" s="48"/>
      <c r="I799" s="48"/>
      <c r="J799" s="49"/>
      <c r="K799" s="36"/>
      <c r="L799" s="36"/>
      <c r="M799" s="36"/>
      <c r="N799" s="36"/>
      <c r="O799" s="36"/>
    </row>
    <row r="800" spans="6:15" ht="12.75" x14ac:dyDescent="0.2">
      <c r="F800" s="48"/>
      <c r="H800" s="48"/>
      <c r="I800" s="48"/>
      <c r="J800" s="49"/>
      <c r="K800" s="36"/>
      <c r="L800" s="36"/>
      <c r="M800" s="36"/>
      <c r="N800" s="36"/>
      <c r="O800" s="36"/>
    </row>
    <row r="801" spans="6:15" ht="12.75" x14ac:dyDescent="0.2">
      <c r="F801" s="48"/>
      <c r="H801" s="48"/>
      <c r="I801" s="48"/>
      <c r="J801" s="49"/>
      <c r="K801" s="36"/>
      <c r="L801" s="36"/>
      <c r="M801" s="36"/>
      <c r="N801" s="36"/>
      <c r="O801" s="36"/>
    </row>
    <row r="802" spans="6:15" ht="12.75" x14ac:dyDescent="0.2">
      <c r="F802" s="48"/>
      <c r="H802" s="48"/>
      <c r="I802" s="48"/>
      <c r="J802" s="49"/>
      <c r="K802" s="36"/>
      <c r="L802" s="36"/>
      <c r="M802" s="36"/>
      <c r="N802" s="36"/>
      <c r="O802" s="36"/>
    </row>
    <row r="803" spans="6:15" ht="12.75" x14ac:dyDescent="0.2">
      <c r="F803" s="48"/>
      <c r="H803" s="48"/>
      <c r="I803" s="48"/>
      <c r="J803" s="49"/>
      <c r="K803" s="36"/>
      <c r="L803" s="36"/>
      <c r="M803" s="36"/>
      <c r="N803" s="36"/>
      <c r="O803" s="36"/>
    </row>
    <row r="804" spans="6:15" ht="12.75" x14ac:dyDescent="0.2">
      <c r="F804" s="48"/>
      <c r="H804" s="48"/>
      <c r="I804" s="48"/>
      <c r="J804" s="49"/>
      <c r="K804" s="36"/>
      <c r="L804" s="36"/>
      <c r="M804" s="36"/>
      <c r="N804" s="36"/>
      <c r="O804" s="36"/>
    </row>
    <row r="805" spans="6:15" ht="12.75" x14ac:dyDescent="0.2">
      <c r="F805" s="48"/>
      <c r="H805" s="48"/>
      <c r="I805" s="48"/>
      <c r="J805" s="49"/>
      <c r="K805" s="36"/>
      <c r="L805" s="36"/>
      <c r="M805" s="36"/>
      <c r="N805" s="36"/>
      <c r="O805" s="36"/>
    </row>
    <row r="806" spans="6:15" ht="12.75" x14ac:dyDescent="0.2">
      <c r="F806" s="48"/>
      <c r="H806" s="48"/>
      <c r="I806" s="48"/>
      <c r="J806" s="49"/>
      <c r="K806" s="36"/>
      <c r="L806" s="36"/>
      <c r="M806" s="36"/>
      <c r="N806" s="36"/>
      <c r="O806" s="36"/>
    </row>
    <row r="807" spans="6:15" ht="12.75" x14ac:dyDescent="0.2">
      <c r="F807" s="48"/>
      <c r="H807" s="48"/>
      <c r="I807" s="48"/>
      <c r="J807" s="49"/>
      <c r="K807" s="36"/>
      <c r="L807" s="36"/>
      <c r="M807" s="36"/>
      <c r="N807" s="36"/>
      <c r="O807" s="36"/>
    </row>
    <row r="808" spans="6:15" ht="12.75" x14ac:dyDescent="0.2">
      <c r="F808" s="48"/>
      <c r="H808" s="48"/>
      <c r="I808" s="48"/>
      <c r="J808" s="49"/>
      <c r="K808" s="36"/>
      <c r="L808" s="36"/>
      <c r="M808" s="36"/>
      <c r="N808" s="36"/>
      <c r="O808" s="36"/>
    </row>
    <row r="809" spans="6:15" ht="12.75" x14ac:dyDescent="0.2">
      <c r="F809" s="48"/>
      <c r="H809" s="48"/>
      <c r="I809" s="48"/>
      <c r="J809" s="49"/>
      <c r="K809" s="36"/>
      <c r="L809" s="36"/>
      <c r="M809" s="36"/>
      <c r="N809" s="36"/>
      <c r="O809" s="36"/>
    </row>
    <row r="810" spans="6:15" ht="12.75" x14ac:dyDescent="0.2">
      <c r="F810" s="48"/>
      <c r="H810" s="48"/>
      <c r="I810" s="48"/>
      <c r="J810" s="49"/>
      <c r="K810" s="36"/>
      <c r="L810" s="36"/>
      <c r="M810" s="36"/>
      <c r="N810" s="36"/>
      <c r="O810" s="36"/>
    </row>
    <row r="811" spans="6:15" ht="12.75" x14ac:dyDescent="0.2">
      <c r="F811" s="48"/>
      <c r="H811" s="48"/>
      <c r="I811" s="48"/>
      <c r="J811" s="49"/>
      <c r="K811" s="36"/>
      <c r="L811" s="36"/>
      <c r="M811" s="36"/>
      <c r="N811" s="36"/>
      <c r="O811" s="36"/>
    </row>
    <row r="812" spans="6:15" ht="12.75" x14ac:dyDescent="0.2">
      <c r="F812" s="48"/>
      <c r="H812" s="48"/>
      <c r="I812" s="48"/>
      <c r="J812" s="49"/>
      <c r="K812" s="36"/>
      <c r="L812" s="36"/>
      <c r="M812" s="36"/>
      <c r="N812" s="36"/>
      <c r="O812" s="36"/>
    </row>
    <row r="813" spans="6:15" ht="12.75" x14ac:dyDescent="0.2">
      <c r="F813" s="48"/>
      <c r="H813" s="48"/>
      <c r="I813" s="48"/>
      <c r="J813" s="49"/>
      <c r="K813" s="36"/>
      <c r="L813" s="36"/>
      <c r="M813" s="36"/>
      <c r="N813" s="36"/>
      <c r="O813" s="36"/>
    </row>
    <row r="814" spans="6:15" ht="12.75" x14ac:dyDescent="0.2">
      <c r="F814" s="48"/>
      <c r="H814" s="48"/>
      <c r="I814" s="48"/>
      <c r="J814" s="49"/>
      <c r="K814" s="36"/>
      <c r="L814" s="36"/>
      <c r="M814" s="36"/>
      <c r="N814" s="36"/>
      <c r="O814" s="36"/>
    </row>
    <row r="815" spans="6:15" ht="12.75" x14ac:dyDescent="0.2">
      <c r="F815" s="48"/>
      <c r="H815" s="48"/>
      <c r="I815" s="48"/>
      <c r="J815" s="49"/>
      <c r="K815" s="36"/>
      <c r="L815" s="36"/>
      <c r="M815" s="36"/>
      <c r="N815" s="36"/>
      <c r="O815" s="36"/>
    </row>
    <row r="816" spans="6:15" ht="12.75" x14ac:dyDescent="0.2">
      <c r="F816" s="48"/>
      <c r="H816" s="48"/>
      <c r="I816" s="48"/>
      <c r="J816" s="49"/>
      <c r="K816" s="36"/>
      <c r="L816" s="36"/>
      <c r="M816" s="36"/>
      <c r="N816" s="36"/>
      <c r="O816" s="36"/>
    </row>
    <row r="817" spans="6:15" ht="12.75" x14ac:dyDescent="0.2">
      <c r="F817" s="48"/>
      <c r="H817" s="48"/>
      <c r="I817" s="48"/>
      <c r="J817" s="49"/>
      <c r="K817" s="36"/>
      <c r="L817" s="36"/>
      <c r="M817" s="36"/>
      <c r="N817" s="36"/>
      <c r="O817" s="36"/>
    </row>
    <row r="818" spans="6:15" ht="12.75" x14ac:dyDescent="0.2">
      <c r="F818" s="48"/>
      <c r="H818" s="48"/>
      <c r="I818" s="48"/>
      <c r="J818" s="49"/>
      <c r="K818" s="36"/>
      <c r="L818" s="36"/>
      <c r="M818" s="36"/>
      <c r="N818" s="36"/>
      <c r="O818" s="36"/>
    </row>
    <row r="819" spans="6:15" ht="12.75" x14ac:dyDescent="0.2">
      <c r="F819" s="48"/>
      <c r="H819" s="48"/>
      <c r="I819" s="48"/>
      <c r="J819" s="49"/>
      <c r="K819" s="36"/>
      <c r="L819" s="36"/>
      <c r="M819" s="36"/>
      <c r="N819" s="36"/>
      <c r="O819" s="36"/>
    </row>
    <row r="820" spans="6:15" ht="12.75" x14ac:dyDescent="0.2">
      <c r="F820" s="48"/>
      <c r="H820" s="48"/>
      <c r="I820" s="48"/>
      <c r="J820" s="49"/>
      <c r="K820" s="36"/>
      <c r="L820" s="36"/>
      <c r="M820" s="36"/>
      <c r="N820" s="36"/>
      <c r="O820" s="36"/>
    </row>
    <row r="821" spans="6:15" ht="12.75" x14ac:dyDescent="0.2">
      <c r="F821" s="48"/>
      <c r="H821" s="48"/>
      <c r="I821" s="48"/>
      <c r="J821" s="49"/>
      <c r="K821" s="36"/>
      <c r="L821" s="36"/>
      <c r="M821" s="36"/>
      <c r="N821" s="36"/>
      <c r="O821" s="36"/>
    </row>
    <row r="822" spans="6:15" ht="12.75" x14ac:dyDescent="0.2">
      <c r="F822" s="48"/>
      <c r="H822" s="48"/>
      <c r="I822" s="48"/>
      <c r="J822" s="49"/>
      <c r="K822" s="36"/>
      <c r="L822" s="36"/>
      <c r="M822" s="36"/>
      <c r="N822" s="36"/>
      <c r="O822" s="36"/>
    </row>
    <row r="823" spans="6:15" ht="12.75" x14ac:dyDescent="0.2">
      <c r="F823" s="48"/>
      <c r="H823" s="48"/>
      <c r="I823" s="48"/>
      <c r="J823" s="49"/>
      <c r="K823" s="36"/>
      <c r="L823" s="36"/>
      <c r="M823" s="36"/>
      <c r="N823" s="36"/>
      <c r="O823" s="36"/>
    </row>
    <row r="824" spans="6:15" ht="12.75" x14ac:dyDescent="0.2">
      <c r="F824" s="48"/>
      <c r="H824" s="48"/>
      <c r="I824" s="48"/>
      <c r="J824" s="49"/>
      <c r="K824" s="36"/>
      <c r="L824" s="36"/>
      <c r="M824" s="36"/>
      <c r="N824" s="36"/>
      <c r="O824" s="36"/>
    </row>
    <row r="825" spans="6:15" ht="12.75" x14ac:dyDescent="0.2">
      <c r="F825" s="48"/>
      <c r="H825" s="48"/>
      <c r="I825" s="48"/>
      <c r="J825" s="49"/>
      <c r="K825" s="36"/>
      <c r="L825" s="36"/>
      <c r="M825" s="36"/>
      <c r="N825" s="36"/>
      <c r="O825" s="36"/>
    </row>
    <row r="826" spans="6:15" ht="12.75" x14ac:dyDescent="0.2">
      <c r="F826" s="48"/>
      <c r="H826" s="48"/>
      <c r="I826" s="48"/>
      <c r="J826" s="49"/>
      <c r="K826" s="36"/>
      <c r="L826" s="36"/>
      <c r="M826" s="36"/>
      <c r="N826" s="36"/>
      <c r="O826" s="36"/>
    </row>
    <row r="827" spans="6:15" ht="12.75" x14ac:dyDescent="0.2">
      <c r="F827" s="48"/>
      <c r="H827" s="48"/>
      <c r="I827" s="48"/>
      <c r="J827" s="49"/>
      <c r="K827" s="36"/>
      <c r="L827" s="36"/>
      <c r="M827" s="36"/>
      <c r="N827" s="36"/>
      <c r="O827" s="36"/>
    </row>
    <row r="828" spans="6:15" ht="12.75" x14ac:dyDescent="0.2">
      <c r="F828" s="48"/>
      <c r="H828" s="48"/>
      <c r="I828" s="48"/>
      <c r="J828" s="49"/>
      <c r="K828" s="36"/>
      <c r="L828" s="36"/>
      <c r="M828" s="36"/>
      <c r="N828" s="36"/>
      <c r="O828" s="36"/>
    </row>
    <row r="829" spans="6:15" ht="12.75" x14ac:dyDescent="0.2">
      <c r="F829" s="48"/>
      <c r="H829" s="48"/>
      <c r="I829" s="48"/>
      <c r="J829" s="49"/>
      <c r="K829" s="36"/>
      <c r="L829" s="36"/>
      <c r="M829" s="36"/>
      <c r="N829" s="36"/>
      <c r="O829" s="36"/>
    </row>
    <row r="830" spans="6:15" ht="12.75" x14ac:dyDescent="0.2">
      <c r="F830" s="48"/>
      <c r="H830" s="48"/>
      <c r="I830" s="48"/>
      <c r="J830" s="49"/>
      <c r="K830" s="36"/>
      <c r="L830" s="36"/>
      <c r="M830" s="36"/>
      <c r="N830" s="36"/>
      <c r="O830" s="36"/>
    </row>
    <row r="831" spans="6:15" ht="12.75" x14ac:dyDescent="0.2">
      <c r="F831" s="48"/>
      <c r="H831" s="48"/>
      <c r="I831" s="48"/>
      <c r="J831" s="49"/>
      <c r="K831" s="36"/>
      <c r="L831" s="36"/>
      <c r="M831" s="36"/>
      <c r="N831" s="36"/>
      <c r="O831" s="36"/>
    </row>
    <row r="832" spans="6:15" ht="12.75" x14ac:dyDescent="0.2">
      <c r="F832" s="48"/>
      <c r="H832" s="48"/>
      <c r="I832" s="48"/>
      <c r="J832" s="49"/>
      <c r="K832" s="36"/>
      <c r="L832" s="36"/>
      <c r="M832" s="36"/>
      <c r="N832" s="36"/>
      <c r="O832" s="36"/>
    </row>
    <row r="833" spans="6:15" ht="12.75" x14ac:dyDescent="0.2">
      <c r="F833" s="48"/>
      <c r="H833" s="48"/>
      <c r="I833" s="48"/>
      <c r="J833" s="49"/>
      <c r="K833" s="36"/>
      <c r="L833" s="36"/>
      <c r="M833" s="36"/>
      <c r="N833" s="36"/>
      <c r="O833" s="36"/>
    </row>
    <row r="834" spans="6:15" ht="12.75" x14ac:dyDescent="0.2">
      <c r="F834" s="48"/>
      <c r="H834" s="48"/>
      <c r="I834" s="48"/>
      <c r="J834" s="49"/>
      <c r="K834" s="36"/>
      <c r="L834" s="36"/>
      <c r="M834" s="36"/>
      <c r="N834" s="36"/>
      <c r="O834" s="36"/>
    </row>
    <row r="835" spans="6:15" ht="12.75" x14ac:dyDescent="0.2">
      <c r="F835" s="48"/>
      <c r="H835" s="48"/>
      <c r="I835" s="48"/>
      <c r="J835" s="49"/>
      <c r="K835" s="36"/>
      <c r="L835" s="36"/>
      <c r="M835" s="36"/>
      <c r="N835" s="36"/>
      <c r="O835" s="36"/>
    </row>
    <row r="836" spans="6:15" ht="12.75" x14ac:dyDescent="0.2">
      <c r="F836" s="48"/>
      <c r="H836" s="48"/>
      <c r="I836" s="48"/>
      <c r="J836" s="49"/>
      <c r="K836" s="36"/>
      <c r="L836" s="36"/>
      <c r="M836" s="36"/>
      <c r="N836" s="36"/>
      <c r="O836" s="36"/>
    </row>
    <row r="837" spans="6:15" ht="12.75" x14ac:dyDescent="0.2">
      <c r="F837" s="48"/>
      <c r="H837" s="48"/>
      <c r="I837" s="48"/>
      <c r="J837" s="49"/>
      <c r="K837" s="36"/>
      <c r="L837" s="36"/>
      <c r="M837" s="36"/>
      <c r="N837" s="36"/>
      <c r="O837" s="36"/>
    </row>
    <row r="838" spans="6:15" ht="12.75" x14ac:dyDescent="0.2">
      <c r="F838" s="48"/>
      <c r="H838" s="48"/>
      <c r="I838" s="48"/>
      <c r="J838" s="49"/>
      <c r="K838" s="36"/>
      <c r="L838" s="36"/>
      <c r="M838" s="36"/>
      <c r="N838" s="36"/>
      <c r="O838" s="36"/>
    </row>
    <row r="839" spans="6:15" ht="12.75" x14ac:dyDescent="0.2">
      <c r="F839" s="48"/>
      <c r="H839" s="48"/>
      <c r="I839" s="48"/>
      <c r="J839" s="49"/>
      <c r="K839" s="36"/>
      <c r="L839" s="36"/>
      <c r="M839" s="36"/>
      <c r="N839" s="36"/>
      <c r="O839" s="36"/>
    </row>
    <row r="840" spans="6:15" ht="12.75" x14ac:dyDescent="0.2">
      <c r="F840" s="48"/>
      <c r="H840" s="48"/>
      <c r="I840" s="48"/>
      <c r="J840" s="49"/>
      <c r="K840" s="36"/>
      <c r="L840" s="36"/>
      <c r="M840" s="36"/>
      <c r="N840" s="36"/>
      <c r="O840" s="36"/>
    </row>
    <row r="841" spans="6:15" ht="12.75" x14ac:dyDescent="0.2">
      <c r="F841" s="48"/>
      <c r="H841" s="48"/>
      <c r="I841" s="48"/>
      <c r="J841" s="49"/>
      <c r="K841" s="36"/>
      <c r="L841" s="36"/>
      <c r="M841" s="36"/>
      <c r="N841" s="36"/>
      <c r="O841" s="36"/>
    </row>
    <row r="842" spans="6:15" ht="12.75" x14ac:dyDescent="0.2">
      <c r="F842" s="48"/>
      <c r="H842" s="48"/>
      <c r="I842" s="48"/>
      <c r="J842" s="49"/>
      <c r="K842" s="36"/>
      <c r="L842" s="36"/>
      <c r="M842" s="36"/>
      <c r="N842" s="36"/>
      <c r="O842" s="36"/>
    </row>
    <row r="843" spans="6:15" ht="12.75" x14ac:dyDescent="0.2">
      <c r="F843" s="48"/>
      <c r="H843" s="48"/>
      <c r="I843" s="48"/>
      <c r="J843" s="49"/>
      <c r="K843" s="36"/>
      <c r="L843" s="36"/>
      <c r="M843" s="36"/>
      <c r="N843" s="36"/>
      <c r="O843" s="36"/>
    </row>
    <row r="844" spans="6:15" ht="12.75" x14ac:dyDescent="0.2">
      <c r="F844" s="48"/>
      <c r="H844" s="48"/>
      <c r="I844" s="48"/>
      <c r="J844" s="49"/>
      <c r="K844" s="36"/>
      <c r="L844" s="36"/>
      <c r="M844" s="36"/>
      <c r="N844" s="36"/>
      <c r="O844" s="36"/>
    </row>
    <row r="845" spans="6:15" ht="12.75" x14ac:dyDescent="0.2">
      <c r="F845" s="48"/>
      <c r="H845" s="48"/>
      <c r="I845" s="48"/>
      <c r="J845" s="49"/>
      <c r="K845" s="36"/>
      <c r="L845" s="36"/>
      <c r="M845" s="36"/>
      <c r="N845" s="36"/>
      <c r="O845" s="36"/>
    </row>
    <row r="846" spans="6:15" ht="12.75" x14ac:dyDescent="0.2">
      <c r="F846" s="48"/>
      <c r="H846" s="48"/>
      <c r="I846" s="48"/>
      <c r="J846" s="49"/>
      <c r="K846" s="36"/>
      <c r="L846" s="36"/>
      <c r="M846" s="36"/>
      <c r="N846" s="36"/>
      <c r="O846" s="36"/>
    </row>
    <row r="847" spans="6:15" ht="12.75" x14ac:dyDescent="0.2">
      <c r="F847" s="48"/>
      <c r="H847" s="48"/>
      <c r="I847" s="48"/>
      <c r="J847" s="49"/>
      <c r="K847" s="36"/>
      <c r="L847" s="36"/>
      <c r="M847" s="36"/>
      <c r="N847" s="36"/>
      <c r="O847" s="36"/>
    </row>
    <row r="848" spans="6:15" ht="12.75" x14ac:dyDescent="0.2">
      <c r="F848" s="48"/>
      <c r="H848" s="48"/>
      <c r="I848" s="48"/>
      <c r="J848" s="49"/>
      <c r="K848" s="36"/>
      <c r="L848" s="36"/>
      <c r="M848" s="36"/>
      <c r="N848" s="36"/>
      <c r="O848" s="36"/>
    </row>
    <row r="849" spans="6:15" ht="12.75" x14ac:dyDescent="0.2">
      <c r="F849" s="48"/>
      <c r="H849" s="48"/>
      <c r="I849" s="48"/>
      <c r="J849" s="49"/>
      <c r="K849" s="36"/>
      <c r="L849" s="36"/>
      <c r="M849" s="36"/>
      <c r="N849" s="36"/>
      <c r="O849" s="36"/>
    </row>
    <row r="850" spans="6:15" ht="12.75" x14ac:dyDescent="0.2">
      <c r="F850" s="48"/>
      <c r="H850" s="48"/>
      <c r="I850" s="48"/>
      <c r="J850" s="49"/>
      <c r="K850" s="36"/>
      <c r="L850" s="36"/>
      <c r="M850" s="36"/>
      <c r="N850" s="36"/>
      <c r="O850" s="36"/>
    </row>
    <row r="851" spans="6:15" ht="12.75" x14ac:dyDescent="0.2">
      <c r="F851" s="48"/>
      <c r="H851" s="48"/>
      <c r="I851" s="48"/>
      <c r="J851" s="49"/>
      <c r="K851" s="36"/>
      <c r="L851" s="36"/>
      <c r="M851" s="36"/>
      <c r="N851" s="36"/>
      <c r="O851" s="36"/>
    </row>
    <row r="852" spans="6:15" ht="12.75" x14ac:dyDescent="0.2">
      <c r="F852" s="48"/>
      <c r="H852" s="48"/>
      <c r="I852" s="48"/>
      <c r="J852" s="49"/>
      <c r="K852" s="36"/>
      <c r="L852" s="36"/>
      <c r="M852" s="36"/>
      <c r="N852" s="36"/>
      <c r="O852" s="36"/>
    </row>
    <row r="853" spans="6:15" ht="12.75" x14ac:dyDescent="0.2">
      <c r="F853" s="48"/>
      <c r="H853" s="48"/>
      <c r="I853" s="48"/>
      <c r="J853" s="49"/>
      <c r="K853" s="36"/>
      <c r="L853" s="36"/>
      <c r="M853" s="36"/>
      <c r="N853" s="36"/>
      <c r="O853" s="36"/>
    </row>
    <row r="854" spans="6:15" ht="12.75" x14ac:dyDescent="0.2">
      <c r="F854" s="48"/>
      <c r="H854" s="48"/>
      <c r="I854" s="48"/>
      <c r="J854" s="49"/>
      <c r="K854" s="36"/>
      <c r="L854" s="36"/>
      <c r="M854" s="36"/>
      <c r="N854" s="36"/>
      <c r="O854" s="36"/>
    </row>
    <row r="855" spans="6:15" ht="12.75" x14ac:dyDescent="0.2">
      <c r="F855" s="48"/>
      <c r="H855" s="48"/>
      <c r="I855" s="48"/>
      <c r="J855" s="49"/>
      <c r="K855" s="36"/>
      <c r="L855" s="36"/>
      <c r="M855" s="36"/>
      <c r="N855" s="36"/>
      <c r="O855" s="36"/>
    </row>
    <row r="856" spans="6:15" ht="12.75" x14ac:dyDescent="0.2">
      <c r="F856" s="48"/>
      <c r="H856" s="48"/>
      <c r="I856" s="48"/>
      <c r="J856" s="49"/>
      <c r="K856" s="36"/>
      <c r="L856" s="36"/>
      <c r="M856" s="36"/>
      <c r="N856" s="36"/>
      <c r="O856" s="36"/>
    </row>
    <row r="857" spans="6:15" ht="12.75" x14ac:dyDescent="0.2">
      <c r="F857" s="48"/>
      <c r="H857" s="48"/>
      <c r="I857" s="48"/>
      <c r="J857" s="49"/>
      <c r="K857" s="36"/>
      <c r="L857" s="36"/>
      <c r="M857" s="36"/>
      <c r="N857" s="36"/>
      <c r="O857" s="36"/>
    </row>
    <row r="858" spans="6:15" ht="12.75" x14ac:dyDescent="0.2">
      <c r="F858" s="48"/>
      <c r="H858" s="48"/>
      <c r="I858" s="48"/>
      <c r="J858" s="49"/>
      <c r="K858" s="36"/>
      <c r="L858" s="36"/>
      <c r="M858" s="36"/>
      <c r="N858" s="36"/>
      <c r="O858" s="36"/>
    </row>
    <row r="859" spans="6:15" ht="12.75" x14ac:dyDescent="0.2">
      <c r="F859" s="48"/>
      <c r="H859" s="48"/>
      <c r="I859" s="48"/>
      <c r="J859" s="49"/>
      <c r="K859" s="36"/>
      <c r="L859" s="36"/>
      <c r="M859" s="36"/>
      <c r="N859" s="36"/>
      <c r="O859" s="36"/>
    </row>
    <row r="860" spans="6:15" ht="12.75" x14ac:dyDescent="0.2">
      <c r="F860" s="48"/>
      <c r="H860" s="48"/>
      <c r="I860" s="48"/>
      <c r="J860" s="49"/>
      <c r="K860" s="36"/>
      <c r="L860" s="36"/>
      <c r="M860" s="36"/>
      <c r="N860" s="36"/>
      <c r="O860" s="36"/>
    </row>
    <row r="861" spans="6:15" ht="12.75" x14ac:dyDescent="0.2">
      <c r="F861" s="48"/>
      <c r="H861" s="48"/>
      <c r="I861" s="48"/>
      <c r="J861" s="49"/>
      <c r="K861" s="36"/>
      <c r="L861" s="36"/>
      <c r="M861" s="36"/>
      <c r="N861" s="36"/>
      <c r="O861" s="36"/>
    </row>
    <row r="862" spans="6:15" ht="12.75" x14ac:dyDescent="0.2">
      <c r="F862" s="48"/>
      <c r="H862" s="48"/>
      <c r="I862" s="48"/>
      <c r="J862" s="49"/>
      <c r="K862" s="36"/>
      <c r="L862" s="36"/>
      <c r="M862" s="36"/>
      <c r="N862" s="36"/>
      <c r="O862" s="36"/>
    </row>
    <row r="863" spans="6:15" ht="12.75" x14ac:dyDescent="0.2">
      <c r="F863" s="48"/>
      <c r="H863" s="48"/>
      <c r="I863" s="48"/>
      <c r="J863" s="49"/>
      <c r="K863" s="36"/>
      <c r="L863" s="36"/>
      <c r="M863" s="36"/>
      <c r="N863" s="36"/>
      <c r="O863" s="36"/>
    </row>
    <row r="864" spans="6:15" ht="12.75" x14ac:dyDescent="0.2">
      <c r="F864" s="48"/>
      <c r="H864" s="48"/>
      <c r="I864" s="48"/>
      <c r="J864" s="49"/>
      <c r="K864" s="36"/>
      <c r="L864" s="36"/>
      <c r="M864" s="36"/>
      <c r="N864" s="36"/>
      <c r="O864" s="36"/>
    </row>
    <row r="865" spans="6:15" ht="12.75" x14ac:dyDescent="0.2">
      <c r="F865" s="48"/>
      <c r="H865" s="48"/>
      <c r="I865" s="48"/>
      <c r="J865" s="49"/>
      <c r="K865" s="36"/>
      <c r="L865" s="36"/>
      <c r="M865" s="36"/>
      <c r="N865" s="36"/>
      <c r="O865" s="36"/>
    </row>
    <row r="866" spans="6:15" ht="12.75" x14ac:dyDescent="0.2">
      <c r="F866" s="48"/>
      <c r="H866" s="48"/>
      <c r="I866" s="48"/>
      <c r="J866" s="49"/>
      <c r="K866" s="36"/>
      <c r="L866" s="36"/>
      <c r="M866" s="36"/>
      <c r="N866" s="36"/>
      <c r="O866" s="36"/>
    </row>
    <row r="867" spans="6:15" ht="12.75" x14ac:dyDescent="0.2">
      <c r="F867" s="48"/>
      <c r="H867" s="48"/>
      <c r="I867" s="48"/>
      <c r="J867" s="49"/>
      <c r="K867" s="36"/>
      <c r="L867" s="36"/>
      <c r="M867" s="36"/>
      <c r="N867" s="36"/>
      <c r="O867" s="36"/>
    </row>
    <row r="868" spans="6:15" ht="12.75" x14ac:dyDescent="0.2">
      <c r="F868" s="48"/>
      <c r="H868" s="48"/>
      <c r="I868" s="48"/>
      <c r="J868" s="49"/>
      <c r="K868" s="36"/>
      <c r="L868" s="36"/>
      <c r="M868" s="36"/>
      <c r="N868" s="36"/>
      <c r="O868" s="36"/>
    </row>
    <row r="869" spans="6:15" ht="12.75" x14ac:dyDescent="0.2">
      <c r="F869" s="48"/>
      <c r="H869" s="48"/>
      <c r="I869" s="48"/>
      <c r="J869" s="49"/>
      <c r="K869" s="36"/>
      <c r="L869" s="36"/>
      <c r="M869" s="36"/>
      <c r="N869" s="36"/>
      <c r="O869" s="36"/>
    </row>
    <row r="870" spans="6:15" ht="12.75" x14ac:dyDescent="0.2">
      <c r="F870" s="48"/>
      <c r="H870" s="48"/>
      <c r="I870" s="48"/>
      <c r="J870" s="49"/>
      <c r="K870" s="36"/>
      <c r="L870" s="36"/>
      <c r="M870" s="36"/>
      <c r="N870" s="36"/>
      <c r="O870" s="36"/>
    </row>
    <row r="871" spans="6:15" ht="12.75" x14ac:dyDescent="0.2">
      <c r="F871" s="48"/>
      <c r="H871" s="48"/>
      <c r="I871" s="48"/>
      <c r="J871" s="49"/>
      <c r="K871" s="36"/>
      <c r="L871" s="36"/>
      <c r="M871" s="36"/>
      <c r="N871" s="36"/>
      <c r="O871" s="36"/>
    </row>
    <row r="872" spans="6:15" ht="12.75" x14ac:dyDescent="0.2">
      <c r="F872" s="48"/>
      <c r="H872" s="48"/>
      <c r="I872" s="48"/>
      <c r="J872" s="49"/>
      <c r="K872" s="36"/>
      <c r="L872" s="36"/>
      <c r="M872" s="36"/>
      <c r="N872" s="36"/>
      <c r="O872" s="36"/>
    </row>
    <row r="873" spans="6:15" ht="12.75" x14ac:dyDescent="0.2">
      <c r="F873" s="48"/>
      <c r="H873" s="48"/>
      <c r="I873" s="48"/>
      <c r="J873" s="49"/>
      <c r="K873" s="36"/>
      <c r="L873" s="36"/>
      <c r="M873" s="36"/>
      <c r="N873" s="36"/>
      <c r="O873" s="36"/>
    </row>
    <row r="874" spans="6:15" ht="12.75" x14ac:dyDescent="0.2">
      <c r="F874" s="48"/>
      <c r="H874" s="48"/>
      <c r="I874" s="48"/>
      <c r="J874" s="49"/>
      <c r="K874" s="36"/>
      <c r="L874" s="36"/>
      <c r="M874" s="36"/>
      <c r="N874" s="36"/>
      <c r="O874" s="36"/>
    </row>
    <row r="875" spans="6:15" ht="12.75" x14ac:dyDescent="0.2">
      <c r="F875" s="48"/>
      <c r="H875" s="48"/>
      <c r="I875" s="48"/>
      <c r="J875" s="49"/>
      <c r="K875" s="36"/>
      <c r="L875" s="36"/>
      <c r="M875" s="36"/>
      <c r="N875" s="36"/>
      <c r="O875" s="36"/>
    </row>
    <row r="876" spans="6:15" ht="12.75" x14ac:dyDescent="0.2">
      <c r="F876" s="48"/>
      <c r="H876" s="48"/>
      <c r="I876" s="48"/>
      <c r="J876" s="49"/>
      <c r="K876" s="36"/>
      <c r="L876" s="36"/>
      <c r="M876" s="36"/>
      <c r="N876" s="36"/>
      <c r="O876" s="36"/>
    </row>
    <row r="877" spans="6:15" ht="12.75" x14ac:dyDescent="0.2">
      <c r="F877" s="48"/>
      <c r="H877" s="48"/>
      <c r="I877" s="48"/>
      <c r="J877" s="49"/>
      <c r="K877" s="36"/>
      <c r="L877" s="36"/>
      <c r="M877" s="36"/>
      <c r="N877" s="36"/>
      <c r="O877" s="36"/>
    </row>
    <row r="878" spans="6:15" ht="12.75" x14ac:dyDescent="0.2">
      <c r="F878" s="48"/>
      <c r="H878" s="48"/>
      <c r="I878" s="48"/>
      <c r="J878" s="49"/>
      <c r="K878" s="36"/>
      <c r="L878" s="36"/>
      <c r="M878" s="36"/>
      <c r="N878" s="36"/>
      <c r="O878" s="36"/>
    </row>
    <row r="879" spans="6:15" ht="12.75" x14ac:dyDescent="0.2">
      <c r="F879" s="48"/>
      <c r="H879" s="48"/>
      <c r="I879" s="48"/>
      <c r="J879" s="49"/>
      <c r="K879" s="36"/>
      <c r="L879" s="36"/>
      <c r="M879" s="36"/>
      <c r="N879" s="36"/>
      <c r="O879" s="36"/>
    </row>
    <row r="880" spans="6:15" ht="12.75" x14ac:dyDescent="0.2">
      <c r="F880" s="48"/>
      <c r="H880" s="48"/>
      <c r="I880" s="48"/>
      <c r="J880" s="49"/>
      <c r="K880" s="36"/>
      <c r="L880" s="36"/>
      <c r="M880" s="36"/>
      <c r="N880" s="36"/>
      <c r="O880" s="36"/>
    </row>
    <row r="881" spans="6:15" ht="12.75" x14ac:dyDescent="0.2">
      <c r="F881" s="48"/>
      <c r="H881" s="48"/>
      <c r="I881" s="48"/>
      <c r="J881" s="49"/>
      <c r="K881" s="36"/>
      <c r="L881" s="36"/>
      <c r="M881" s="36"/>
      <c r="N881" s="36"/>
      <c r="O881" s="36"/>
    </row>
    <row r="882" spans="6:15" ht="12.75" x14ac:dyDescent="0.2">
      <c r="F882" s="48"/>
      <c r="H882" s="48"/>
      <c r="I882" s="48"/>
      <c r="J882" s="49"/>
      <c r="K882" s="36"/>
      <c r="L882" s="36"/>
      <c r="M882" s="36"/>
      <c r="N882" s="36"/>
      <c r="O882" s="36"/>
    </row>
    <row r="883" spans="6:15" ht="12.75" x14ac:dyDescent="0.2">
      <c r="F883" s="48"/>
      <c r="H883" s="48"/>
      <c r="I883" s="48"/>
      <c r="J883" s="49"/>
      <c r="K883" s="36"/>
      <c r="L883" s="36"/>
      <c r="M883" s="36"/>
      <c r="N883" s="36"/>
      <c r="O883" s="36"/>
    </row>
    <row r="884" spans="6:15" ht="12.75" x14ac:dyDescent="0.2">
      <c r="F884" s="48"/>
      <c r="H884" s="48"/>
      <c r="I884" s="48"/>
      <c r="J884" s="49"/>
      <c r="K884" s="36"/>
      <c r="L884" s="36"/>
      <c r="M884" s="36"/>
      <c r="N884" s="36"/>
      <c r="O884" s="36"/>
    </row>
    <row r="885" spans="6:15" ht="12.75" x14ac:dyDescent="0.2">
      <c r="F885" s="48"/>
      <c r="H885" s="48"/>
      <c r="I885" s="48"/>
      <c r="J885" s="49"/>
      <c r="K885" s="36"/>
      <c r="L885" s="36"/>
      <c r="M885" s="36"/>
      <c r="N885" s="36"/>
      <c r="O885" s="36"/>
    </row>
    <row r="886" spans="6:15" ht="12.75" x14ac:dyDescent="0.2">
      <c r="F886" s="48"/>
      <c r="H886" s="48"/>
      <c r="I886" s="48"/>
      <c r="J886" s="49"/>
      <c r="K886" s="36"/>
      <c r="L886" s="36"/>
      <c r="M886" s="36"/>
      <c r="N886" s="36"/>
      <c r="O886" s="36"/>
    </row>
    <row r="887" spans="6:15" ht="12.75" x14ac:dyDescent="0.2">
      <c r="F887" s="48"/>
      <c r="H887" s="48"/>
      <c r="I887" s="48"/>
      <c r="J887" s="49"/>
      <c r="K887" s="36"/>
      <c r="L887" s="36"/>
      <c r="M887" s="36"/>
      <c r="N887" s="36"/>
      <c r="O887" s="36"/>
    </row>
    <row r="888" spans="6:15" ht="12.75" x14ac:dyDescent="0.2">
      <c r="F888" s="48"/>
      <c r="H888" s="48"/>
      <c r="I888" s="48"/>
      <c r="J888" s="49"/>
      <c r="K888" s="36"/>
      <c r="L888" s="36"/>
      <c r="M888" s="36"/>
      <c r="N888" s="36"/>
      <c r="O888" s="36"/>
    </row>
    <row r="889" spans="6:15" ht="12.75" x14ac:dyDescent="0.2">
      <c r="F889" s="48"/>
      <c r="H889" s="48"/>
      <c r="I889" s="48"/>
      <c r="J889" s="49"/>
      <c r="K889" s="36"/>
      <c r="L889" s="36"/>
      <c r="M889" s="36"/>
      <c r="N889" s="36"/>
      <c r="O889" s="36"/>
    </row>
    <row r="890" spans="6:15" ht="12.75" x14ac:dyDescent="0.2">
      <c r="F890" s="48"/>
      <c r="H890" s="48"/>
      <c r="I890" s="48"/>
      <c r="J890" s="49"/>
      <c r="K890" s="36"/>
      <c r="L890" s="36"/>
      <c r="M890" s="36"/>
      <c r="N890" s="36"/>
      <c r="O890" s="36"/>
    </row>
    <row r="891" spans="6:15" ht="12.75" x14ac:dyDescent="0.2">
      <c r="F891" s="48"/>
      <c r="H891" s="48"/>
      <c r="I891" s="48"/>
      <c r="J891" s="49"/>
      <c r="K891" s="36"/>
      <c r="L891" s="36"/>
      <c r="M891" s="36"/>
      <c r="N891" s="36"/>
      <c r="O891" s="36"/>
    </row>
    <row r="892" spans="6:15" ht="12.75" x14ac:dyDescent="0.2">
      <c r="F892" s="48"/>
      <c r="H892" s="48"/>
      <c r="I892" s="48"/>
      <c r="J892" s="49"/>
      <c r="K892" s="36"/>
      <c r="L892" s="36"/>
      <c r="M892" s="36"/>
      <c r="N892" s="36"/>
      <c r="O892" s="36"/>
    </row>
    <row r="893" spans="6:15" ht="12.75" x14ac:dyDescent="0.2">
      <c r="F893" s="48"/>
      <c r="H893" s="48"/>
      <c r="I893" s="48"/>
      <c r="J893" s="49"/>
      <c r="K893" s="36"/>
      <c r="L893" s="36"/>
      <c r="M893" s="36"/>
      <c r="N893" s="36"/>
      <c r="O893" s="36"/>
    </row>
    <row r="894" spans="6:15" ht="12.75" x14ac:dyDescent="0.2">
      <c r="F894" s="48"/>
      <c r="H894" s="48"/>
      <c r="I894" s="48"/>
      <c r="J894" s="49"/>
      <c r="K894" s="36"/>
      <c r="L894" s="36"/>
      <c r="M894" s="36"/>
      <c r="N894" s="36"/>
      <c r="O894" s="36"/>
    </row>
    <row r="895" spans="6:15" ht="12.75" x14ac:dyDescent="0.2">
      <c r="F895" s="48"/>
      <c r="H895" s="48"/>
      <c r="I895" s="48"/>
      <c r="J895" s="49"/>
      <c r="K895" s="36"/>
      <c r="L895" s="36"/>
      <c r="M895" s="36"/>
      <c r="N895" s="36"/>
      <c r="O895" s="36"/>
    </row>
    <row r="896" spans="6:15" ht="12.75" x14ac:dyDescent="0.2">
      <c r="F896" s="48"/>
      <c r="H896" s="48"/>
      <c r="I896" s="48"/>
      <c r="J896" s="49"/>
      <c r="K896" s="36"/>
      <c r="L896" s="36"/>
      <c r="M896" s="36"/>
      <c r="N896" s="36"/>
      <c r="O896" s="36"/>
    </row>
    <row r="897" spans="6:15" ht="12.75" x14ac:dyDescent="0.2">
      <c r="F897" s="48"/>
      <c r="H897" s="48"/>
      <c r="I897" s="48"/>
      <c r="J897" s="49"/>
      <c r="K897" s="36"/>
      <c r="L897" s="36"/>
      <c r="M897" s="36"/>
      <c r="N897" s="36"/>
      <c r="O897" s="36"/>
    </row>
    <row r="898" spans="6:15" ht="12.75" x14ac:dyDescent="0.2">
      <c r="F898" s="48"/>
      <c r="H898" s="48"/>
      <c r="I898" s="48"/>
      <c r="J898" s="49"/>
      <c r="K898" s="36"/>
      <c r="L898" s="36"/>
      <c r="M898" s="36"/>
      <c r="N898" s="36"/>
      <c r="O898" s="36"/>
    </row>
    <row r="899" spans="6:15" ht="12.75" x14ac:dyDescent="0.2">
      <c r="F899" s="48"/>
      <c r="H899" s="48"/>
      <c r="I899" s="48"/>
      <c r="J899" s="49"/>
      <c r="K899" s="36"/>
      <c r="L899" s="36"/>
      <c r="M899" s="36"/>
      <c r="N899" s="36"/>
      <c r="O899" s="36"/>
    </row>
    <row r="900" spans="6:15" ht="12.75" x14ac:dyDescent="0.2">
      <c r="F900" s="48"/>
      <c r="H900" s="48"/>
      <c r="I900" s="48"/>
      <c r="J900" s="49"/>
      <c r="K900" s="36"/>
      <c r="L900" s="36"/>
      <c r="M900" s="36"/>
      <c r="N900" s="36"/>
      <c r="O900" s="36"/>
    </row>
    <row r="901" spans="6:15" ht="12.75" x14ac:dyDescent="0.2">
      <c r="F901" s="48"/>
      <c r="H901" s="48"/>
      <c r="I901" s="48"/>
      <c r="J901" s="49"/>
      <c r="K901" s="36"/>
      <c r="L901" s="36"/>
      <c r="M901" s="36"/>
      <c r="N901" s="36"/>
      <c r="O901" s="36"/>
    </row>
    <row r="902" spans="6:15" ht="12.75" x14ac:dyDescent="0.2">
      <c r="F902" s="48"/>
      <c r="H902" s="48"/>
      <c r="I902" s="48"/>
      <c r="J902" s="49"/>
      <c r="K902" s="36"/>
      <c r="L902" s="36"/>
      <c r="M902" s="36"/>
      <c r="N902" s="36"/>
      <c r="O902" s="36"/>
    </row>
    <row r="903" spans="6:15" ht="12.75" x14ac:dyDescent="0.2">
      <c r="F903" s="48"/>
      <c r="H903" s="48"/>
      <c r="I903" s="48"/>
      <c r="J903" s="49"/>
      <c r="K903" s="36"/>
      <c r="L903" s="36"/>
      <c r="M903" s="36"/>
      <c r="N903" s="36"/>
      <c r="O903" s="36"/>
    </row>
    <row r="904" spans="6:15" ht="12.75" x14ac:dyDescent="0.2">
      <c r="F904" s="48"/>
      <c r="H904" s="48"/>
      <c r="I904" s="48"/>
      <c r="J904" s="49"/>
      <c r="K904" s="36"/>
      <c r="L904" s="36"/>
      <c r="M904" s="36"/>
      <c r="N904" s="36"/>
      <c r="O904" s="36"/>
    </row>
    <row r="905" spans="6:15" ht="12.75" x14ac:dyDescent="0.2">
      <c r="F905" s="48"/>
      <c r="H905" s="48"/>
      <c r="I905" s="48"/>
      <c r="J905" s="49"/>
      <c r="K905" s="36"/>
      <c r="L905" s="36"/>
      <c r="M905" s="36"/>
      <c r="N905" s="36"/>
      <c r="O905" s="36"/>
    </row>
    <row r="906" spans="6:15" ht="12.75" x14ac:dyDescent="0.2">
      <c r="F906" s="48"/>
      <c r="H906" s="48"/>
      <c r="I906" s="48"/>
      <c r="J906" s="49"/>
      <c r="K906" s="36"/>
      <c r="L906" s="36"/>
      <c r="M906" s="36"/>
      <c r="N906" s="36"/>
      <c r="O906" s="36"/>
    </row>
    <row r="907" spans="6:15" ht="12.75" x14ac:dyDescent="0.2">
      <c r="F907" s="48"/>
      <c r="H907" s="48"/>
      <c r="I907" s="48"/>
      <c r="J907" s="49"/>
      <c r="K907" s="36"/>
      <c r="L907" s="36"/>
      <c r="M907" s="36"/>
      <c r="N907" s="36"/>
      <c r="O907" s="36"/>
    </row>
    <row r="908" spans="6:15" ht="12.75" x14ac:dyDescent="0.2">
      <c r="F908" s="48"/>
      <c r="H908" s="48"/>
      <c r="I908" s="48"/>
      <c r="J908" s="49"/>
      <c r="K908" s="36"/>
      <c r="L908" s="36"/>
      <c r="M908" s="36"/>
      <c r="N908" s="36"/>
      <c r="O908" s="36"/>
    </row>
    <row r="909" spans="6:15" ht="12.75" x14ac:dyDescent="0.2">
      <c r="F909" s="48"/>
      <c r="H909" s="48"/>
      <c r="I909" s="48"/>
      <c r="J909" s="49"/>
      <c r="K909" s="36"/>
      <c r="L909" s="36"/>
      <c r="M909" s="36"/>
      <c r="N909" s="36"/>
      <c r="O909" s="36"/>
    </row>
    <row r="910" spans="6:15" ht="12.75" x14ac:dyDescent="0.2">
      <c r="F910" s="48"/>
      <c r="H910" s="48"/>
      <c r="I910" s="48"/>
      <c r="J910" s="49"/>
      <c r="K910" s="36"/>
      <c r="L910" s="36"/>
      <c r="M910" s="36"/>
      <c r="N910" s="36"/>
      <c r="O910" s="36"/>
    </row>
    <row r="911" spans="6:15" ht="12.75" x14ac:dyDescent="0.2">
      <c r="F911" s="48"/>
      <c r="H911" s="48"/>
      <c r="I911" s="48"/>
      <c r="J911" s="49"/>
      <c r="K911" s="36"/>
      <c r="L911" s="36"/>
      <c r="M911" s="36"/>
      <c r="N911" s="36"/>
      <c r="O911" s="36"/>
    </row>
    <row r="912" spans="6:15" ht="12.75" x14ac:dyDescent="0.2">
      <c r="F912" s="48"/>
      <c r="H912" s="48"/>
      <c r="I912" s="48"/>
      <c r="J912" s="49"/>
      <c r="K912" s="36"/>
      <c r="L912" s="36"/>
      <c r="M912" s="36"/>
      <c r="N912" s="36"/>
      <c r="O912" s="36"/>
    </row>
    <row r="913" spans="6:15" ht="12.75" x14ac:dyDescent="0.2">
      <c r="F913" s="48"/>
      <c r="H913" s="48"/>
      <c r="I913" s="48"/>
      <c r="J913" s="49"/>
      <c r="K913" s="36"/>
      <c r="L913" s="36"/>
      <c r="M913" s="36"/>
      <c r="N913" s="36"/>
      <c r="O913" s="36"/>
    </row>
    <row r="914" spans="6:15" ht="12.75" x14ac:dyDescent="0.2">
      <c r="F914" s="48"/>
      <c r="H914" s="48"/>
      <c r="I914" s="48"/>
      <c r="J914" s="49"/>
      <c r="K914" s="36"/>
      <c r="L914" s="36"/>
      <c r="M914" s="36"/>
      <c r="N914" s="36"/>
      <c r="O914" s="36"/>
    </row>
    <row r="915" spans="6:15" ht="12.75" x14ac:dyDescent="0.2">
      <c r="F915" s="48"/>
      <c r="H915" s="48"/>
      <c r="I915" s="48"/>
      <c r="J915" s="49"/>
      <c r="K915" s="36"/>
      <c r="L915" s="36"/>
      <c r="M915" s="36"/>
      <c r="N915" s="36"/>
      <c r="O915" s="36"/>
    </row>
    <row r="916" spans="6:15" ht="12.75" x14ac:dyDescent="0.2">
      <c r="F916" s="48"/>
      <c r="H916" s="48"/>
      <c r="I916" s="48"/>
      <c r="J916" s="49"/>
      <c r="K916" s="36"/>
      <c r="L916" s="36"/>
      <c r="M916" s="36"/>
      <c r="N916" s="36"/>
      <c r="O916" s="36"/>
    </row>
    <row r="917" spans="6:15" ht="12.75" x14ac:dyDescent="0.2">
      <c r="F917" s="48"/>
      <c r="H917" s="48"/>
      <c r="I917" s="48"/>
      <c r="J917" s="49"/>
      <c r="K917" s="36"/>
      <c r="L917" s="36"/>
      <c r="M917" s="36"/>
      <c r="N917" s="36"/>
      <c r="O917" s="36"/>
    </row>
    <row r="918" spans="6:15" ht="12.75" x14ac:dyDescent="0.2">
      <c r="F918" s="48"/>
      <c r="H918" s="48"/>
      <c r="I918" s="48"/>
      <c r="J918" s="49"/>
      <c r="K918" s="36"/>
      <c r="L918" s="36"/>
      <c r="M918" s="36"/>
      <c r="N918" s="36"/>
      <c r="O918" s="36"/>
    </row>
    <row r="919" spans="6:15" ht="12.75" x14ac:dyDescent="0.2">
      <c r="F919" s="48"/>
      <c r="H919" s="48"/>
      <c r="I919" s="48"/>
      <c r="J919" s="49"/>
      <c r="K919" s="36"/>
      <c r="L919" s="36"/>
      <c r="M919" s="36"/>
      <c r="N919" s="36"/>
      <c r="O919" s="36"/>
    </row>
    <row r="920" spans="6:15" ht="12.75" x14ac:dyDescent="0.2">
      <c r="F920" s="48"/>
      <c r="H920" s="48"/>
      <c r="I920" s="48"/>
      <c r="J920" s="49"/>
      <c r="K920" s="36"/>
      <c r="L920" s="36"/>
      <c r="M920" s="36"/>
      <c r="N920" s="36"/>
      <c r="O920" s="36"/>
    </row>
    <row r="921" spans="6:15" ht="12.75" x14ac:dyDescent="0.2">
      <c r="F921" s="48"/>
      <c r="H921" s="48"/>
      <c r="I921" s="48"/>
      <c r="J921" s="49"/>
      <c r="K921" s="36"/>
      <c r="L921" s="36"/>
      <c r="M921" s="36"/>
      <c r="N921" s="36"/>
      <c r="O921" s="36"/>
    </row>
    <row r="922" spans="6:15" ht="12.75" x14ac:dyDescent="0.2">
      <c r="F922" s="48"/>
      <c r="H922" s="48"/>
      <c r="I922" s="48"/>
      <c r="J922" s="49"/>
      <c r="K922" s="36"/>
      <c r="L922" s="36"/>
      <c r="M922" s="36"/>
      <c r="N922" s="36"/>
      <c r="O922" s="36"/>
    </row>
    <row r="923" spans="6:15" ht="12.75" x14ac:dyDescent="0.2">
      <c r="F923" s="48"/>
      <c r="H923" s="48"/>
      <c r="I923" s="48"/>
      <c r="J923" s="49"/>
      <c r="K923" s="36"/>
      <c r="L923" s="36"/>
      <c r="M923" s="36"/>
      <c r="N923" s="36"/>
      <c r="O923" s="36"/>
    </row>
    <row r="924" spans="6:15" ht="12.75" x14ac:dyDescent="0.2">
      <c r="F924" s="48"/>
      <c r="H924" s="48"/>
      <c r="I924" s="48"/>
      <c r="J924" s="49"/>
      <c r="K924" s="36"/>
      <c r="L924" s="36"/>
      <c r="M924" s="36"/>
      <c r="N924" s="36"/>
      <c r="O924" s="36"/>
    </row>
    <row r="925" spans="6:15" ht="12.75" x14ac:dyDescent="0.2">
      <c r="F925" s="48"/>
      <c r="H925" s="48"/>
      <c r="I925" s="48"/>
      <c r="J925" s="49"/>
      <c r="K925" s="36"/>
      <c r="L925" s="36"/>
      <c r="M925" s="36"/>
      <c r="N925" s="36"/>
      <c r="O925" s="36"/>
    </row>
    <row r="926" spans="6:15" ht="12.75" x14ac:dyDescent="0.2">
      <c r="F926" s="48"/>
      <c r="H926" s="48"/>
      <c r="I926" s="48"/>
      <c r="J926" s="49"/>
      <c r="K926" s="36"/>
      <c r="L926" s="36"/>
      <c r="M926" s="36"/>
      <c r="N926" s="36"/>
      <c r="O926" s="36"/>
    </row>
    <row r="927" spans="6:15" ht="12.75" x14ac:dyDescent="0.2">
      <c r="F927" s="48"/>
      <c r="H927" s="48"/>
      <c r="I927" s="48"/>
      <c r="J927" s="49"/>
      <c r="K927" s="36"/>
      <c r="L927" s="36"/>
      <c r="M927" s="36"/>
      <c r="N927" s="36"/>
      <c r="O927" s="36"/>
    </row>
    <row r="928" spans="6:15" ht="12.75" x14ac:dyDescent="0.2">
      <c r="F928" s="48"/>
      <c r="H928" s="48"/>
      <c r="I928" s="48"/>
      <c r="J928" s="49"/>
      <c r="K928" s="36"/>
      <c r="L928" s="36"/>
      <c r="M928" s="36"/>
      <c r="N928" s="36"/>
      <c r="O928" s="36"/>
    </row>
    <row r="929" spans="6:15" ht="12.75" x14ac:dyDescent="0.2">
      <c r="F929" s="48"/>
      <c r="H929" s="48"/>
      <c r="I929" s="48"/>
      <c r="J929" s="49"/>
      <c r="K929" s="36"/>
      <c r="L929" s="36"/>
      <c r="M929" s="36"/>
      <c r="N929" s="36"/>
      <c r="O929" s="36"/>
    </row>
    <row r="930" spans="6:15" ht="12.75" x14ac:dyDescent="0.2">
      <c r="F930" s="48"/>
      <c r="H930" s="48"/>
      <c r="I930" s="48"/>
      <c r="J930" s="49"/>
      <c r="K930" s="36"/>
      <c r="L930" s="36"/>
      <c r="M930" s="36"/>
      <c r="N930" s="36"/>
      <c r="O930" s="36"/>
    </row>
    <row r="931" spans="6:15" ht="12.75" x14ac:dyDescent="0.2">
      <c r="F931" s="48"/>
      <c r="H931" s="48"/>
      <c r="I931" s="48"/>
      <c r="J931" s="49"/>
      <c r="K931" s="36"/>
      <c r="L931" s="36"/>
      <c r="M931" s="36"/>
      <c r="N931" s="36"/>
      <c r="O931" s="36"/>
    </row>
    <row r="932" spans="6:15" ht="12.75" x14ac:dyDescent="0.2">
      <c r="F932" s="48"/>
      <c r="H932" s="48"/>
      <c r="I932" s="48"/>
      <c r="J932" s="49"/>
      <c r="K932" s="36"/>
      <c r="L932" s="36"/>
      <c r="M932" s="36"/>
      <c r="N932" s="36"/>
      <c r="O932" s="36"/>
    </row>
    <row r="933" spans="6:15" ht="12.75" x14ac:dyDescent="0.2">
      <c r="F933" s="48"/>
      <c r="H933" s="48"/>
      <c r="I933" s="48"/>
      <c r="J933" s="49"/>
      <c r="K933" s="36"/>
      <c r="L933" s="36"/>
      <c r="M933" s="36"/>
      <c r="N933" s="36"/>
      <c r="O933" s="36"/>
    </row>
    <row r="934" spans="6:15" ht="12.75" x14ac:dyDescent="0.2">
      <c r="F934" s="48"/>
      <c r="H934" s="48"/>
      <c r="I934" s="48"/>
      <c r="J934" s="49"/>
      <c r="K934" s="36"/>
      <c r="L934" s="36"/>
      <c r="M934" s="36"/>
      <c r="N934" s="36"/>
      <c r="O934" s="36"/>
    </row>
    <row r="935" spans="6:15" ht="12.75" x14ac:dyDescent="0.2">
      <c r="F935" s="48"/>
      <c r="H935" s="48"/>
      <c r="I935" s="48"/>
      <c r="J935" s="49"/>
      <c r="K935" s="36"/>
      <c r="L935" s="36"/>
      <c r="M935" s="36"/>
      <c r="N935" s="36"/>
      <c r="O935" s="36"/>
    </row>
    <row r="936" spans="6:15" ht="12.75" x14ac:dyDescent="0.2">
      <c r="F936" s="48"/>
      <c r="H936" s="48"/>
      <c r="I936" s="48"/>
      <c r="J936" s="49"/>
      <c r="K936" s="36"/>
      <c r="L936" s="36"/>
      <c r="M936" s="36"/>
      <c r="N936" s="36"/>
      <c r="O936" s="36"/>
    </row>
    <row r="937" spans="6:15" ht="12.75" x14ac:dyDescent="0.2">
      <c r="F937" s="48"/>
      <c r="H937" s="48"/>
      <c r="I937" s="48"/>
      <c r="J937" s="49"/>
      <c r="K937" s="36"/>
      <c r="L937" s="36"/>
      <c r="M937" s="36"/>
      <c r="N937" s="36"/>
      <c r="O937" s="36"/>
    </row>
    <row r="938" spans="6:15" ht="12.75" x14ac:dyDescent="0.2">
      <c r="F938" s="48"/>
      <c r="H938" s="48"/>
      <c r="I938" s="48"/>
      <c r="J938" s="49"/>
      <c r="K938" s="36"/>
      <c r="L938" s="36"/>
      <c r="M938" s="36"/>
      <c r="N938" s="36"/>
      <c r="O938" s="36"/>
    </row>
    <row r="939" spans="6:15" ht="12.75" x14ac:dyDescent="0.2">
      <c r="F939" s="48"/>
      <c r="H939" s="48"/>
      <c r="I939" s="48"/>
      <c r="J939" s="49"/>
      <c r="K939" s="36"/>
      <c r="L939" s="36"/>
      <c r="M939" s="36"/>
      <c r="N939" s="36"/>
      <c r="O939" s="36"/>
    </row>
    <row r="940" spans="6:15" ht="12.75" x14ac:dyDescent="0.2">
      <c r="F940" s="48"/>
      <c r="H940" s="48"/>
      <c r="I940" s="48"/>
      <c r="J940" s="49"/>
      <c r="K940" s="36"/>
      <c r="L940" s="36"/>
      <c r="M940" s="36"/>
      <c r="N940" s="36"/>
      <c r="O940" s="36"/>
    </row>
    <row r="941" spans="6:15" ht="12.75" x14ac:dyDescent="0.2">
      <c r="F941" s="48"/>
      <c r="H941" s="48"/>
      <c r="I941" s="48"/>
      <c r="J941" s="49"/>
      <c r="K941" s="36"/>
      <c r="L941" s="36"/>
      <c r="M941" s="36"/>
      <c r="N941" s="36"/>
      <c r="O941" s="36"/>
    </row>
    <row r="942" spans="6:15" ht="12.75" x14ac:dyDescent="0.2">
      <c r="F942" s="48"/>
      <c r="H942" s="48"/>
      <c r="I942" s="48"/>
      <c r="J942" s="49"/>
      <c r="K942" s="36"/>
      <c r="L942" s="36"/>
      <c r="M942" s="36"/>
      <c r="N942" s="36"/>
      <c r="O942" s="36"/>
    </row>
    <row r="943" spans="6:15" ht="12.75" x14ac:dyDescent="0.2">
      <c r="F943" s="48"/>
      <c r="H943" s="48"/>
      <c r="I943" s="48"/>
      <c r="J943" s="49"/>
      <c r="K943" s="36"/>
      <c r="L943" s="36"/>
      <c r="M943" s="36"/>
      <c r="N943" s="36"/>
      <c r="O943" s="36"/>
    </row>
    <row r="944" spans="6:15" ht="12.75" x14ac:dyDescent="0.2">
      <c r="F944" s="48"/>
      <c r="H944" s="48"/>
      <c r="I944" s="48"/>
      <c r="J944" s="49"/>
      <c r="K944" s="36"/>
      <c r="L944" s="36"/>
      <c r="M944" s="36"/>
      <c r="N944" s="36"/>
      <c r="O944" s="36"/>
    </row>
    <row r="945" spans="6:15" ht="12.75" x14ac:dyDescent="0.2">
      <c r="F945" s="48"/>
      <c r="H945" s="48"/>
      <c r="I945" s="48"/>
      <c r="J945" s="49"/>
      <c r="K945" s="36"/>
      <c r="L945" s="36"/>
      <c r="M945" s="36"/>
      <c r="N945" s="36"/>
      <c r="O945" s="36"/>
    </row>
    <row r="946" spans="6:15" ht="12.75" x14ac:dyDescent="0.2">
      <c r="F946" s="48"/>
      <c r="H946" s="48"/>
      <c r="I946" s="48"/>
      <c r="J946" s="49"/>
      <c r="K946" s="36"/>
      <c r="L946" s="36"/>
      <c r="M946" s="36"/>
      <c r="N946" s="36"/>
      <c r="O946" s="36"/>
    </row>
    <row r="947" spans="6:15" ht="12.75" x14ac:dyDescent="0.2">
      <c r="F947" s="48"/>
      <c r="H947" s="48"/>
      <c r="I947" s="48"/>
      <c r="J947" s="49"/>
      <c r="K947" s="36"/>
      <c r="L947" s="36"/>
      <c r="M947" s="36"/>
      <c r="N947" s="36"/>
      <c r="O947" s="36"/>
    </row>
    <row r="948" spans="6:15" ht="12.75" x14ac:dyDescent="0.2">
      <c r="F948" s="48"/>
      <c r="H948" s="48"/>
      <c r="I948" s="48"/>
      <c r="J948" s="49"/>
      <c r="K948" s="36"/>
      <c r="L948" s="36"/>
      <c r="M948" s="36"/>
      <c r="N948" s="36"/>
      <c r="O948" s="36"/>
    </row>
    <row r="949" spans="6:15" ht="12.75" x14ac:dyDescent="0.2">
      <c r="F949" s="48"/>
      <c r="H949" s="48"/>
      <c r="I949" s="48"/>
      <c r="J949" s="49"/>
      <c r="K949" s="36"/>
      <c r="L949" s="36"/>
      <c r="M949" s="36"/>
      <c r="N949" s="36"/>
      <c r="O949" s="36"/>
    </row>
    <row r="950" spans="6:15" ht="12.75" x14ac:dyDescent="0.2">
      <c r="F950" s="48"/>
      <c r="H950" s="48"/>
      <c r="I950" s="48"/>
      <c r="J950" s="49"/>
      <c r="K950" s="36"/>
      <c r="L950" s="36"/>
      <c r="M950" s="36"/>
      <c r="N950" s="36"/>
      <c r="O950" s="36"/>
    </row>
    <row r="951" spans="6:15" ht="12.75" x14ac:dyDescent="0.2">
      <c r="F951" s="48"/>
      <c r="H951" s="48"/>
      <c r="I951" s="48"/>
      <c r="J951" s="49"/>
      <c r="K951" s="36"/>
      <c r="L951" s="36"/>
      <c r="M951" s="36"/>
      <c r="N951" s="36"/>
      <c r="O951" s="36"/>
    </row>
    <row r="952" spans="6:15" ht="12.75" x14ac:dyDescent="0.2">
      <c r="F952" s="48"/>
      <c r="H952" s="48"/>
      <c r="I952" s="48"/>
      <c r="J952" s="49"/>
      <c r="K952" s="36"/>
      <c r="L952" s="36"/>
      <c r="M952" s="36"/>
      <c r="N952" s="36"/>
      <c r="O952" s="36"/>
    </row>
    <row r="953" spans="6:15" ht="12.75" x14ac:dyDescent="0.2">
      <c r="F953" s="48"/>
      <c r="H953" s="48"/>
      <c r="I953" s="48"/>
      <c r="J953" s="49"/>
      <c r="K953" s="36"/>
      <c r="L953" s="36"/>
      <c r="M953" s="36"/>
      <c r="N953" s="36"/>
      <c r="O953" s="36"/>
    </row>
    <row r="954" spans="6:15" ht="12.75" x14ac:dyDescent="0.2">
      <c r="F954" s="48"/>
      <c r="H954" s="48"/>
      <c r="I954" s="48"/>
      <c r="J954" s="49"/>
      <c r="K954" s="36"/>
      <c r="L954" s="36"/>
      <c r="M954" s="36"/>
      <c r="N954" s="36"/>
      <c r="O954" s="36"/>
    </row>
    <row r="955" spans="6:15" ht="12.75" x14ac:dyDescent="0.2">
      <c r="F955" s="48"/>
      <c r="H955" s="48"/>
      <c r="I955" s="48"/>
      <c r="J955" s="49"/>
      <c r="K955" s="36"/>
      <c r="L955" s="36"/>
      <c r="M955" s="36"/>
      <c r="N955" s="36"/>
      <c r="O955" s="36"/>
    </row>
    <row r="956" spans="6:15" ht="12.75" x14ac:dyDescent="0.2">
      <c r="F956" s="48"/>
      <c r="H956" s="48"/>
      <c r="I956" s="48"/>
      <c r="J956" s="49"/>
      <c r="K956" s="36"/>
      <c r="L956" s="36"/>
      <c r="M956" s="36"/>
      <c r="N956" s="36"/>
      <c r="O956" s="36"/>
    </row>
    <row r="957" spans="6:15" ht="12.75" x14ac:dyDescent="0.2">
      <c r="F957" s="48"/>
      <c r="H957" s="48"/>
      <c r="I957" s="48"/>
      <c r="J957" s="49"/>
      <c r="K957" s="36"/>
      <c r="L957" s="36"/>
      <c r="M957" s="36"/>
      <c r="N957" s="36"/>
      <c r="O957" s="36"/>
    </row>
    <row r="958" spans="6:15" ht="12.75" x14ac:dyDescent="0.2">
      <c r="F958" s="48"/>
      <c r="H958" s="48"/>
      <c r="I958" s="48"/>
      <c r="J958" s="49"/>
      <c r="K958" s="36"/>
      <c r="L958" s="36"/>
      <c r="M958" s="36"/>
      <c r="N958" s="36"/>
      <c r="O958" s="36"/>
    </row>
    <row r="959" spans="6:15" ht="12.75" x14ac:dyDescent="0.2">
      <c r="F959" s="48"/>
      <c r="H959" s="48"/>
      <c r="I959" s="48"/>
      <c r="J959" s="49"/>
      <c r="K959" s="36"/>
      <c r="L959" s="36"/>
      <c r="M959" s="36"/>
      <c r="N959" s="36"/>
      <c r="O959" s="36"/>
    </row>
    <row r="960" spans="6:15" ht="12.75" x14ac:dyDescent="0.2">
      <c r="F960" s="48"/>
      <c r="H960" s="48"/>
      <c r="I960" s="48"/>
      <c r="J960" s="49"/>
      <c r="K960" s="36"/>
      <c r="L960" s="36"/>
      <c r="M960" s="36"/>
      <c r="N960" s="36"/>
      <c r="O960" s="36"/>
    </row>
    <row r="961" spans="6:15" ht="12.75" x14ac:dyDescent="0.2">
      <c r="F961" s="48"/>
      <c r="H961" s="48"/>
      <c r="I961" s="48"/>
      <c r="J961" s="49"/>
      <c r="K961" s="36"/>
      <c r="L961" s="36"/>
      <c r="M961" s="36"/>
      <c r="N961" s="36"/>
      <c r="O961" s="36"/>
    </row>
    <row r="962" spans="6:15" ht="12.75" x14ac:dyDescent="0.2">
      <c r="F962" s="48"/>
      <c r="H962" s="48"/>
      <c r="I962" s="48"/>
      <c r="J962" s="49"/>
      <c r="K962" s="36"/>
      <c r="L962" s="36"/>
      <c r="M962" s="36"/>
      <c r="N962" s="36"/>
      <c r="O962" s="36"/>
    </row>
    <row r="963" spans="6:15" ht="12.75" x14ac:dyDescent="0.2">
      <c r="F963" s="48"/>
      <c r="H963" s="48"/>
      <c r="I963" s="48"/>
      <c r="J963" s="49"/>
      <c r="K963" s="36"/>
      <c r="L963" s="36"/>
      <c r="M963" s="36"/>
      <c r="N963" s="36"/>
      <c r="O963" s="36"/>
    </row>
    <row r="964" spans="6:15" ht="12.75" x14ac:dyDescent="0.2">
      <c r="F964" s="48"/>
      <c r="H964" s="48"/>
      <c r="I964" s="48"/>
      <c r="J964" s="49"/>
      <c r="K964" s="36"/>
      <c r="L964" s="36"/>
      <c r="M964" s="36"/>
      <c r="N964" s="36"/>
      <c r="O964" s="36"/>
    </row>
    <row r="965" spans="6:15" ht="12.75" x14ac:dyDescent="0.2">
      <c r="F965" s="48"/>
      <c r="H965" s="48"/>
      <c r="I965" s="48"/>
      <c r="J965" s="49"/>
      <c r="K965" s="36"/>
      <c r="L965" s="36"/>
      <c r="M965" s="36"/>
      <c r="N965" s="36"/>
      <c r="O965" s="36"/>
    </row>
    <row r="966" spans="6:15" ht="12.75" x14ac:dyDescent="0.2">
      <c r="F966" s="48"/>
      <c r="H966" s="48"/>
      <c r="I966" s="48"/>
      <c r="J966" s="49"/>
      <c r="K966" s="36"/>
      <c r="L966" s="36"/>
      <c r="M966" s="36"/>
      <c r="N966" s="36"/>
      <c r="O966" s="36"/>
    </row>
    <row r="967" spans="6:15" ht="12.75" x14ac:dyDescent="0.2">
      <c r="F967" s="48"/>
      <c r="H967" s="48"/>
      <c r="I967" s="48"/>
      <c r="J967" s="49"/>
      <c r="K967" s="36"/>
      <c r="L967" s="36"/>
      <c r="M967" s="36"/>
      <c r="N967" s="36"/>
      <c r="O967" s="36"/>
    </row>
    <row r="968" spans="6:15" ht="12.75" x14ac:dyDescent="0.2">
      <c r="F968" s="48"/>
      <c r="H968" s="48"/>
      <c r="I968" s="48"/>
      <c r="J968" s="49"/>
      <c r="K968" s="36"/>
      <c r="L968" s="36"/>
      <c r="M968" s="36"/>
      <c r="N968" s="36"/>
      <c r="O968" s="36"/>
    </row>
    <row r="969" spans="6:15" ht="12.75" x14ac:dyDescent="0.2">
      <c r="F969" s="48"/>
      <c r="H969" s="48"/>
      <c r="I969" s="48"/>
      <c r="J969" s="49"/>
      <c r="K969" s="36"/>
      <c r="L969" s="36"/>
      <c r="M969" s="36"/>
      <c r="N969" s="36"/>
      <c r="O969" s="36"/>
    </row>
    <row r="970" spans="6:15" ht="12.75" x14ac:dyDescent="0.2">
      <c r="F970" s="48"/>
      <c r="H970" s="48"/>
      <c r="I970" s="48"/>
      <c r="J970" s="49"/>
      <c r="K970" s="36"/>
      <c r="L970" s="36"/>
      <c r="M970" s="36"/>
      <c r="N970" s="36"/>
      <c r="O970" s="36"/>
    </row>
    <row r="971" spans="6:15" ht="12.75" x14ac:dyDescent="0.2">
      <c r="F971" s="48"/>
      <c r="H971" s="48"/>
      <c r="I971" s="48"/>
      <c r="J971" s="49"/>
      <c r="K971" s="36"/>
      <c r="L971" s="36"/>
      <c r="M971" s="36"/>
      <c r="N971" s="36"/>
      <c r="O971" s="36"/>
    </row>
    <row r="972" spans="6:15" ht="12.75" x14ac:dyDescent="0.2">
      <c r="F972" s="48"/>
      <c r="H972" s="48"/>
      <c r="I972" s="48"/>
      <c r="J972" s="49"/>
      <c r="K972" s="36"/>
      <c r="L972" s="36"/>
      <c r="M972" s="36"/>
      <c r="N972" s="36"/>
      <c r="O972" s="36"/>
    </row>
    <row r="973" spans="6:15" ht="12.75" x14ac:dyDescent="0.2">
      <c r="F973" s="48"/>
      <c r="H973" s="48"/>
      <c r="I973" s="48"/>
      <c r="J973" s="49"/>
      <c r="K973" s="36"/>
      <c r="L973" s="36"/>
      <c r="M973" s="36"/>
      <c r="N973" s="36"/>
      <c r="O973" s="36"/>
    </row>
    <row r="974" spans="6:15" ht="12.75" x14ac:dyDescent="0.2">
      <c r="F974" s="48"/>
      <c r="H974" s="48"/>
      <c r="I974" s="48"/>
      <c r="J974" s="49"/>
      <c r="K974" s="36"/>
      <c r="L974" s="36"/>
      <c r="M974" s="36"/>
      <c r="N974" s="36"/>
      <c r="O974" s="36"/>
    </row>
    <row r="975" spans="6:15" ht="12.75" x14ac:dyDescent="0.2">
      <c r="F975" s="48"/>
      <c r="H975" s="48"/>
      <c r="I975" s="48"/>
      <c r="J975" s="49"/>
      <c r="K975" s="36"/>
      <c r="L975" s="36"/>
      <c r="M975" s="36"/>
      <c r="N975" s="36"/>
      <c r="O975" s="36"/>
    </row>
    <row r="976" spans="6:15" ht="12.75" x14ac:dyDescent="0.2">
      <c r="F976" s="48"/>
      <c r="H976" s="48"/>
      <c r="I976" s="48"/>
      <c r="J976" s="49"/>
      <c r="K976" s="36"/>
      <c r="L976" s="36"/>
      <c r="M976" s="36"/>
      <c r="N976" s="36"/>
      <c r="O976" s="36"/>
    </row>
    <row r="977" spans="6:15" ht="12.75" x14ac:dyDescent="0.2">
      <c r="F977" s="48"/>
      <c r="H977" s="48"/>
      <c r="I977" s="48"/>
      <c r="J977" s="49"/>
      <c r="K977" s="36"/>
      <c r="L977" s="36"/>
      <c r="M977" s="36"/>
      <c r="N977" s="36"/>
      <c r="O977" s="36"/>
    </row>
    <row r="978" spans="6:15" ht="12.75" x14ac:dyDescent="0.2">
      <c r="F978" s="48"/>
      <c r="H978" s="48"/>
      <c r="I978" s="48"/>
      <c r="J978" s="49"/>
      <c r="K978" s="36"/>
      <c r="L978" s="36"/>
      <c r="M978" s="36"/>
      <c r="N978" s="36"/>
      <c r="O978" s="36"/>
    </row>
    <row r="979" spans="6:15" ht="12.75" x14ac:dyDescent="0.2">
      <c r="F979" s="48"/>
      <c r="H979" s="48"/>
      <c r="I979" s="48"/>
      <c r="J979" s="49"/>
      <c r="K979" s="36"/>
      <c r="L979" s="36"/>
      <c r="M979" s="36"/>
      <c r="N979" s="36"/>
      <c r="O979" s="36"/>
    </row>
    <row r="980" spans="6:15" ht="12.75" x14ac:dyDescent="0.2">
      <c r="F980" s="48"/>
      <c r="H980" s="48"/>
      <c r="I980" s="48"/>
      <c r="J980" s="49"/>
      <c r="K980" s="36"/>
      <c r="L980" s="36"/>
      <c r="M980" s="36"/>
      <c r="N980" s="36"/>
      <c r="O980" s="36"/>
    </row>
    <row r="981" spans="6:15" ht="12.75" x14ac:dyDescent="0.2">
      <c r="F981" s="48"/>
      <c r="H981" s="48"/>
      <c r="I981" s="48"/>
      <c r="J981" s="49"/>
      <c r="K981" s="36"/>
      <c r="L981" s="36"/>
      <c r="M981" s="36"/>
      <c r="N981" s="36"/>
      <c r="O981" s="36"/>
    </row>
    <row r="982" spans="6:15" ht="12.75" x14ac:dyDescent="0.2">
      <c r="F982" s="48"/>
      <c r="H982" s="48"/>
      <c r="I982" s="48"/>
      <c r="J982" s="49"/>
      <c r="K982" s="36"/>
      <c r="L982" s="36"/>
      <c r="M982" s="36"/>
      <c r="N982" s="36"/>
      <c r="O982" s="36"/>
    </row>
    <row r="983" spans="6:15" ht="12.75" x14ac:dyDescent="0.2">
      <c r="F983" s="48"/>
      <c r="H983" s="48"/>
      <c r="I983" s="48"/>
      <c r="J983" s="49"/>
      <c r="K983" s="36"/>
      <c r="L983" s="36"/>
      <c r="M983" s="36"/>
      <c r="N983" s="36"/>
      <c r="O983" s="36"/>
    </row>
    <row r="984" spans="6:15" ht="12.75" x14ac:dyDescent="0.2">
      <c r="F984" s="48"/>
      <c r="H984" s="48"/>
      <c r="I984" s="48"/>
      <c r="J984" s="49"/>
      <c r="K984" s="36"/>
      <c r="L984" s="36"/>
      <c r="M984" s="36"/>
      <c r="N984" s="36"/>
      <c r="O984" s="36"/>
    </row>
    <row r="985" spans="6:15" ht="12.75" x14ac:dyDescent="0.2">
      <c r="F985" s="48"/>
      <c r="H985" s="48"/>
      <c r="I985" s="48"/>
      <c r="J985" s="49"/>
      <c r="K985" s="36"/>
      <c r="L985" s="36"/>
      <c r="M985" s="36"/>
      <c r="N985" s="36"/>
      <c r="O985" s="36"/>
    </row>
    <row r="986" spans="6:15" ht="12.75" x14ac:dyDescent="0.2">
      <c r="F986" s="48"/>
      <c r="H986" s="48"/>
      <c r="I986" s="48"/>
      <c r="J986" s="49"/>
      <c r="K986" s="36"/>
      <c r="L986" s="36"/>
      <c r="M986" s="36"/>
      <c r="N986" s="36"/>
      <c r="O986" s="36"/>
    </row>
    <row r="987" spans="6:15" ht="12.75" x14ac:dyDescent="0.2">
      <c r="F987" s="48"/>
      <c r="H987" s="48"/>
      <c r="I987" s="48"/>
      <c r="J987" s="49"/>
      <c r="K987" s="36"/>
      <c r="L987" s="36"/>
      <c r="M987" s="36"/>
      <c r="N987" s="36"/>
      <c r="O987" s="36"/>
    </row>
    <row r="988" spans="6:15" ht="12.75" x14ac:dyDescent="0.2">
      <c r="F988" s="48"/>
      <c r="H988" s="48"/>
      <c r="I988" s="48"/>
      <c r="J988" s="49"/>
      <c r="K988" s="36"/>
      <c r="L988" s="36"/>
      <c r="M988" s="36"/>
      <c r="N988" s="36"/>
      <c r="O988" s="36"/>
    </row>
    <row r="989" spans="6:15" ht="12.75" x14ac:dyDescent="0.2">
      <c r="F989" s="48"/>
      <c r="H989" s="48"/>
      <c r="I989" s="48"/>
      <c r="J989" s="49"/>
      <c r="K989" s="36"/>
      <c r="L989" s="36"/>
      <c r="M989" s="36"/>
      <c r="N989" s="36"/>
      <c r="O989" s="36"/>
    </row>
    <row r="990" spans="6:15" ht="12.75" x14ac:dyDescent="0.2">
      <c r="F990" s="48"/>
      <c r="H990" s="48"/>
      <c r="I990" s="48"/>
      <c r="J990" s="49"/>
      <c r="K990" s="36"/>
      <c r="L990" s="36"/>
      <c r="M990" s="36"/>
      <c r="N990" s="36"/>
      <c r="O990" s="36"/>
    </row>
    <row r="991" spans="6:15" ht="12.75" x14ac:dyDescent="0.2">
      <c r="F991" s="48"/>
      <c r="H991" s="48"/>
      <c r="I991" s="48"/>
      <c r="J991" s="49"/>
      <c r="K991" s="36"/>
      <c r="L991" s="36"/>
      <c r="M991" s="36"/>
      <c r="N991" s="36"/>
      <c r="O991" s="36"/>
    </row>
    <row r="992" spans="6:15" ht="12.75" x14ac:dyDescent="0.2">
      <c r="F992" s="48"/>
      <c r="H992" s="48"/>
      <c r="I992" s="48"/>
      <c r="J992" s="49"/>
      <c r="K992" s="36"/>
      <c r="L992" s="36"/>
      <c r="M992" s="36"/>
      <c r="N992" s="36"/>
      <c r="O992" s="36"/>
    </row>
    <row r="993" spans="6:15" ht="12.75" x14ac:dyDescent="0.2">
      <c r="F993" s="48"/>
      <c r="H993" s="48"/>
      <c r="I993" s="48"/>
      <c r="J993" s="49"/>
      <c r="K993" s="36"/>
      <c r="L993" s="36"/>
      <c r="M993" s="36"/>
      <c r="N993" s="36"/>
      <c r="O993" s="36"/>
    </row>
    <row r="994" spans="6:15" ht="12.75" x14ac:dyDescent="0.2">
      <c r="F994" s="48"/>
      <c r="H994" s="48"/>
      <c r="I994" s="48"/>
      <c r="J994" s="49"/>
      <c r="K994" s="36"/>
      <c r="L994" s="36"/>
      <c r="M994" s="36"/>
      <c r="N994" s="36"/>
      <c r="O994" s="36"/>
    </row>
    <row r="995" spans="6:15" ht="12.75" x14ac:dyDescent="0.2">
      <c r="F995" s="48"/>
      <c r="H995" s="48"/>
      <c r="I995" s="48"/>
      <c r="J995" s="49"/>
      <c r="K995" s="36"/>
      <c r="L995" s="36"/>
      <c r="M995" s="36"/>
      <c r="N995" s="36"/>
      <c r="O995" s="36"/>
    </row>
    <row r="996" spans="6:15" ht="12.75" x14ac:dyDescent="0.2">
      <c r="F996" s="48"/>
      <c r="H996" s="48"/>
      <c r="I996" s="48"/>
      <c r="J996" s="49"/>
      <c r="K996" s="36"/>
      <c r="L996" s="36"/>
      <c r="M996" s="36"/>
      <c r="N996" s="36"/>
      <c r="O996" s="36"/>
    </row>
    <row r="997" spans="6:15" ht="12.75" x14ac:dyDescent="0.2">
      <c r="F997" s="48"/>
      <c r="H997" s="48"/>
      <c r="I997" s="48"/>
      <c r="J997" s="49"/>
      <c r="K997" s="36"/>
      <c r="L997" s="36"/>
      <c r="M997" s="36"/>
      <c r="N997" s="36"/>
      <c r="O997" s="36"/>
    </row>
    <row r="998" spans="6:15" ht="12.75" x14ac:dyDescent="0.2">
      <c r="F998" s="48"/>
      <c r="H998" s="48"/>
      <c r="I998" s="48"/>
      <c r="J998" s="49"/>
      <c r="K998" s="36"/>
      <c r="L998" s="36"/>
      <c r="M998" s="36"/>
      <c r="N998" s="36"/>
      <c r="O998" s="36"/>
    </row>
    <row r="999" spans="6:15" ht="12.75" x14ac:dyDescent="0.2">
      <c r="F999" s="48"/>
      <c r="H999" s="48"/>
      <c r="I999" s="48"/>
      <c r="J999" s="49"/>
      <c r="K999" s="36"/>
      <c r="L999" s="36"/>
      <c r="M999" s="36"/>
      <c r="N999" s="36"/>
      <c r="O999" s="36"/>
    </row>
    <row r="1000" spans="6:15" ht="12.75" x14ac:dyDescent="0.2">
      <c r="F1000" s="48"/>
      <c r="H1000" s="48"/>
      <c r="I1000" s="48"/>
      <c r="J1000" s="49"/>
      <c r="K1000" s="36"/>
      <c r="L1000" s="36"/>
      <c r="M1000" s="36"/>
      <c r="N1000" s="36"/>
      <c r="O1000" s="36"/>
    </row>
    <row r="1001" spans="6:15" ht="12.75" x14ac:dyDescent="0.2">
      <c r="F1001" s="48"/>
      <c r="H1001" s="48"/>
      <c r="I1001" s="48"/>
      <c r="J1001" s="49"/>
      <c r="K1001" s="36"/>
      <c r="L1001" s="36"/>
      <c r="M1001" s="36"/>
      <c r="N1001" s="36"/>
      <c r="O1001" s="36"/>
    </row>
    <row r="1002" spans="6:15" ht="12.75" x14ac:dyDescent="0.2">
      <c r="F1002" s="48"/>
      <c r="H1002" s="48"/>
      <c r="I1002" s="48"/>
      <c r="J1002" s="49"/>
      <c r="K1002" s="36"/>
      <c r="L1002" s="36"/>
      <c r="M1002" s="36"/>
      <c r="N1002" s="36"/>
      <c r="O1002" s="36"/>
    </row>
    <row r="1003" spans="6:15" ht="12.75" x14ac:dyDescent="0.2">
      <c r="F1003" s="48"/>
      <c r="H1003" s="48"/>
      <c r="I1003" s="48"/>
      <c r="J1003" s="49"/>
      <c r="K1003" s="36"/>
      <c r="L1003" s="36"/>
      <c r="M1003" s="36"/>
      <c r="N1003" s="36"/>
      <c r="O1003" s="36"/>
    </row>
    <row r="1004" spans="6:15" ht="12.75" x14ac:dyDescent="0.2">
      <c r="F1004" s="48"/>
      <c r="H1004" s="48"/>
      <c r="I1004" s="48"/>
      <c r="J1004" s="49"/>
      <c r="K1004" s="36"/>
      <c r="L1004" s="36"/>
      <c r="M1004" s="36"/>
      <c r="N1004" s="36"/>
      <c r="O1004" s="36"/>
    </row>
    <row r="1005" spans="6:15" ht="12.75" x14ac:dyDescent="0.2">
      <c r="F1005" s="48"/>
      <c r="H1005" s="48"/>
      <c r="I1005" s="48"/>
      <c r="J1005" s="49"/>
      <c r="K1005" s="36"/>
      <c r="L1005" s="36"/>
      <c r="M1005" s="36"/>
      <c r="N1005" s="36"/>
      <c r="O1005" s="36"/>
    </row>
  </sheetData>
  <mergeCells count="26">
    <mergeCell ref="A3:A4"/>
    <mergeCell ref="B3:B4"/>
    <mergeCell ref="C3:C4"/>
    <mergeCell ref="D3:G3"/>
    <mergeCell ref="O3:O4"/>
    <mergeCell ref="P3:P4"/>
    <mergeCell ref="B5:B7"/>
    <mergeCell ref="P5:P7"/>
    <mergeCell ref="G22:G35"/>
    <mergeCell ref="P22:P35"/>
    <mergeCell ref="C5:C7"/>
    <mergeCell ref="G5:G7"/>
    <mergeCell ref="B8:B21"/>
    <mergeCell ref="C8:C21"/>
    <mergeCell ref="G8:G21"/>
    <mergeCell ref="B22:B35"/>
    <mergeCell ref="C22:C35"/>
    <mergeCell ref="G40:G50"/>
    <mergeCell ref="G51:G64"/>
    <mergeCell ref="B36:B39"/>
    <mergeCell ref="C36:C39"/>
    <mergeCell ref="G36:G39"/>
    <mergeCell ref="B40:B50"/>
    <mergeCell ref="C40:C50"/>
    <mergeCell ref="B51:B64"/>
    <mergeCell ref="C5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G1000"/>
  <sheetViews>
    <sheetView tabSelected="1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J17" sqref="J17"/>
    </sheetView>
  </sheetViews>
  <sheetFormatPr defaultColWidth="14.42578125" defaultRowHeight="15.75" customHeight="1" x14ac:dyDescent="0.2"/>
  <cols>
    <col min="1" max="1" width="6" customWidth="1"/>
    <col min="2" max="2" width="31.42578125" customWidth="1"/>
    <col min="3" max="3" width="26" customWidth="1"/>
    <col min="4" max="4" width="27.28515625" customWidth="1"/>
    <col min="5" max="5" width="8.85546875" customWidth="1"/>
    <col min="6" max="6" width="9.42578125" customWidth="1"/>
  </cols>
  <sheetData>
    <row r="1" spans="1:7" ht="15.75" customHeight="1" x14ac:dyDescent="0.25">
      <c r="G1" s="93"/>
    </row>
    <row r="2" spans="1:7" ht="12.75" x14ac:dyDescent="0.2">
      <c r="A2" s="129" t="s">
        <v>200</v>
      </c>
      <c r="B2" s="129" t="s">
        <v>201</v>
      </c>
      <c r="C2" s="129" t="s">
        <v>202</v>
      </c>
      <c r="D2" s="129" t="s">
        <v>203</v>
      </c>
      <c r="E2" s="130" t="s">
        <v>204</v>
      </c>
      <c r="F2" s="104"/>
      <c r="G2" s="128" t="s">
        <v>45</v>
      </c>
    </row>
    <row r="3" spans="1:7" ht="12.75" x14ac:dyDescent="0.2">
      <c r="A3" s="106"/>
      <c r="B3" s="106"/>
      <c r="C3" s="106"/>
      <c r="D3" s="106"/>
      <c r="E3" s="94" t="s">
        <v>205</v>
      </c>
      <c r="F3" s="95" t="s">
        <v>206</v>
      </c>
      <c r="G3" s="106"/>
    </row>
    <row r="4" spans="1:7" ht="15.75" customHeight="1" x14ac:dyDescent="0.25">
      <c r="A4" s="96">
        <v>1</v>
      </c>
      <c r="B4" s="127" t="s">
        <v>207</v>
      </c>
      <c r="C4" s="126" t="s">
        <v>208</v>
      </c>
      <c r="D4" s="19" t="s">
        <v>143</v>
      </c>
      <c r="E4" s="87">
        <f>IF(D4="","",SUMIFS(Record!N$5:N$500,Record!$I$5:$I$500,D4))</f>
        <v>3</v>
      </c>
      <c r="F4" s="87">
        <f>IF(D4="","",SUMIFS(Record!O$5:O$500,Record!$I$5:$I$500,D4))</f>
        <v>0</v>
      </c>
      <c r="G4" s="97">
        <f t="shared" ref="G4:G119" si="0">E4-F4</f>
        <v>3</v>
      </c>
    </row>
    <row r="5" spans="1:7" ht="15.75" customHeight="1" x14ac:dyDescent="0.25">
      <c r="A5" s="98">
        <v>2</v>
      </c>
      <c r="B5" s="111"/>
      <c r="C5" s="111"/>
      <c r="D5" s="19" t="s">
        <v>163</v>
      </c>
      <c r="E5" s="87">
        <f>IF(D5="","",SUMIFS(Record!N$5:N$500,Record!$I$5:$I$500,D5))</f>
        <v>3</v>
      </c>
      <c r="F5" s="87">
        <f>IF(D5="","",SUMIFS(Record!O$5:O$500,Record!$I$5:$I$500,D5))</f>
        <v>0</v>
      </c>
      <c r="G5" s="97">
        <f t="shared" si="0"/>
        <v>3</v>
      </c>
    </row>
    <row r="6" spans="1:7" ht="15.75" customHeight="1" x14ac:dyDescent="0.25">
      <c r="A6" s="98">
        <v>3</v>
      </c>
      <c r="B6" s="111"/>
      <c r="C6" s="111"/>
      <c r="D6" s="19" t="s">
        <v>209</v>
      </c>
      <c r="E6" s="87">
        <f>IF(D6="","",SUMIFS(Record!N$5:N$500,Record!$I$5:$I$500,D6))</f>
        <v>0</v>
      </c>
      <c r="F6" s="87">
        <f>IF(D6="","",SUMIFS(Record!O$5:O$500,Record!$I$5:$I$500,D6))</f>
        <v>0</v>
      </c>
      <c r="G6" s="97">
        <f t="shared" si="0"/>
        <v>0</v>
      </c>
    </row>
    <row r="7" spans="1:7" ht="15.75" customHeight="1" x14ac:dyDescent="0.25">
      <c r="A7" s="98">
        <v>4</v>
      </c>
      <c r="B7" s="111"/>
      <c r="C7" s="111"/>
      <c r="D7" s="19" t="s">
        <v>210</v>
      </c>
      <c r="E7" s="87">
        <f>IF(D7="","",SUMIFS(Record!N$5:N$500,Record!$I$5:$I$500,D7))</f>
        <v>0</v>
      </c>
      <c r="F7" s="87">
        <f>IF(D7="","",SUMIFS(Record!O$5:O$500,Record!$I$5:$I$500,D7))</f>
        <v>0</v>
      </c>
      <c r="G7" s="97">
        <f t="shared" si="0"/>
        <v>0</v>
      </c>
    </row>
    <row r="8" spans="1:7" ht="15.75" customHeight="1" x14ac:dyDescent="0.25">
      <c r="A8" s="98">
        <v>5</v>
      </c>
      <c r="B8" s="111"/>
      <c r="C8" s="106"/>
      <c r="D8" s="19" t="s">
        <v>191</v>
      </c>
      <c r="E8" s="87">
        <f>IF(D8="","",SUMIFS(Record!N$5:N$500,Record!$I$5:$I$500,D8))</f>
        <v>3</v>
      </c>
      <c r="F8" s="87">
        <f>IF(D8="","",SUMIFS(Record!O$5:O$500,Record!$I$5:$I$500,D8))</f>
        <v>0</v>
      </c>
      <c r="G8" s="97">
        <f t="shared" si="0"/>
        <v>3</v>
      </c>
    </row>
    <row r="9" spans="1:7" ht="15.75" customHeight="1" x14ac:dyDescent="0.25">
      <c r="A9" s="98">
        <v>6</v>
      </c>
      <c r="B9" s="111"/>
      <c r="C9" s="126" t="s">
        <v>211</v>
      </c>
      <c r="D9" s="19" t="s">
        <v>146</v>
      </c>
      <c r="E9" s="87">
        <f>IF(D9="","",SUMIFS(Record!N$5:N$500,Record!$I$5:$I$500,D9))</f>
        <v>3</v>
      </c>
      <c r="F9" s="87">
        <f>IF(D9="","",SUMIFS(Record!O$5:O$500,Record!$I$5:$I$500,D9))</f>
        <v>0</v>
      </c>
      <c r="G9" s="97">
        <f t="shared" si="0"/>
        <v>3</v>
      </c>
    </row>
    <row r="10" spans="1:7" ht="15.75" customHeight="1" x14ac:dyDescent="0.25">
      <c r="A10" s="98">
        <v>7</v>
      </c>
      <c r="B10" s="111"/>
      <c r="C10" s="111"/>
      <c r="D10" s="19" t="s">
        <v>164</v>
      </c>
      <c r="E10" s="87">
        <f>IF(D10="","",SUMIFS(Record!N$5:N$500,Record!$I$5:$I$500,D10))</f>
        <v>3</v>
      </c>
      <c r="F10" s="87">
        <f>IF(D10="","",SUMIFS(Record!O$5:O$500,Record!$I$5:$I$500,D10))</f>
        <v>0</v>
      </c>
      <c r="G10" s="97">
        <f t="shared" si="0"/>
        <v>3</v>
      </c>
    </row>
    <row r="11" spans="1:7" ht="15.75" customHeight="1" x14ac:dyDescent="0.25">
      <c r="A11" s="98">
        <v>8</v>
      </c>
      <c r="B11" s="111"/>
      <c r="C11" s="111"/>
      <c r="D11" s="19" t="s">
        <v>212</v>
      </c>
      <c r="E11" s="87">
        <f>IF(D11="","",SUMIFS(Record!N$5:N$500,Record!$I$5:$I$500,D11))</f>
        <v>0</v>
      </c>
      <c r="F11" s="87">
        <f>IF(D11="","",SUMIFS(Record!O$5:O$500,Record!$I$5:$I$500,D11))</f>
        <v>0</v>
      </c>
      <c r="G11" s="97">
        <f t="shared" si="0"/>
        <v>0</v>
      </c>
    </row>
    <row r="12" spans="1:7" ht="15.75" customHeight="1" x14ac:dyDescent="0.25">
      <c r="A12" s="98">
        <v>9</v>
      </c>
      <c r="B12" s="111"/>
      <c r="C12" s="111"/>
      <c r="D12" s="19" t="s">
        <v>213</v>
      </c>
      <c r="E12" s="87">
        <f>IF(D12="","",SUMIFS(Record!N$5:N$500,Record!$I$5:$I$500,D12))</f>
        <v>0</v>
      </c>
      <c r="F12" s="87">
        <f>IF(D12="","",SUMIFS(Record!O$5:O$500,Record!$I$5:$I$500,D12))</f>
        <v>0</v>
      </c>
      <c r="G12" s="97">
        <f t="shared" si="0"/>
        <v>0</v>
      </c>
    </row>
    <row r="13" spans="1:7" ht="15.75" customHeight="1" x14ac:dyDescent="0.25">
      <c r="A13" s="98">
        <v>10</v>
      </c>
      <c r="B13" s="111"/>
      <c r="C13" s="106"/>
      <c r="D13" s="19" t="s">
        <v>192</v>
      </c>
      <c r="E13" s="87">
        <f>IF(D13="","",SUMIFS(Record!N$5:N$500,Record!$I$5:$I$500,D13))</f>
        <v>3</v>
      </c>
      <c r="F13" s="87">
        <f>IF(D13="","",SUMIFS(Record!O$5:O$500,Record!$I$5:$I$500,D13))</f>
        <v>0</v>
      </c>
      <c r="G13" s="97">
        <f t="shared" si="0"/>
        <v>3</v>
      </c>
    </row>
    <row r="14" spans="1:7" ht="15.75" customHeight="1" x14ac:dyDescent="0.25">
      <c r="A14" s="98">
        <v>11</v>
      </c>
      <c r="B14" s="111"/>
      <c r="C14" s="126" t="s">
        <v>214</v>
      </c>
      <c r="D14" s="19" t="s">
        <v>119</v>
      </c>
      <c r="E14" s="87">
        <f>IF(D14="","",SUMIFS(Record!N$5:N$500,Record!$I$5:$I$500,D14))</f>
        <v>10</v>
      </c>
      <c r="F14" s="87">
        <f>IF(D14="","",SUMIFS(Record!O$5:O$500,Record!$I$5:$I$500,D14))</f>
        <v>0</v>
      </c>
      <c r="G14" s="97">
        <f t="shared" si="0"/>
        <v>10</v>
      </c>
    </row>
    <row r="15" spans="1:7" x14ac:dyDescent="0.25">
      <c r="A15" s="98">
        <v>12</v>
      </c>
      <c r="B15" s="111"/>
      <c r="C15" s="111"/>
      <c r="D15" s="19" t="s">
        <v>165</v>
      </c>
      <c r="E15" s="87">
        <f>IF(D15="","",SUMIFS(Record!N$5:N$500,Record!$I$5:$I$500,D15))</f>
        <v>3</v>
      </c>
      <c r="F15" s="87">
        <f>IF(D15="","",SUMIFS(Record!O$5:O$500,Record!$I$5:$I$500,D15))</f>
        <v>0</v>
      </c>
      <c r="G15" s="97">
        <f t="shared" si="0"/>
        <v>3</v>
      </c>
    </row>
    <row r="16" spans="1:7" x14ac:dyDescent="0.25">
      <c r="A16" s="98">
        <v>13</v>
      </c>
      <c r="B16" s="111"/>
      <c r="C16" s="111"/>
      <c r="D16" s="19" t="s">
        <v>215</v>
      </c>
      <c r="E16" s="87">
        <f>IF(D16="","",SUMIFS(Record!N$5:N$500,Record!$I$5:$I$500,D16))</f>
        <v>0</v>
      </c>
      <c r="F16" s="87">
        <f>IF(D16="","",SUMIFS(Record!O$5:O$500,Record!$I$5:$I$500,D16))</f>
        <v>0</v>
      </c>
      <c r="G16" s="97">
        <f t="shared" si="0"/>
        <v>0</v>
      </c>
    </row>
    <row r="17" spans="1:7" x14ac:dyDescent="0.25">
      <c r="A17" s="98">
        <v>14</v>
      </c>
      <c r="B17" s="111"/>
      <c r="C17" s="111"/>
      <c r="D17" s="19" t="s">
        <v>216</v>
      </c>
      <c r="E17" s="87">
        <f>IF(D17="","",SUMIFS(Record!N$5:N$500,Record!$I$5:$I$500,D17))</f>
        <v>0</v>
      </c>
      <c r="F17" s="87">
        <f>IF(D17="","",SUMIFS(Record!O$5:O$500,Record!$I$5:$I$500,D17))</f>
        <v>0</v>
      </c>
      <c r="G17" s="97">
        <f t="shared" si="0"/>
        <v>0</v>
      </c>
    </row>
    <row r="18" spans="1:7" x14ac:dyDescent="0.25">
      <c r="A18" s="98">
        <v>15</v>
      </c>
      <c r="B18" s="111"/>
      <c r="C18" s="106"/>
      <c r="D18" s="19" t="s">
        <v>193</v>
      </c>
      <c r="E18" s="87">
        <f>IF(D18="","",SUMIFS(Record!N$5:N$500,Record!$I$5:$I$500,D18))</f>
        <v>3</v>
      </c>
      <c r="F18" s="87">
        <f>IF(D18="","",SUMIFS(Record!O$5:O$500,Record!$I$5:$I$500,D18))</f>
        <v>0</v>
      </c>
      <c r="G18" s="97">
        <f t="shared" si="0"/>
        <v>3</v>
      </c>
    </row>
    <row r="19" spans="1:7" x14ac:dyDescent="0.25">
      <c r="A19" s="98">
        <v>16</v>
      </c>
      <c r="B19" s="111"/>
      <c r="C19" s="19" t="s">
        <v>217</v>
      </c>
      <c r="D19" s="19" t="s">
        <v>298</v>
      </c>
      <c r="E19" s="87">
        <f>IF(D19="","",SUMIFS(Record!N$5:N$500,Record!$I$5:$I$500,D19))</f>
        <v>0</v>
      </c>
      <c r="F19" s="87">
        <f>IF(D19="","",SUMIFS(Record!O$5:O$500,Record!$I$5:$I$500,D19))</f>
        <v>0</v>
      </c>
      <c r="G19" s="97">
        <f t="shared" si="0"/>
        <v>0</v>
      </c>
    </row>
    <row r="20" spans="1:7" x14ac:dyDescent="0.25">
      <c r="A20" s="98">
        <v>17</v>
      </c>
      <c r="B20" s="111"/>
      <c r="C20" s="19" t="s">
        <v>218</v>
      </c>
      <c r="D20" s="19" t="s">
        <v>299</v>
      </c>
      <c r="E20" s="87">
        <f>IF(D20="","",SUMIFS(Record!N$5:N$500,Record!$I$5:$I$500,D20))</f>
        <v>0</v>
      </c>
      <c r="F20" s="87">
        <f>IF(D20="","",SUMIFS(Record!O$5:O$500,Record!$I$5:$I$500,D20))</f>
        <v>0</v>
      </c>
      <c r="G20" s="97">
        <f t="shared" si="0"/>
        <v>0</v>
      </c>
    </row>
    <row r="21" spans="1:7" x14ac:dyDescent="0.25">
      <c r="A21" s="98">
        <v>18</v>
      </c>
      <c r="B21" s="111"/>
      <c r="C21" s="19" t="s">
        <v>219</v>
      </c>
      <c r="D21" s="19" t="s">
        <v>220</v>
      </c>
      <c r="E21" s="87">
        <f>IF(D21="","",SUMIFS(Record!N$5:N$500,Record!$I$5:$I$500,D21))</f>
        <v>0</v>
      </c>
      <c r="F21" s="87">
        <f>IF(D21="","",SUMIFS(Record!O$5:O$500,Record!$I$5:$I$500,D21))</f>
        <v>0</v>
      </c>
      <c r="G21" s="97">
        <f t="shared" si="0"/>
        <v>0</v>
      </c>
    </row>
    <row r="22" spans="1:7" x14ac:dyDescent="0.25">
      <c r="A22" s="98">
        <v>19</v>
      </c>
      <c r="B22" s="106"/>
      <c r="C22" s="19" t="s">
        <v>221</v>
      </c>
      <c r="D22" s="19" t="s">
        <v>222</v>
      </c>
      <c r="E22" s="87">
        <f>IF(D22="","",SUMIFS(Record!N$5:N$500,Record!$I$5:$I$500,D22))</f>
        <v>0</v>
      </c>
      <c r="F22" s="87">
        <f>IF(D22="","",SUMIFS(Record!O$5:O$500,Record!$I$5:$I$500,D22))</f>
        <v>0</v>
      </c>
      <c r="G22" s="97">
        <f t="shared" si="0"/>
        <v>0</v>
      </c>
    </row>
    <row r="23" spans="1:7" x14ac:dyDescent="0.25">
      <c r="A23" s="98">
        <v>20</v>
      </c>
      <c r="B23" s="127" t="s">
        <v>223</v>
      </c>
      <c r="C23" s="124" t="s">
        <v>208</v>
      </c>
      <c r="D23" s="99" t="s">
        <v>148</v>
      </c>
      <c r="E23" s="87">
        <f>IF(D23="","",SUMIFS(Record!N$5:N$500,Record!$I$5:$I$500,D23))</f>
        <v>3</v>
      </c>
      <c r="F23" s="87">
        <f>IF(D23="","",SUMIFS(Record!O$5:O$500,Record!$I$5:$I$500,D23))</f>
        <v>0</v>
      </c>
      <c r="G23" s="97">
        <f t="shared" si="0"/>
        <v>3</v>
      </c>
    </row>
    <row r="24" spans="1:7" x14ac:dyDescent="0.25">
      <c r="A24" s="98">
        <v>21</v>
      </c>
      <c r="B24" s="111"/>
      <c r="C24" s="111"/>
      <c r="D24" s="99" t="s">
        <v>166</v>
      </c>
      <c r="E24" s="87">
        <f>IF(D24="","",SUMIFS(Record!N$5:N$500,Record!$I$5:$I$500,D24))</f>
        <v>3</v>
      </c>
      <c r="F24" s="87">
        <f>IF(D24="","",SUMIFS(Record!O$5:O$500,Record!$I$5:$I$500,D24))</f>
        <v>0</v>
      </c>
      <c r="G24" s="97">
        <f t="shared" si="0"/>
        <v>3</v>
      </c>
    </row>
    <row r="25" spans="1:7" x14ac:dyDescent="0.25">
      <c r="A25" s="98">
        <v>22</v>
      </c>
      <c r="B25" s="111"/>
      <c r="C25" s="111"/>
      <c r="D25" s="99" t="s">
        <v>224</v>
      </c>
      <c r="E25" s="87">
        <f>IF(D25="","",SUMIFS(Record!N$5:N$500,Record!$I$5:$I$500,D25))</f>
        <v>0</v>
      </c>
      <c r="F25" s="87">
        <f>IF(D25="","",SUMIFS(Record!O$5:O$500,Record!$I$5:$I$500,D25))</f>
        <v>0</v>
      </c>
      <c r="G25" s="97">
        <f t="shared" si="0"/>
        <v>0</v>
      </c>
    </row>
    <row r="26" spans="1:7" x14ac:dyDescent="0.25">
      <c r="A26" s="98">
        <v>23</v>
      </c>
      <c r="B26" s="111"/>
      <c r="C26" s="111"/>
      <c r="D26" s="99" t="s">
        <v>225</v>
      </c>
      <c r="E26" s="87">
        <f>IF(D26="","",SUMIFS(Record!N$5:N$500,Record!$I$5:$I$500,D26))</f>
        <v>0</v>
      </c>
      <c r="F26" s="87">
        <f>IF(D26="","",SUMIFS(Record!O$5:O$500,Record!$I$5:$I$500,D26))</f>
        <v>0</v>
      </c>
      <c r="G26" s="97">
        <f t="shared" si="0"/>
        <v>0</v>
      </c>
    </row>
    <row r="27" spans="1:7" x14ac:dyDescent="0.25">
      <c r="A27" s="98">
        <v>24</v>
      </c>
      <c r="B27" s="111"/>
      <c r="C27" s="106"/>
      <c r="D27" s="99" t="s">
        <v>194</v>
      </c>
      <c r="E27" s="87">
        <f>IF(D27="","",SUMIFS(Record!N$5:N$500,Record!$I$5:$I$500,D27))</f>
        <v>3</v>
      </c>
      <c r="F27" s="87">
        <f>IF(D27="","",SUMIFS(Record!O$5:O$500,Record!$I$5:$I$500,D27))</f>
        <v>0</v>
      </c>
      <c r="G27" s="97">
        <f t="shared" si="0"/>
        <v>3</v>
      </c>
    </row>
    <row r="28" spans="1:7" x14ac:dyDescent="0.25">
      <c r="A28" s="98">
        <v>25</v>
      </c>
      <c r="B28" s="111"/>
      <c r="C28" s="124" t="s">
        <v>211</v>
      </c>
      <c r="D28" s="99" t="s">
        <v>151</v>
      </c>
      <c r="E28" s="87">
        <f>IF(D28="","",SUMIFS(Record!N$5:N$500,Record!$I$5:$I$500,D28))</f>
        <v>3</v>
      </c>
      <c r="F28" s="87">
        <f>IF(D28="","",SUMIFS(Record!O$5:O$500,Record!$I$5:$I$500,D28))</f>
        <v>0</v>
      </c>
      <c r="G28" s="97">
        <f t="shared" si="0"/>
        <v>3</v>
      </c>
    </row>
    <row r="29" spans="1:7" x14ac:dyDescent="0.25">
      <c r="A29" s="98">
        <v>26</v>
      </c>
      <c r="B29" s="111"/>
      <c r="C29" s="111"/>
      <c r="D29" s="99" t="s">
        <v>167</v>
      </c>
      <c r="E29" s="87">
        <f>IF(D29="","",SUMIFS(Record!N$5:N$500,Record!$I$5:$I$500,D29))</f>
        <v>4</v>
      </c>
      <c r="F29" s="87">
        <f>IF(D29="","",SUMIFS(Record!O$5:O$500,Record!$I$5:$I$500,D29))</f>
        <v>0</v>
      </c>
      <c r="G29" s="97">
        <f t="shared" si="0"/>
        <v>4</v>
      </c>
    </row>
    <row r="30" spans="1:7" x14ac:dyDescent="0.25">
      <c r="A30" s="98">
        <v>27</v>
      </c>
      <c r="B30" s="111"/>
      <c r="C30" s="111"/>
      <c r="D30" s="99" t="s">
        <v>226</v>
      </c>
      <c r="E30" s="87">
        <f>IF(D30="","",SUMIFS(Record!N$5:N$500,Record!$I$5:$I$500,D30))</f>
        <v>0</v>
      </c>
      <c r="F30" s="87">
        <f>IF(D30="","",SUMIFS(Record!O$5:O$500,Record!$I$5:$I$500,D30))</f>
        <v>0</v>
      </c>
      <c r="G30" s="97">
        <f t="shared" si="0"/>
        <v>0</v>
      </c>
    </row>
    <row r="31" spans="1:7" x14ac:dyDescent="0.25">
      <c r="A31" s="98">
        <v>28</v>
      </c>
      <c r="B31" s="111"/>
      <c r="C31" s="111"/>
      <c r="D31" s="99" t="s">
        <v>227</v>
      </c>
      <c r="E31" s="87">
        <f>IF(D31="","",SUMIFS(Record!N$5:N$500,Record!$I$5:$I$500,D31))</f>
        <v>0</v>
      </c>
      <c r="F31" s="87">
        <f>IF(D31="","",SUMIFS(Record!O$5:O$500,Record!$I$5:$I$500,D31))</f>
        <v>0</v>
      </c>
      <c r="G31" s="97">
        <f t="shared" si="0"/>
        <v>0</v>
      </c>
    </row>
    <row r="32" spans="1:7" x14ac:dyDescent="0.25">
      <c r="A32" s="98">
        <v>29</v>
      </c>
      <c r="B32" s="111"/>
      <c r="C32" s="106"/>
      <c r="D32" s="99" t="s">
        <v>195</v>
      </c>
      <c r="E32" s="87">
        <f>IF(D32="","",SUMIFS(Record!N$5:N$500,Record!$I$5:$I$500,D32))</f>
        <v>3</v>
      </c>
      <c r="F32" s="87">
        <f>IF(D32="","",SUMIFS(Record!O$5:O$500,Record!$I$5:$I$500,D32))</f>
        <v>0</v>
      </c>
      <c r="G32" s="97">
        <f t="shared" si="0"/>
        <v>3</v>
      </c>
    </row>
    <row r="33" spans="1:7" x14ac:dyDescent="0.25">
      <c r="A33" s="98">
        <v>30</v>
      </c>
      <c r="B33" s="111"/>
      <c r="C33" s="124" t="s">
        <v>214</v>
      </c>
      <c r="D33" s="99" t="s">
        <v>123</v>
      </c>
      <c r="E33" s="87">
        <f>IF(D33="","",SUMIFS(Record!N$5:N$500,Record!$I$5:$I$500,D33))</f>
        <v>10</v>
      </c>
      <c r="F33" s="87">
        <f>IF(D33="","",SUMIFS(Record!O$5:O$500,Record!$I$5:$I$500,D33))</f>
        <v>0</v>
      </c>
      <c r="G33" s="97">
        <f t="shared" si="0"/>
        <v>10</v>
      </c>
    </row>
    <row r="34" spans="1:7" x14ac:dyDescent="0.25">
      <c r="A34" s="98">
        <v>31</v>
      </c>
      <c r="B34" s="111"/>
      <c r="C34" s="111"/>
      <c r="D34" s="99" t="s">
        <v>168</v>
      </c>
      <c r="E34" s="87">
        <f>IF(D34="","",SUMIFS(Record!N$5:N$500,Record!$I$5:$I$500,D34))</f>
        <v>3</v>
      </c>
      <c r="F34" s="87">
        <f>IF(D34="","",SUMIFS(Record!O$5:O$500,Record!$I$5:$I$500,D34))</f>
        <v>0</v>
      </c>
      <c r="G34" s="97">
        <f t="shared" si="0"/>
        <v>3</v>
      </c>
    </row>
    <row r="35" spans="1:7" x14ac:dyDescent="0.25">
      <c r="A35" s="98">
        <v>32</v>
      </c>
      <c r="B35" s="111"/>
      <c r="C35" s="111"/>
      <c r="D35" s="99" t="s">
        <v>228</v>
      </c>
      <c r="E35" s="87">
        <f>IF(D35="","",SUMIFS(Record!N$5:N$500,Record!$I$5:$I$500,D35))</f>
        <v>0</v>
      </c>
      <c r="F35" s="87">
        <f>IF(D35="","",SUMIFS(Record!O$5:O$500,Record!$I$5:$I$500,D35))</f>
        <v>0</v>
      </c>
      <c r="G35" s="97">
        <f t="shared" si="0"/>
        <v>0</v>
      </c>
    </row>
    <row r="36" spans="1:7" x14ac:dyDescent="0.25">
      <c r="A36" s="98">
        <v>33</v>
      </c>
      <c r="B36" s="111"/>
      <c r="C36" s="111"/>
      <c r="D36" s="99" t="s">
        <v>229</v>
      </c>
      <c r="E36" s="87">
        <f>IF(D36="","",SUMIFS(Record!N$5:N$500,Record!$I$5:$I$500,D36))</f>
        <v>0</v>
      </c>
      <c r="F36" s="87">
        <f>IF(D36="","",SUMIFS(Record!O$5:O$500,Record!$I$5:$I$500,D36))</f>
        <v>0</v>
      </c>
      <c r="G36" s="97">
        <f t="shared" si="0"/>
        <v>0</v>
      </c>
    </row>
    <row r="37" spans="1:7" x14ac:dyDescent="0.25">
      <c r="A37" s="98">
        <v>34</v>
      </c>
      <c r="B37" s="111"/>
      <c r="C37" s="106"/>
      <c r="D37" s="99" t="s">
        <v>196</v>
      </c>
      <c r="E37" s="87">
        <f>IF(D37="","",SUMIFS(Record!N$5:N$500,Record!$I$5:$I$500,D37))</f>
        <v>3</v>
      </c>
      <c r="F37" s="87">
        <f>IF(D37="","",SUMIFS(Record!O$5:O$500,Record!$I$5:$I$500,D37))</f>
        <v>0</v>
      </c>
      <c r="G37" s="97">
        <f t="shared" si="0"/>
        <v>3</v>
      </c>
    </row>
    <row r="38" spans="1:7" x14ac:dyDescent="0.25">
      <c r="A38" s="98">
        <v>35</v>
      </c>
      <c r="B38" s="111"/>
      <c r="C38" s="99" t="s">
        <v>217</v>
      </c>
      <c r="D38" s="99" t="s">
        <v>230</v>
      </c>
      <c r="E38" s="87">
        <f>IF(D38="","",SUMIFS(Record!N$5:N$500,Record!$I$5:$I$500,D38))</f>
        <v>0</v>
      </c>
      <c r="F38" s="87">
        <f>IF(D38="","",SUMIFS(Record!O$5:O$500,Record!$I$5:$I$500,D38))</f>
        <v>0</v>
      </c>
      <c r="G38" s="97">
        <f t="shared" si="0"/>
        <v>0</v>
      </c>
    </row>
    <row r="39" spans="1:7" x14ac:dyDescent="0.25">
      <c r="A39" s="98">
        <v>36</v>
      </c>
      <c r="B39" s="111"/>
      <c r="C39" s="99" t="s">
        <v>218</v>
      </c>
      <c r="D39" s="99" t="s">
        <v>231</v>
      </c>
      <c r="E39" s="87">
        <f>IF(D39="","",SUMIFS(Record!N$5:N$500,Record!$I$5:$I$500,D39))</f>
        <v>0</v>
      </c>
      <c r="F39" s="87">
        <f>IF(D39="","",SUMIFS(Record!O$5:O$500,Record!$I$5:$I$500,D39))</f>
        <v>0</v>
      </c>
      <c r="G39" s="97">
        <f t="shared" si="0"/>
        <v>0</v>
      </c>
    </row>
    <row r="40" spans="1:7" x14ac:dyDescent="0.25">
      <c r="A40" s="98">
        <v>37</v>
      </c>
      <c r="B40" s="111"/>
      <c r="C40" s="99" t="s">
        <v>219</v>
      </c>
      <c r="D40" s="99" t="s">
        <v>232</v>
      </c>
      <c r="E40" s="87">
        <f>IF(D40="","",SUMIFS(Record!N$5:N$500,Record!$I$5:$I$500,D40))</f>
        <v>0</v>
      </c>
      <c r="F40" s="87">
        <f>IF(D40="","",SUMIFS(Record!O$5:O$500,Record!$I$5:$I$500,D40))</f>
        <v>0</v>
      </c>
      <c r="G40" s="97">
        <f t="shared" si="0"/>
        <v>0</v>
      </c>
    </row>
    <row r="41" spans="1:7" x14ac:dyDescent="0.25">
      <c r="A41" s="98">
        <v>38</v>
      </c>
      <c r="B41" s="106"/>
      <c r="C41" s="99" t="s">
        <v>233</v>
      </c>
      <c r="D41" s="99" t="s">
        <v>234</v>
      </c>
      <c r="E41" s="87">
        <f>IF(D41="","",SUMIFS(Record!N$5:N$500,Record!$I$5:$I$500,D41))</f>
        <v>0</v>
      </c>
      <c r="F41" s="87">
        <f>IF(D41="","",SUMIFS(Record!O$5:O$500,Record!$I$5:$I$500,D41))</f>
        <v>0</v>
      </c>
      <c r="G41" s="97">
        <f t="shared" si="0"/>
        <v>0</v>
      </c>
    </row>
    <row r="42" spans="1:7" x14ac:dyDescent="0.25">
      <c r="A42" s="98">
        <v>39</v>
      </c>
      <c r="B42" s="127" t="s">
        <v>235</v>
      </c>
      <c r="C42" s="124" t="s">
        <v>208</v>
      </c>
      <c r="D42" s="19" t="s">
        <v>153</v>
      </c>
      <c r="E42" s="87">
        <f>IF(D42="","",SUMIFS(Record!N$5:N$500,Record!$I$5:$I$500,D42))</f>
        <v>4</v>
      </c>
      <c r="F42" s="87">
        <f>IF(D42="","",SUMIFS(Record!O$5:O$500,Record!$I$5:$I$500,D42))</f>
        <v>0</v>
      </c>
      <c r="G42" s="97">
        <f t="shared" si="0"/>
        <v>4</v>
      </c>
    </row>
    <row r="43" spans="1:7" x14ac:dyDescent="0.25">
      <c r="A43" s="98">
        <v>40</v>
      </c>
      <c r="B43" s="111"/>
      <c r="C43" s="111"/>
      <c r="D43" s="19" t="s">
        <v>169</v>
      </c>
      <c r="E43" s="87">
        <f>IF(D43="","",SUMIFS(Record!N$5:N$500,Record!$I$5:$I$500,D43))</f>
        <v>3</v>
      </c>
      <c r="F43" s="87">
        <f>IF(D43="","",SUMIFS(Record!O$5:O$500,Record!$I$5:$I$500,D43))</f>
        <v>0</v>
      </c>
      <c r="G43" s="97">
        <f t="shared" si="0"/>
        <v>3</v>
      </c>
    </row>
    <row r="44" spans="1:7" x14ac:dyDescent="0.25">
      <c r="A44" s="98">
        <v>41</v>
      </c>
      <c r="B44" s="111"/>
      <c r="C44" s="111"/>
      <c r="D44" s="19" t="s">
        <v>236</v>
      </c>
      <c r="E44" s="87">
        <f>IF(D44="","",SUMIFS(Record!N$5:N$500,Record!$I$5:$I$500,D44))</f>
        <v>0</v>
      </c>
      <c r="F44" s="87">
        <f>IF(D44="","",SUMIFS(Record!O$5:O$500,Record!$I$5:$I$500,D44))</f>
        <v>0</v>
      </c>
      <c r="G44" s="97">
        <f t="shared" si="0"/>
        <v>0</v>
      </c>
    </row>
    <row r="45" spans="1:7" x14ac:dyDescent="0.25">
      <c r="A45" s="98">
        <v>42</v>
      </c>
      <c r="B45" s="111"/>
      <c r="C45" s="111"/>
      <c r="D45" s="19" t="s">
        <v>237</v>
      </c>
      <c r="E45" s="87">
        <f>IF(D45="","",SUMIFS(Record!N$5:N$500,Record!$I$5:$I$500,D45))</f>
        <v>0</v>
      </c>
      <c r="F45" s="87">
        <f>IF(D45="","",SUMIFS(Record!O$5:O$500,Record!$I$5:$I$500,D45))</f>
        <v>0</v>
      </c>
      <c r="G45" s="97">
        <f t="shared" si="0"/>
        <v>0</v>
      </c>
    </row>
    <row r="46" spans="1:7" x14ac:dyDescent="0.25">
      <c r="A46" s="98">
        <v>43</v>
      </c>
      <c r="B46" s="111"/>
      <c r="C46" s="106"/>
      <c r="D46" s="19" t="s">
        <v>197</v>
      </c>
      <c r="E46" s="87">
        <f>IF(D46="","",SUMIFS(Record!N$5:N$500,Record!$I$5:$I$500,D46))</f>
        <v>3</v>
      </c>
      <c r="F46" s="87">
        <f>IF(D46="","",SUMIFS(Record!O$5:O$500,Record!$I$5:$I$500,D46))</f>
        <v>0</v>
      </c>
      <c r="G46" s="97">
        <f t="shared" si="0"/>
        <v>3</v>
      </c>
    </row>
    <row r="47" spans="1:7" x14ac:dyDescent="0.25">
      <c r="A47" s="98">
        <v>44</v>
      </c>
      <c r="B47" s="111"/>
      <c r="C47" s="124" t="s">
        <v>211</v>
      </c>
      <c r="D47" s="19" t="s">
        <v>155</v>
      </c>
      <c r="E47" s="87">
        <f>IF(D47="","",SUMIFS(Record!N$5:N$500,Record!$I$5:$I$500,D47))</f>
        <v>3</v>
      </c>
      <c r="F47" s="87">
        <f>IF(D47="","",SUMIFS(Record!O$5:O$500,Record!$I$5:$I$500,D47))</f>
        <v>0</v>
      </c>
      <c r="G47" s="97">
        <f t="shared" si="0"/>
        <v>3</v>
      </c>
    </row>
    <row r="48" spans="1:7" x14ac:dyDescent="0.25">
      <c r="A48" s="98">
        <v>45</v>
      </c>
      <c r="B48" s="111"/>
      <c r="C48" s="111"/>
      <c r="D48" s="19" t="s">
        <v>170</v>
      </c>
      <c r="E48" s="87">
        <f>IF(D48="","",SUMIFS(Record!N$5:N$500,Record!$I$5:$I$500,D48))</f>
        <v>3</v>
      </c>
      <c r="F48" s="87">
        <f>IF(D48="","",SUMIFS(Record!O$5:O$500,Record!$I$5:$I$500,D48))</f>
        <v>0</v>
      </c>
      <c r="G48" s="97">
        <f t="shared" si="0"/>
        <v>3</v>
      </c>
    </row>
    <row r="49" spans="1:7" x14ac:dyDescent="0.25">
      <c r="A49" s="98">
        <v>46</v>
      </c>
      <c r="B49" s="111"/>
      <c r="C49" s="111"/>
      <c r="D49" s="19" t="s">
        <v>238</v>
      </c>
      <c r="E49" s="87">
        <f>IF(D49="","",SUMIFS(Record!N$5:N$500,Record!$I$5:$I$500,D49))</f>
        <v>0</v>
      </c>
      <c r="F49" s="87">
        <f>IF(D49="","",SUMIFS(Record!O$5:O$500,Record!$I$5:$I$500,D49))</f>
        <v>0</v>
      </c>
      <c r="G49" s="97">
        <f t="shared" si="0"/>
        <v>0</v>
      </c>
    </row>
    <row r="50" spans="1:7" x14ac:dyDescent="0.25">
      <c r="A50" s="98">
        <v>47</v>
      </c>
      <c r="B50" s="111"/>
      <c r="C50" s="111"/>
      <c r="D50" s="19" t="s">
        <v>239</v>
      </c>
      <c r="E50" s="87">
        <f>IF(D50="","",SUMIFS(Record!N$5:N$500,Record!$I$5:$I$500,D50))</f>
        <v>0</v>
      </c>
      <c r="F50" s="87">
        <f>IF(D50="","",SUMIFS(Record!O$5:O$500,Record!$I$5:$I$500,D50))</f>
        <v>0</v>
      </c>
      <c r="G50" s="97">
        <f t="shared" si="0"/>
        <v>0</v>
      </c>
    </row>
    <row r="51" spans="1:7" x14ac:dyDescent="0.25">
      <c r="A51" s="98">
        <v>48</v>
      </c>
      <c r="B51" s="111"/>
      <c r="C51" s="106"/>
      <c r="D51" s="19" t="s">
        <v>198</v>
      </c>
      <c r="E51" s="87">
        <f>IF(D51="","",SUMIFS(Record!N$5:N$500,Record!$I$5:$I$500,D51))</f>
        <v>3</v>
      </c>
      <c r="F51" s="87">
        <f>IF(D51="","",SUMIFS(Record!O$5:O$500,Record!$I$5:$I$500,D51))</f>
        <v>0</v>
      </c>
      <c r="G51" s="97">
        <f t="shared" si="0"/>
        <v>3</v>
      </c>
    </row>
    <row r="52" spans="1:7" x14ac:dyDescent="0.25">
      <c r="A52" s="98">
        <v>49</v>
      </c>
      <c r="B52" s="111"/>
      <c r="C52" s="124" t="s">
        <v>214</v>
      </c>
      <c r="D52" s="19" t="s">
        <v>126</v>
      </c>
      <c r="E52" s="87">
        <f>IF(D52="","",SUMIFS(Record!N$5:N$500,Record!$I$5:$I$500,D52))</f>
        <v>9</v>
      </c>
      <c r="F52" s="87">
        <f>IF(D52="","",SUMIFS(Record!O$5:O$500,Record!$I$5:$I$500,D52))</f>
        <v>0</v>
      </c>
      <c r="G52" s="97">
        <f t="shared" si="0"/>
        <v>9</v>
      </c>
    </row>
    <row r="53" spans="1:7" x14ac:dyDescent="0.25">
      <c r="A53" s="98">
        <v>50</v>
      </c>
      <c r="B53" s="111"/>
      <c r="C53" s="111"/>
      <c r="D53" s="19" t="s">
        <v>171</v>
      </c>
      <c r="E53" s="87">
        <f>IF(D53="","",SUMIFS(Record!N$5:N$500,Record!$I$5:$I$500,D53))</f>
        <v>3</v>
      </c>
      <c r="F53" s="87">
        <f>IF(D53="","",SUMIFS(Record!O$5:O$500,Record!$I$5:$I$500,D53))</f>
        <v>0</v>
      </c>
      <c r="G53" s="97">
        <f t="shared" si="0"/>
        <v>3</v>
      </c>
    </row>
    <row r="54" spans="1:7" x14ac:dyDescent="0.25">
      <c r="A54" s="98">
        <v>51</v>
      </c>
      <c r="B54" s="111"/>
      <c r="C54" s="111"/>
      <c r="D54" s="19" t="s">
        <v>240</v>
      </c>
      <c r="E54" s="87">
        <f>IF(D54="","",SUMIFS(Record!N$5:N$500,Record!$I$5:$I$500,D54))</f>
        <v>0</v>
      </c>
      <c r="F54" s="87">
        <f>IF(D54="","",SUMIFS(Record!O$5:O$500,Record!$I$5:$I$500,D54))</f>
        <v>0</v>
      </c>
      <c r="G54" s="97">
        <f t="shared" si="0"/>
        <v>0</v>
      </c>
    </row>
    <row r="55" spans="1:7" x14ac:dyDescent="0.25">
      <c r="A55" s="98">
        <v>52</v>
      </c>
      <c r="B55" s="111"/>
      <c r="C55" s="111"/>
      <c r="D55" s="19" t="s">
        <v>241</v>
      </c>
      <c r="E55" s="87">
        <f>IF(D55="","",SUMIFS(Record!N$5:N$500,Record!$I$5:$I$500,D55))</f>
        <v>0</v>
      </c>
      <c r="F55" s="87">
        <f>IF(D55="","",SUMIFS(Record!O$5:O$500,Record!$I$5:$I$500,D55))</f>
        <v>0</v>
      </c>
      <c r="G55" s="97">
        <f t="shared" si="0"/>
        <v>0</v>
      </c>
    </row>
    <row r="56" spans="1:7" x14ac:dyDescent="0.25">
      <c r="A56" s="98">
        <v>53</v>
      </c>
      <c r="B56" s="111"/>
      <c r="C56" s="106"/>
      <c r="D56" s="19" t="s">
        <v>199</v>
      </c>
      <c r="E56" s="87">
        <f>IF(D56="","",SUMIFS(Record!N$5:N$500,Record!$I$5:$I$500,D56))</f>
        <v>3</v>
      </c>
      <c r="F56" s="87">
        <f>IF(D56="","",SUMIFS(Record!O$5:O$500,Record!$I$5:$I$500,D56))</f>
        <v>0</v>
      </c>
      <c r="G56" s="97">
        <f t="shared" si="0"/>
        <v>3</v>
      </c>
    </row>
    <row r="57" spans="1:7" x14ac:dyDescent="0.25">
      <c r="A57" s="98">
        <v>54</v>
      </c>
      <c r="B57" s="111"/>
      <c r="C57" s="99" t="s">
        <v>217</v>
      </c>
      <c r="D57" s="19" t="s">
        <v>242</v>
      </c>
      <c r="E57" s="87">
        <f>IF(D57="","",SUMIFS(Record!N$5:N$500,Record!$I$5:$I$500,D57))</f>
        <v>0</v>
      </c>
      <c r="F57" s="87">
        <f>IF(D57="","",SUMIFS(Record!O$5:O$500,Record!$I$5:$I$500,D57))</f>
        <v>0</v>
      </c>
      <c r="G57" s="97">
        <f t="shared" si="0"/>
        <v>0</v>
      </c>
    </row>
    <row r="58" spans="1:7" x14ac:dyDescent="0.25">
      <c r="A58" s="98">
        <v>55</v>
      </c>
      <c r="B58" s="111"/>
      <c r="C58" s="99" t="s">
        <v>218</v>
      </c>
      <c r="D58" s="19" t="s">
        <v>243</v>
      </c>
      <c r="E58" s="87">
        <f>IF(D58="","",SUMIFS(Record!N$5:N$500,Record!$I$5:$I$500,D58))</f>
        <v>0</v>
      </c>
      <c r="F58" s="87">
        <f>IF(D58="","",SUMIFS(Record!O$5:O$500,Record!$I$5:$I$500,D58))</f>
        <v>0</v>
      </c>
      <c r="G58" s="97">
        <f t="shared" si="0"/>
        <v>0</v>
      </c>
    </row>
    <row r="59" spans="1:7" x14ac:dyDescent="0.25">
      <c r="A59" s="98">
        <v>56</v>
      </c>
      <c r="B59" s="111"/>
      <c r="C59" s="99" t="s">
        <v>219</v>
      </c>
      <c r="D59" s="19" t="s">
        <v>244</v>
      </c>
      <c r="E59" s="87">
        <f>IF(D59="","",SUMIFS(Record!N$5:N$500,Record!$I$5:$I$500,D59))</f>
        <v>0</v>
      </c>
      <c r="F59" s="87">
        <f>IF(D59="","",SUMIFS(Record!O$5:O$500,Record!$I$5:$I$500,D59))</f>
        <v>0</v>
      </c>
      <c r="G59" s="97">
        <f t="shared" si="0"/>
        <v>0</v>
      </c>
    </row>
    <row r="60" spans="1:7" x14ac:dyDescent="0.25">
      <c r="A60" s="98">
        <v>57</v>
      </c>
      <c r="B60" s="106"/>
      <c r="C60" s="99" t="s">
        <v>221</v>
      </c>
      <c r="D60" s="19" t="s">
        <v>245</v>
      </c>
      <c r="E60" s="87">
        <f>IF(D60="","",SUMIFS(Record!N$5:N$500,Record!$I$5:$I$500,D60))</f>
        <v>0</v>
      </c>
      <c r="F60" s="87">
        <f>IF(D60="","",SUMIFS(Record!O$5:O$500,Record!$I$5:$I$500,D60))</f>
        <v>0</v>
      </c>
      <c r="G60" s="97">
        <f t="shared" si="0"/>
        <v>0</v>
      </c>
    </row>
    <row r="61" spans="1:7" x14ac:dyDescent="0.25">
      <c r="A61" s="98">
        <v>58</v>
      </c>
      <c r="B61" s="131" t="s">
        <v>246</v>
      </c>
      <c r="C61" s="124" t="s">
        <v>208</v>
      </c>
      <c r="D61" s="19" t="s">
        <v>135</v>
      </c>
      <c r="E61" s="87">
        <f>IF(D61="","",SUMIFS(Record!N$5:N$500,Record!$I$5:$I$500,D61))</f>
        <v>3</v>
      </c>
      <c r="F61" s="87">
        <f>IF(D61="","",SUMIFS(Record!O$5:O$500,Record!$I$5:$I$500,D61))</f>
        <v>0</v>
      </c>
      <c r="G61" s="97">
        <f t="shared" si="0"/>
        <v>3</v>
      </c>
    </row>
    <row r="62" spans="1:7" x14ac:dyDescent="0.25">
      <c r="A62" s="98">
        <v>59</v>
      </c>
      <c r="B62" s="111"/>
      <c r="C62" s="111"/>
      <c r="D62" s="19" t="s">
        <v>160</v>
      </c>
      <c r="E62" s="87">
        <f>IF(D62="","",SUMIFS(Record!N$5:N$500,Record!$I$5:$I$500,D62))</f>
        <v>3</v>
      </c>
      <c r="F62" s="87">
        <f>IF(D62="","",SUMIFS(Record!O$5:O$500,Record!$I$5:$I$500,D62))</f>
        <v>0</v>
      </c>
      <c r="G62" s="97">
        <f t="shared" si="0"/>
        <v>3</v>
      </c>
    </row>
    <row r="63" spans="1:7" x14ac:dyDescent="0.25">
      <c r="A63" s="98">
        <v>60</v>
      </c>
      <c r="B63" s="111"/>
      <c r="C63" s="111"/>
      <c r="D63" s="19" t="s">
        <v>247</v>
      </c>
      <c r="E63" s="87">
        <f>IF(D63="","",SUMIFS(Record!N$5:N$500,Record!$I$5:$I$500,D63))</f>
        <v>0</v>
      </c>
      <c r="F63" s="87">
        <f>IF(D63="","",SUMIFS(Record!O$5:O$500,Record!$I$5:$I$500,D63))</f>
        <v>0</v>
      </c>
      <c r="G63" s="97">
        <f t="shared" si="0"/>
        <v>0</v>
      </c>
    </row>
    <row r="64" spans="1:7" x14ac:dyDescent="0.25">
      <c r="A64" s="98">
        <v>61</v>
      </c>
      <c r="B64" s="111"/>
      <c r="C64" s="111"/>
      <c r="D64" s="19" t="s">
        <v>248</v>
      </c>
      <c r="E64" s="87">
        <f>IF(D64="","",SUMIFS(Record!N$5:N$500,Record!$I$5:$I$500,D64))</f>
        <v>0</v>
      </c>
      <c r="F64" s="87">
        <f>IF(D64="","",SUMIFS(Record!O$5:O$500,Record!$I$5:$I$500,D64))</f>
        <v>0</v>
      </c>
      <c r="G64" s="97">
        <f t="shared" si="0"/>
        <v>0</v>
      </c>
    </row>
    <row r="65" spans="1:7" x14ac:dyDescent="0.25">
      <c r="A65" s="98">
        <v>62</v>
      </c>
      <c r="B65" s="111"/>
      <c r="C65" s="106"/>
      <c r="D65" s="19" t="s">
        <v>188</v>
      </c>
      <c r="E65" s="87">
        <f>IF(D65="","",SUMIFS(Record!N$5:N$500,Record!$I$5:$I$500,D65))</f>
        <v>3</v>
      </c>
      <c r="F65" s="87">
        <f>IF(D65="","",SUMIFS(Record!O$5:O$500,Record!$I$5:$I$500,D65))</f>
        <v>0</v>
      </c>
      <c r="G65" s="97">
        <f t="shared" si="0"/>
        <v>3</v>
      </c>
    </row>
    <row r="66" spans="1:7" x14ac:dyDescent="0.25">
      <c r="A66" s="98">
        <v>63</v>
      </c>
      <c r="B66" s="111"/>
      <c r="C66" s="124" t="s">
        <v>211</v>
      </c>
      <c r="D66" s="19" t="s">
        <v>138</v>
      </c>
      <c r="E66" s="87">
        <f>IF(D66="","",SUMIFS(Record!N$5:N$500,Record!$I$5:$I$500,D66))</f>
        <v>3</v>
      </c>
      <c r="F66" s="87">
        <f>IF(D66="","",SUMIFS(Record!O$5:O$500,Record!$I$5:$I$500,D66))</f>
        <v>0</v>
      </c>
      <c r="G66" s="97">
        <f t="shared" si="0"/>
        <v>3</v>
      </c>
    </row>
    <row r="67" spans="1:7" x14ac:dyDescent="0.25">
      <c r="A67" s="98">
        <v>64</v>
      </c>
      <c r="B67" s="111"/>
      <c r="C67" s="111"/>
      <c r="D67" s="19" t="s">
        <v>161</v>
      </c>
      <c r="E67" s="87">
        <f>IF(D67="","",SUMIFS(Record!N$5:N$500,Record!$I$5:$I$500,D67))</f>
        <v>3</v>
      </c>
      <c r="F67" s="87">
        <f>IF(D67="","",SUMIFS(Record!O$5:O$500,Record!$I$5:$I$500,D67))</f>
        <v>0</v>
      </c>
      <c r="G67" s="97">
        <f t="shared" si="0"/>
        <v>3</v>
      </c>
    </row>
    <row r="68" spans="1:7" x14ac:dyDescent="0.25">
      <c r="A68" s="98">
        <v>65</v>
      </c>
      <c r="B68" s="111"/>
      <c r="C68" s="111"/>
      <c r="D68" s="19" t="s">
        <v>249</v>
      </c>
      <c r="E68" s="87">
        <f>IF(D68="","",SUMIFS(Record!N$5:N$500,Record!$I$5:$I$500,D68))</f>
        <v>0</v>
      </c>
      <c r="F68" s="87">
        <f>IF(D68="","",SUMIFS(Record!O$5:O$500,Record!$I$5:$I$500,D68))</f>
        <v>0</v>
      </c>
      <c r="G68" s="97">
        <f t="shared" si="0"/>
        <v>0</v>
      </c>
    </row>
    <row r="69" spans="1:7" x14ac:dyDescent="0.25">
      <c r="A69" s="98">
        <v>66</v>
      </c>
      <c r="B69" s="111"/>
      <c r="C69" s="111"/>
      <c r="D69" s="19" t="s">
        <v>250</v>
      </c>
      <c r="E69" s="87">
        <f>IF(D69="","",SUMIFS(Record!N$5:N$500,Record!$I$5:$I$500,D69))</f>
        <v>0</v>
      </c>
      <c r="F69" s="87">
        <f>IF(D69="","",SUMIFS(Record!O$5:O$500,Record!$I$5:$I$500,D69))</f>
        <v>0</v>
      </c>
      <c r="G69" s="97">
        <f t="shared" si="0"/>
        <v>0</v>
      </c>
    </row>
    <row r="70" spans="1:7" x14ac:dyDescent="0.25">
      <c r="A70" s="98">
        <v>67</v>
      </c>
      <c r="B70" s="111"/>
      <c r="C70" s="106"/>
      <c r="D70" s="19" t="s">
        <v>189</v>
      </c>
      <c r="E70" s="87">
        <f>IF(D70="","",SUMIFS(Record!N$5:N$500,Record!$I$5:$I$500,D70))</f>
        <v>3</v>
      </c>
      <c r="F70" s="87">
        <f>IF(D70="","",SUMIFS(Record!O$5:O$500,Record!$I$5:$I$500,D70))</f>
        <v>0</v>
      </c>
      <c r="G70" s="97">
        <f t="shared" si="0"/>
        <v>3</v>
      </c>
    </row>
    <row r="71" spans="1:7" x14ac:dyDescent="0.25">
      <c r="A71" s="98">
        <v>68</v>
      </c>
      <c r="B71" s="111"/>
      <c r="C71" s="124" t="s">
        <v>214</v>
      </c>
      <c r="D71" s="19" t="s">
        <v>140</v>
      </c>
      <c r="E71" s="87">
        <f>IF(D71="","",SUMIFS(Record!N$5:N$500,Record!$I$5:$I$500,D71))</f>
        <v>3</v>
      </c>
      <c r="F71" s="87">
        <f>IF(D71="","",SUMIFS(Record!O$5:O$500,Record!$I$5:$I$500,D71))</f>
        <v>0</v>
      </c>
      <c r="G71" s="97">
        <f t="shared" si="0"/>
        <v>3</v>
      </c>
    </row>
    <row r="72" spans="1:7" x14ac:dyDescent="0.25">
      <c r="A72" s="98">
        <v>69</v>
      </c>
      <c r="B72" s="111"/>
      <c r="C72" s="111"/>
      <c r="D72" s="19" t="s">
        <v>162</v>
      </c>
      <c r="E72" s="87">
        <f>IF(D72="","",SUMIFS(Record!N$5:N$500,Record!$I$5:$I$500,D72))</f>
        <v>3</v>
      </c>
      <c r="F72" s="87">
        <f>IF(D72="","",SUMIFS(Record!O$5:O$500,Record!$I$5:$I$500,D72))</f>
        <v>0</v>
      </c>
      <c r="G72" s="97">
        <f t="shared" si="0"/>
        <v>3</v>
      </c>
    </row>
    <row r="73" spans="1:7" x14ac:dyDescent="0.25">
      <c r="A73" s="98">
        <v>70</v>
      </c>
      <c r="B73" s="111"/>
      <c r="C73" s="111"/>
      <c r="D73" s="19" t="s">
        <v>251</v>
      </c>
      <c r="E73" s="87">
        <f>IF(D73="","",SUMIFS(Record!N$5:N$500,Record!$I$5:$I$500,D73))</f>
        <v>0</v>
      </c>
      <c r="F73" s="87">
        <f>IF(D73="","",SUMIFS(Record!O$5:O$500,Record!$I$5:$I$500,D73))</f>
        <v>0</v>
      </c>
      <c r="G73" s="97">
        <f t="shared" si="0"/>
        <v>0</v>
      </c>
    </row>
    <row r="74" spans="1:7" x14ac:dyDescent="0.25">
      <c r="A74" s="98">
        <v>71</v>
      </c>
      <c r="B74" s="111"/>
      <c r="C74" s="111"/>
      <c r="D74" s="19" t="s">
        <v>252</v>
      </c>
      <c r="E74" s="87">
        <f>IF(D74="","",SUMIFS(Record!N$5:N$500,Record!$I$5:$I$500,D74))</f>
        <v>0</v>
      </c>
      <c r="F74" s="87">
        <f>IF(D74="","",SUMIFS(Record!O$5:O$500,Record!$I$5:$I$500,D74))</f>
        <v>0</v>
      </c>
      <c r="G74" s="97">
        <f t="shared" si="0"/>
        <v>0</v>
      </c>
    </row>
    <row r="75" spans="1:7" x14ac:dyDescent="0.25">
      <c r="A75" s="98">
        <v>72</v>
      </c>
      <c r="B75" s="111"/>
      <c r="C75" s="106"/>
      <c r="D75" s="19" t="s">
        <v>190</v>
      </c>
      <c r="E75" s="87">
        <f>IF(D75="","",SUMIFS(Record!N$5:N$500,Record!$I$5:$I$500,D75))</f>
        <v>3</v>
      </c>
      <c r="F75" s="87">
        <f>IF(D75="","",SUMIFS(Record!O$5:O$500,Record!$I$5:$I$500,D75))</f>
        <v>0</v>
      </c>
      <c r="G75" s="97">
        <f t="shared" si="0"/>
        <v>3</v>
      </c>
    </row>
    <row r="76" spans="1:7" x14ac:dyDescent="0.25">
      <c r="A76" s="98">
        <v>73</v>
      </c>
      <c r="B76" s="111"/>
      <c r="C76" s="99" t="s">
        <v>217</v>
      </c>
      <c r="D76" s="19" t="s">
        <v>253</v>
      </c>
      <c r="E76" s="87">
        <f>IF(D76="","",SUMIFS(Record!N$5:N$500,Record!$I$5:$I$500,D76))</f>
        <v>0</v>
      </c>
      <c r="F76" s="87">
        <f>IF(D76="","",SUMIFS(Record!O$5:O$500,Record!$I$5:$I$500,D76))</f>
        <v>0</v>
      </c>
      <c r="G76" s="97">
        <f t="shared" si="0"/>
        <v>0</v>
      </c>
    </row>
    <row r="77" spans="1:7" x14ac:dyDescent="0.25">
      <c r="A77" s="98">
        <v>74</v>
      </c>
      <c r="B77" s="111"/>
      <c r="C77" s="99" t="s">
        <v>218</v>
      </c>
      <c r="D77" s="19" t="s">
        <v>254</v>
      </c>
      <c r="E77" s="87">
        <f>IF(D77="","",SUMIFS(Record!N$5:N$500,Record!$I$5:$I$500,D77))</f>
        <v>0</v>
      </c>
      <c r="F77" s="87">
        <f>IF(D77="","",SUMIFS(Record!O$5:O$500,Record!$I$5:$I$500,D77))</f>
        <v>0</v>
      </c>
      <c r="G77" s="97">
        <f t="shared" si="0"/>
        <v>0</v>
      </c>
    </row>
    <row r="78" spans="1:7" x14ac:dyDescent="0.25">
      <c r="A78" s="98">
        <v>75</v>
      </c>
      <c r="B78" s="111"/>
      <c r="C78" s="99" t="s">
        <v>219</v>
      </c>
      <c r="D78" s="19" t="s">
        <v>255</v>
      </c>
      <c r="E78" s="87">
        <f>IF(D78="","",SUMIFS(Record!N$5:N$500,Record!$I$5:$I$500,D78))</f>
        <v>0</v>
      </c>
      <c r="F78" s="87">
        <f>IF(D78="","",SUMIFS(Record!O$5:O$500,Record!$I$5:$I$500,D78))</f>
        <v>0</v>
      </c>
      <c r="G78" s="97">
        <f t="shared" si="0"/>
        <v>0</v>
      </c>
    </row>
    <row r="79" spans="1:7" x14ac:dyDescent="0.25">
      <c r="A79" s="98">
        <v>76</v>
      </c>
      <c r="B79" s="106"/>
      <c r="C79" s="99" t="s">
        <v>221</v>
      </c>
      <c r="D79" s="19" t="s">
        <v>256</v>
      </c>
      <c r="E79" s="87">
        <f>IF(D79="","",SUMIFS(Record!N$5:N$500,Record!$I$5:$I$500,D79))</f>
        <v>0</v>
      </c>
      <c r="F79" s="87">
        <f>IF(D79="","",SUMIFS(Record!O$5:O$500,Record!$I$5:$I$500,D79))</f>
        <v>0</v>
      </c>
      <c r="G79" s="97">
        <f t="shared" si="0"/>
        <v>0</v>
      </c>
    </row>
    <row r="80" spans="1:7" x14ac:dyDescent="0.25">
      <c r="A80" s="98">
        <v>77</v>
      </c>
      <c r="B80" s="125" t="s">
        <v>257</v>
      </c>
      <c r="C80" s="124" t="s">
        <v>130</v>
      </c>
      <c r="D80" s="19" t="s">
        <v>129</v>
      </c>
      <c r="E80" s="87">
        <f>IF(D80="","",SUMIFS(Record!N$5:N$500,Record!$I$5:$I$500,D80))</f>
        <v>3</v>
      </c>
      <c r="F80" s="87">
        <f>IF(D80="","",SUMIFS(Record!O$5:O$500,Record!$I$5:$I$500,D80))</f>
        <v>0</v>
      </c>
      <c r="G80" s="97">
        <f t="shared" si="0"/>
        <v>3</v>
      </c>
    </row>
    <row r="81" spans="1:7" x14ac:dyDescent="0.25">
      <c r="A81" s="98">
        <v>78</v>
      </c>
      <c r="B81" s="111"/>
      <c r="C81" s="111"/>
      <c r="D81" s="19" t="s">
        <v>157</v>
      </c>
      <c r="E81" s="87">
        <f>IF(D81="","",SUMIFS(Record!N$5:N$500,Record!$I$5:$I$500,D81))</f>
        <v>3</v>
      </c>
      <c r="F81" s="87">
        <f>IF(D81="","",SUMIFS(Record!O$5:O$500,Record!$I$5:$I$500,D81))</f>
        <v>0</v>
      </c>
      <c r="G81" s="97">
        <f t="shared" si="0"/>
        <v>3</v>
      </c>
    </row>
    <row r="82" spans="1:7" x14ac:dyDescent="0.25">
      <c r="A82" s="98">
        <v>79</v>
      </c>
      <c r="B82" s="111"/>
      <c r="C82" s="111"/>
      <c r="D82" s="19" t="s">
        <v>258</v>
      </c>
      <c r="E82" s="87">
        <f>IF(D82="","",SUMIFS(Record!N$5:N$500,Record!$I$5:$I$500,D82))</f>
        <v>0</v>
      </c>
      <c r="F82" s="87">
        <f>IF(D82="","",SUMIFS(Record!O$5:O$500,Record!$I$5:$I$500,D82))</f>
        <v>0</v>
      </c>
      <c r="G82" s="97">
        <f t="shared" si="0"/>
        <v>0</v>
      </c>
    </row>
    <row r="83" spans="1:7" x14ac:dyDescent="0.25">
      <c r="A83" s="98">
        <v>80</v>
      </c>
      <c r="B83" s="111"/>
      <c r="C83" s="111"/>
      <c r="D83" s="19" t="s">
        <v>259</v>
      </c>
      <c r="E83" s="87">
        <f>IF(D83="","",SUMIFS(Record!N$5:N$500,Record!$I$5:$I$500,D83))</f>
        <v>0</v>
      </c>
      <c r="F83" s="87">
        <f>IF(D83="","",SUMIFS(Record!O$5:O$500,Record!$I$5:$I$500,D83))</f>
        <v>0</v>
      </c>
      <c r="G83" s="97">
        <f t="shared" si="0"/>
        <v>0</v>
      </c>
    </row>
    <row r="84" spans="1:7" x14ac:dyDescent="0.25">
      <c r="A84" s="98">
        <v>81</v>
      </c>
      <c r="B84" s="111"/>
      <c r="C84" s="106"/>
      <c r="D84" s="19" t="s">
        <v>186</v>
      </c>
      <c r="E84" s="87">
        <f>IF(D84="","",SUMIFS(Record!N$5:N$500,Record!$I$5:$I$500,D84))</f>
        <v>3</v>
      </c>
      <c r="F84" s="87">
        <f>IF(D84="","",SUMIFS(Record!O$5:O$500,Record!$I$5:$I$500,D84))</f>
        <v>0</v>
      </c>
      <c r="G84" s="97">
        <f t="shared" si="0"/>
        <v>3</v>
      </c>
    </row>
    <row r="85" spans="1:7" x14ac:dyDescent="0.25">
      <c r="A85" s="98">
        <v>82</v>
      </c>
      <c r="B85" s="111"/>
      <c r="C85" s="124" t="s">
        <v>133</v>
      </c>
      <c r="D85" s="19" t="s">
        <v>132</v>
      </c>
      <c r="E85" s="87">
        <f>IF(D85="","",SUMIFS(Record!N$5:N$500,Record!$I$5:$I$500,D85))</f>
        <v>2</v>
      </c>
      <c r="F85" s="87">
        <f>IF(D85="","",SUMIFS(Record!O$5:O$500,Record!$I$5:$I$500,D85))</f>
        <v>0</v>
      </c>
      <c r="G85" s="97">
        <f t="shared" si="0"/>
        <v>2</v>
      </c>
    </row>
    <row r="86" spans="1:7" x14ac:dyDescent="0.25">
      <c r="A86" s="98">
        <v>83</v>
      </c>
      <c r="B86" s="111"/>
      <c r="C86" s="111"/>
      <c r="D86" s="19" t="s">
        <v>159</v>
      </c>
      <c r="E86" s="87">
        <f>IF(D86="","",SUMIFS(Record!N$5:N$500,Record!$I$5:$I$500,D86))</f>
        <v>3</v>
      </c>
      <c r="F86" s="87">
        <f>IF(D86="","",SUMIFS(Record!O$5:O$500,Record!$I$5:$I$500,D86))</f>
        <v>0</v>
      </c>
      <c r="G86" s="97">
        <f t="shared" si="0"/>
        <v>3</v>
      </c>
    </row>
    <row r="87" spans="1:7" x14ac:dyDescent="0.25">
      <c r="A87" s="98">
        <v>84</v>
      </c>
      <c r="B87" s="111"/>
      <c r="C87" s="111"/>
      <c r="D87" s="19" t="s">
        <v>260</v>
      </c>
      <c r="E87" s="87">
        <f>IF(D87="","",SUMIFS(Record!N$5:N$500,Record!$I$5:$I$500,D87))</f>
        <v>0</v>
      </c>
      <c r="F87" s="87">
        <f>IF(D87="","",SUMIFS(Record!O$5:O$500,Record!$I$5:$I$500,D87))</f>
        <v>0</v>
      </c>
      <c r="G87" s="97">
        <f t="shared" si="0"/>
        <v>0</v>
      </c>
    </row>
    <row r="88" spans="1:7" x14ac:dyDescent="0.25">
      <c r="A88" s="98">
        <v>85</v>
      </c>
      <c r="B88" s="111"/>
      <c r="C88" s="111"/>
      <c r="D88" s="19" t="s">
        <v>261</v>
      </c>
      <c r="E88" s="87">
        <f>IF(D88="","",SUMIFS(Record!N$5:N$500,Record!$I$5:$I$500,D88))</f>
        <v>0</v>
      </c>
      <c r="F88" s="87">
        <f>IF(D88="","",SUMIFS(Record!O$5:O$500,Record!$I$5:$I$500,D88))</f>
        <v>0</v>
      </c>
      <c r="G88" s="97">
        <f t="shared" si="0"/>
        <v>0</v>
      </c>
    </row>
    <row r="89" spans="1:7" x14ac:dyDescent="0.25">
      <c r="A89" s="98">
        <v>86</v>
      </c>
      <c r="B89" s="111"/>
      <c r="C89" s="106"/>
      <c r="D89" s="19" t="s">
        <v>187</v>
      </c>
      <c r="E89" s="87">
        <f>IF(D89="","",SUMIFS(Record!N$5:N$500,Record!$I$5:$I$500,D89))</f>
        <v>3</v>
      </c>
      <c r="F89" s="87">
        <f>IF(D89="","",SUMIFS(Record!O$5:O$500,Record!$I$5:$I$500,D89))</f>
        <v>0</v>
      </c>
      <c r="G89" s="97">
        <f t="shared" si="0"/>
        <v>3</v>
      </c>
    </row>
    <row r="90" spans="1:7" x14ac:dyDescent="0.25">
      <c r="A90" s="98">
        <v>87</v>
      </c>
      <c r="B90" s="111"/>
      <c r="C90" s="124" t="s">
        <v>262</v>
      </c>
      <c r="D90" s="19" t="s">
        <v>263</v>
      </c>
      <c r="E90" s="87">
        <f>IF(D90="","",SUMIFS(Record!N$5:N$500,Record!$I$5:$I$500,D90))</f>
        <v>0</v>
      </c>
      <c r="F90" s="87">
        <f>IF(D90="","",SUMIFS(Record!O$5:O$500,Record!$I$5:$I$500,D90))</f>
        <v>0</v>
      </c>
      <c r="G90" s="97">
        <f t="shared" si="0"/>
        <v>0</v>
      </c>
    </row>
    <row r="91" spans="1:7" x14ac:dyDescent="0.25">
      <c r="A91" s="98">
        <v>88</v>
      </c>
      <c r="B91" s="111"/>
      <c r="C91" s="111"/>
      <c r="D91" s="19" t="s">
        <v>264</v>
      </c>
      <c r="E91" s="87">
        <f>IF(D91="","",SUMIFS(Record!N$5:N$500,Record!$I$5:$I$500,D91))</f>
        <v>0</v>
      </c>
      <c r="F91" s="87">
        <f>IF(D91="","",SUMIFS(Record!O$5:O$500,Record!$I$5:$I$500,D91))</f>
        <v>0</v>
      </c>
      <c r="G91" s="97">
        <f t="shared" si="0"/>
        <v>0</v>
      </c>
    </row>
    <row r="92" spans="1:7" x14ac:dyDescent="0.25">
      <c r="A92" s="98">
        <v>89</v>
      </c>
      <c r="B92" s="111"/>
      <c r="C92" s="111"/>
      <c r="D92" s="19" t="s">
        <v>265</v>
      </c>
      <c r="E92" s="87">
        <f>IF(D92="","",SUMIFS(Record!N$5:N$500,Record!$I$5:$I$500,D92))</f>
        <v>0</v>
      </c>
      <c r="F92" s="87">
        <f>IF(D92="","",SUMIFS(Record!O$5:O$500,Record!$I$5:$I$500,D92))</f>
        <v>0</v>
      </c>
      <c r="G92" s="97">
        <f t="shared" si="0"/>
        <v>0</v>
      </c>
    </row>
    <row r="93" spans="1:7" x14ac:dyDescent="0.25">
      <c r="A93" s="98">
        <v>90</v>
      </c>
      <c r="B93" s="111"/>
      <c r="C93" s="111"/>
      <c r="D93" s="19" t="s">
        <v>266</v>
      </c>
      <c r="E93" s="87">
        <f>IF(D93="","",SUMIFS(Record!N$5:N$500,Record!$I$5:$I$500,D93))</f>
        <v>0</v>
      </c>
      <c r="F93" s="87">
        <f>IF(D93="","",SUMIFS(Record!O$5:O$500,Record!$I$5:$I$500,D93))</f>
        <v>0</v>
      </c>
      <c r="G93" s="97">
        <f t="shared" si="0"/>
        <v>0</v>
      </c>
    </row>
    <row r="94" spans="1:7" x14ac:dyDescent="0.25">
      <c r="A94" s="98">
        <v>91</v>
      </c>
      <c r="B94" s="111"/>
      <c r="C94" s="106"/>
      <c r="D94" s="19" t="s">
        <v>267</v>
      </c>
      <c r="E94" s="87">
        <f>IF(D94="","",SUMIFS(Record!N$5:N$500,Record!$I$5:$I$500,D94))</f>
        <v>0</v>
      </c>
      <c r="F94" s="87">
        <f>IF(D94="","",SUMIFS(Record!O$5:O$500,Record!$I$5:$I$500,D94))</f>
        <v>0</v>
      </c>
      <c r="G94" s="97">
        <f t="shared" si="0"/>
        <v>0</v>
      </c>
    </row>
    <row r="95" spans="1:7" x14ac:dyDescent="0.25">
      <c r="A95" s="98">
        <v>92</v>
      </c>
      <c r="B95" s="111"/>
      <c r="C95" s="124" t="s">
        <v>268</v>
      </c>
      <c r="D95" s="19" t="s">
        <v>269</v>
      </c>
      <c r="E95" s="87">
        <f>IF(D95="","",SUMIFS(Record!N$5:N$500,Record!$I$5:$I$500,D95))</f>
        <v>0</v>
      </c>
      <c r="F95" s="87">
        <f>IF(D95="","",SUMIFS(Record!O$5:O$500,Record!$I$5:$I$500,D95))</f>
        <v>0</v>
      </c>
      <c r="G95" s="97">
        <f t="shared" si="0"/>
        <v>0</v>
      </c>
    </row>
    <row r="96" spans="1:7" x14ac:dyDescent="0.25">
      <c r="A96" s="98">
        <v>93</v>
      </c>
      <c r="B96" s="111"/>
      <c r="C96" s="111"/>
      <c r="D96" s="19" t="s">
        <v>270</v>
      </c>
      <c r="E96" s="87">
        <f>IF(D96="","",SUMIFS(Record!N$5:N$500,Record!$I$5:$I$500,D96))</f>
        <v>0</v>
      </c>
      <c r="F96" s="87">
        <f>IF(D96="","",SUMIFS(Record!O$5:O$500,Record!$I$5:$I$500,D96))</f>
        <v>0</v>
      </c>
      <c r="G96" s="97">
        <f t="shared" si="0"/>
        <v>0</v>
      </c>
    </row>
    <row r="97" spans="1:7" x14ac:dyDescent="0.25">
      <c r="A97" s="98">
        <v>94</v>
      </c>
      <c r="B97" s="111"/>
      <c r="C97" s="111"/>
      <c r="D97" s="19" t="s">
        <v>271</v>
      </c>
      <c r="E97" s="87">
        <f>IF(D97="","",SUMIFS(Record!N$5:N$500,Record!$I$5:$I$500,D97))</f>
        <v>0</v>
      </c>
      <c r="F97" s="87">
        <f>IF(D97="","",SUMIFS(Record!O$5:O$500,Record!$I$5:$I$500,D97))</f>
        <v>0</v>
      </c>
      <c r="G97" s="97">
        <f t="shared" si="0"/>
        <v>0</v>
      </c>
    </row>
    <row r="98" spans="1:7" x14ac:dyDescent="0.25">
      <c r="A98" s="98">
        <v>95</v>
      </c>
      <c r="B98" s="111"/>
      <c r="C98" s="111"/>
      <c r="D98" s="19" t="s">
        <v>272</v>
      </c>
      <c r="E98" s="87">
        <f>IF(D98="","",SUMIFS(Record!N$5:N$500,Record!$I$5:$I$500,D98))</f>
        <v>0</v>
      </c>
      <c r="F98" s="87">
        <f>IF(D98="","",SUMIFS(Record!O$5:O$500,Record!$I$5:$I$500,D98))</f>
        <v>0</v>
      </c>
      <c r="G98" s="97">
        <f t="shared" si="0"/>
        <v>0</v>
      </c>
    </row>
    <row r="99" spans="1:7" x14ac:dyDescent="0.25">
      <c r="A99" s="98">
        <v>96</v>
      </c>
      <c r="B99" s="111"/>
      <c r="C99" s="106"/>
      <c r="D99" s="19" t="s">
        <v>273</v>
      </c>
      <c r="E99" s="87">
        <f>IF(D99="","",SUMIFS(Record!N$5:N$500,Record!$I$5:$I$500,D99))</f>
        <v>0</v>
      </c>
      <c r="F99" s="87">
        <f>IF(D99="","",SUMIFS(Record!O$5:O$500,Record!$I$5:$I$500,D99))</f>
        <v>0</v>
      </c>
      <c r="G99" s="97">
        <f t="shared" si="0"/>
        <v>0</v>
      </c>
    </row>
    <row r="100" spans="1:7" x14ac:dyDescent="0.25">
      <c r="A100" s="98">
        <v>97</v>
      </c>
      <c r="B100" s="111"/>
      <c r="C100" s="124" t="s">
        <v>274</v>
      </c>
      <c r="D100" s="19" t="s">
        <v>275</v>
      </c>
      <c r="E100" s="87">
        <f>IF(D100="","",SUMIFS(Record!N$5:N$500,Record!$I$5:$I$500,D100))</f>
        <v>0</v>
      </c>
      <c r="F100" s="87">
        <f>IF(D100="","",SUMIFS(Record!O$5:O$500,Record!$I$5:$I$500,D100))</f>
        <v>0</v>
      </c>
      <c r="G100" s="97">
        <f t="shared" si="0"/>
        <v>0</v>
      </c>
    </row>
    <row r="101" spans="1:7" x14ac:dyDescent="0.25">
      <c r="A101" s="98">
        <v>98</v>
      </c>
      <c r="B101" s="111"/>
      <c r="C101" s="111"/>
      <c r="D101" s="19" t="s">
        <v>276</v>
      </c>
      <c r="E101" s="87">
        <f>IF(D101="","",SUMIFS(Record!N$5:N$500,Record!$I$5:$I$500,D101))</f>
        <v>0</v>
      </c>
      <c r="F101" s="87">
        <f>IF(D101="","",SUMIFS(Record!O$5:O$500,Record!$I$5:$I$500,D101))</f>
        <v>0</v>
      </c>
      <c r="G101" s="97">
        <f t="shared" si="0"/>
        <v>0</v>
      </c>
    </row>
    <row r="102" spans="1:7" x14ac:dyDescent="0.25">
      <c r="A102" s="98">
        <v>99</v>
      </c>
      <c r="B102" s="111"/>
      <c r="C102" s="111"/>
      <c r="D102" s="19" t="s">
        <v>277</v>
      </c>
      <c r="E102" s="87">
        <f>IF(D102="","",SUMIFS(Record!N$5:N$500,Record!$I$5:$I$500,D102))</f>
        <v>0</v>
      </c>
      <c r="F102" s="87">
        <f>IF(D102="","",SUMIFS(Record!O$5:O$500,Record!$I$5:$I$500,D102))</f>
        <v>0</v>
      </c>
      <c r="G102" s="97">
        <f t="shared" si="0"/>
        <v>0</v>
      </c>
    </row>
    <row r="103" spans="1:7" x14ac:dyDescent="0.25">
      <c r="A103" s="98">
        <v>100</v>
      </c>
      <c r="B103" s="111"/>
      <c r="C103" s="111"/>
      <c r="D103" s="19" t="s">
        <v>278</v>
      </c>
      <c r="E103" s="87">
        <f>IF(D103="","",SUMIFS(Record!N$5:N$500,Record!$I$5:$I$500,D103))</f>
        <v>0</v>
      </c>
      <c r="F103" s="87">
        <f>IF(D103="","",SUMIFS(Record!O$5:O$500,Record!$I$5:$I$500,D103))</f>
        <v>0</v>
      </c>
      <c r="G103" s="97">
        <f t="shared" si="0"/>
        <v>0</v>
      </c>
    </row>
    <row r="104" spans="1:7" x14ac:dyDescent="0.25">
      <c r="A104" s="98">
        <v>101</v>
      </c>
      <c r="B104" s="111"/>
      <c r="C104" s="106"/>
      <c r="D104" s="19" t="s">
        <v>279</v>
      </c>
      <c r="E104" s="87">
        <f>IF(D104="","",SUMIFS(Record!N$5:N$500,Record!$I$5:$I$500,D104))</f>
        <v>0</v>
      </c>
      <c r="F104" s="87">
        <f>IF(D104="","",SUMIFS(Record!O$5:O$500,Record!$I$5:$I$500,D104))</f>
        <v>0</v>
      </c>
      <c r="G104" s="97">
        <f t="shared" si="0"/>
        <v>0</v>
      </c>
    </row>
    <row r="105" spans="1:7" x14ac:dyDescent="0.25">
      <c r="A105" s="98">
        <v>102</v>
      </c>
      <c r="B105" s="111"/>
      <c r="C105" s="124" t="s">
        <v>280</v>
      </c>
      <c r="D105" s="19" t="s">
        <v>281</v>
      </c>
      <c r="E105" s="87">
        <f>IF(D105="","",SUMIFS(Record!N$5:N$500,Record!$I$5:$I$500,D105))</f>
        <v>0</v>
      </c>
      <c r="F105" s="87">
        <f>IF(D105="","",SUMIFS(Record!O$5:O$500,Record!$I$5:$I$500,D105))</f>
        <v>0</v>
      </c>
      <c r="G105" s="97">
        <f t="shared" si="0"/>
        <v>0</v>
      </c>
    </row>
    <row r="106" spans="1:7" x14ac:dyDescent="0.25">
      <c r="A106" s="98">
        <v>103</v>
      </c>
      <c r="B106" s="111"/>
      <c r="C106" s="111"/>
      <c r="D106" s="19" t="s">
        <v>282</v>
      </c>
      <c r="E106" s="87">
        <f>IF(D106="","",SUMIFS(Record!N$5:N$500,Record!$I$5:$I$500,D106))</f>
        <v>0</v>
      </c>
      <c r="F106" s="87">
        <f>IF(D106="","",SUMIFS(Record!O$5:O$500,Record!$I$5:$I$500,D106))</f>
        <v>0</v>
      </c>
      <c r="G106" s="97">
        <f t="shared" si="0"/>
        <v>0</v>
      </c>
    </row>
    <row r="107" spans="1:7" x14ac:dyDescent="0.25">
      <c r="A107" s="98">
        <v>104</v>
      </c>
      <c r="B107" s="111"/>
      <c r="C107" s="111"/>
      <c r="D107" s="19" t="s">
        <v>283</v>
      </c>
      <c r="E107" s="87">
        <f>IF(D107="","",SUMIFS(Record!N$5:N$500,Record!$I$5:$I$500,D107))</f>
        <v>0</v>
      </c>
      <c r="F107" s="87">
        <f>IF(D107="","",SUMIFS(Record!O$5:O$500,Record!$I$5:$I$500,D107))</f>
        <v>0</v>
      </c>
      <c r="G107" s="97">
        <f t="shared" si="0"/>
        <v>0</v>
      </c>
    </row>
    <row r="108" spans="1:7" x14ac:dyDescent="0.25">
      <c r="A108" s="98">
        <v>105</v>
      </c>
      <c r="B108" s="111"/>
      <c r="C108" s="111"/>
      <c r="D108" s="19" t="s">
        <v>284</v>
      </c>
      <c r="E108" s="87">
        <f>IF(D108="","",SUMIFS(Record!N$5:N$500,Record!$I$5:$I$500,D108))</f>
        <v>0</v>
      </c>
      <c r="F108" s="87">
        <f>IF(D108="","",SUMIFS(Record!O$5:O$500,Record!$I$5:$I$500,D108))</f>
        <v>0</v>
      </c>
      <c r="G108" s="97">
        <f t="shared" si="0"/>
        <v>0</v>
      </c>
    </row>
    <row r="109" spans="1:7" x14ac:dyDescent="0.25">
      <c r="A109" s="98">
        <v>106</v>
      </c>
      <c r="B109" s="111"/>
      <c r="C109" s="106"/>
      <c r="D109" s="19" t="s">
        <v>285</v>
      </c>
      <c r="E109" s="87">
        <f>IF(D109="","",SUMIFS(Record!N$5:N$500,Record!$I$5:$I$500,D109))</f>
        <v>0</v>
      </c>
      <c r="F109" s="87">
        <f>IF(D109="","",SUMIFS(Record!O$5:O$500,Record!$I$5:$I$500,D109))</f>
        <v>0</v>
      </c>
      <c r="G109" s="97">
        <f t="shared" si="0"/>
        <v>0</v>
      </c>
    </row>
    <row r="110" spans="1:7" x14ac:dyDescent="0.25">
      <c r="A110" s="98">
        <v>107</v>
      </c>
      <c r="B110" s="111"/>
      <c r="C110" s="124" t="s">
        <v>286</v>
      </c>
      <c r="D110" s="19" t="s">
        <v>287</v>
      </c>
      <c r="E110" s="87">
        <f>IF(D110="","",SUMIFS(Record!N$5:N$500,Record!$I$5:$I$500,D110))</f>
        <v>0</v>
      </c>
      <c r="F110" s="87">
        <f>IF(D110="","",SUMIFS(Record!O$5:O$500,Record!$I$5:$I$500,D110))</f>
        <v>0</v>
      </c>
      <c r="G110" s="97">
        <f t="shared" si="0"/>
        <v>0</v>
      </c>
    </row>
    <row r="111" spans="1:7" x14ac:dyDescent="0.25">
      <c r="A111" s="98">
        <v>108</v>
      </c>
      <c r="B111" s="111"/>
      <c r="C111" s="111"/>
      <c r="D111" s="19" t="s">
        <v>288</v>
      </c>
      <c r="E111" s="87">
        <f>IF(D111="","",SUMIFS(Record!N$5:N$500,Record!$I$5:$I$500,D111))</f>
        <v>0</v>
      </c>
      <c r="F111" s="87">
        <f>IF(D111="","",SUMIFS(Record!O$5:O$500,Record!$I$5:$I$500,D111))</f>
        <v>0</v>
      </c>
      <c r="G111" s="97">
        <f t="shared" si="0"/>
        <v>0</v>
      </c>
    </row>
    <row r="112" spans="1:7" x14ac:dyDescent="0.25">
      <c r="A112" s="98">
        <v>109</v>
      </c>
      <c r="B112" s="111"/>
      <c r="C112" s="111"/>
      <c r="D112" s="19" t="s">
        <v>289</v>
      </c>
      <c r="E112" s="87">
        <f>IF(D112="","",SUMIFS(Record!N$5:N$500,Record!$I$5:$I$500,D112))</f>
        <v>0</v>
      </c>
      <c r="F112" s="87">
        <f>IF(D112="","",SUMIFS(Record!O$5:O$500,Record!$I$5:$I$500,D112))</f>
        <v>0</v>
      </c>
      <c r="G112" s="97">
        <f t="shared" si="0"/>
        <v>0</v>
      </c>
    </row>
    <row r="113" spans="1:7" x14ac:dyDescent="0.25">
      <c r="A113" s="98">
        <v>110</v>
      </c>
      <c r="B113" s="111"/>
      <c r="C113" s="111"/>
      <c r="D113" s="19" t="s">
        <v>290</v>
      </c>
      <c r="E113" s="87">
        <f>IF(D113="","",SUMIFS(Record!N$5:N$500,Record!$I$5:$I$500,D113))</f>
        <v>0</v>
      </c>
      <c r="F113" s="87">
        <f>IF(D113="","",SUMIFS(Record!O$5:O$500,Record!$I$5:$I$500,D113))</f>
        <v>0</v>
      </c>
      <c r="G113" s="97">
        <f t="shared" si="0"/>
        <v>0</v>
      </c>
    </row>
    <row r="114" spans="1:7" x14ac:dyDescent="0.25">
      <c r="A114" s="98">
        <v>111</v>
      </c>
      <c r="B114" s="111"/>
      <c r="C114" s="106"/>
      <c r="D114" s="19" t="s">
        <v>291</v>
      </c>
      <c r="E114" s="87">
        <f>IF(D114="","",SUMIFS(Record!N$5:N$500,Record!$I$5:$I$500,D114))</f>
        <v>0</v>
      </c>
      <c r="F114" s="87">
        <f>IF(D114="","",SUMIFS(Record!O$5:O$500,Record!$I$5:$I$500,D114))</f>
        <v>0</v>
      </c>
      <c r="G114" s="97">
        <f t="shared" si="0"/>
        <v>0</v>
      </c>
    </row>
    <row r="115" spans="1:7" x14ac:dyDescent="0.25">
      <c r="A115" s="98">
        <v>112</v>
      </c>
      <c r="B115" s="111"/>
      <c r="C115" s="124" t="s">
        <v>292</v>
      </c>
      <c r="D115" s="19" t="s">
        <v>293</v>
      </c>
      <c r="E115" s="87">
        <f>IF(D115="","",SUMIFS(Record!N$5:N$500,Record!$I$5:$I$500,D115))</f>
        <v>0</v>
      </c>
      <c r="F115" s="87">
        <f>IF(D115="","",SUMIFS(Record!O$5:O$500,Record!$I$5:$I$500,D115))</f>
        <v>0</v>
      </c>
      <c r="G115" s="97">
        <f t="shared" si="0"/>
        <v>0</v>
      </c>
    </row>
    <row r="116" spans="1:7" x14ac:dyDescent="0.25">
      <c r="A116" s="98">
        <v>113</v>
      </c>
      <c r="B116" s="111"/>
      <c r="C116" s="111"/>
      <c r="D116" s="19" t="s">
        <v>294</v>
      </c>
      <c r="E116" s="87">
        <f>IF(D116="","",SUMIFS(Record!N$5:N$500,Record!$I$5:$I$500,D116))</f>
        <v>0</v>
      </c>
      <c r="F116" s="87">
        <f>IF(D116="","",SUMIFS(Record!O$5:O$500,Record!$I$5:$I$500,D116))</f>
        <v>0</v>
      </c>
      <c r="G116" s="97">
        <f t="shared" si="0"/>
        <v>0</v>
      </c>
    </row>
    <row r="117" spans="1:7" x14ac:dyDescent="0.25">
      <c r="A117" s="98">
        <v>114</v>
      </c>
      <c r="B117" s="111"/>
      <c r="C117" s="111"/>
      <c r="D117" s="19" t="s">
        <v>295</v>
      </c>
      <c r="E117" s="87">
        <f>IF(D117="","",SUMIFS(Record!N$5:N$500,Record!$I$5:$I$500,D117))</f>
        <v>0</v>
      </c>
      <c r="F117" s="87">
        <f>IF(D117="","",SUMIFS(Record!O$5:O$500,Record!$I$5:$I$500,D117))</f>
        <v>0</v>
      </c>
      <c r="G117" s="97">
        <f t="shared" si="0"/>
        <v>0</v>
      </c>
    </row>
    <row r="118" spans="1:7" x14ac:dyDescent="0.25">
      <c r="A118" s="98">
        <v>115</v>
      </c>
      <c r="B118" s="111"/>
      <c r="C118" s="111"/>
      <c r="D118" s="19" t="s">
        <v>296</v>
      </c>
      <c r="E118" s="87">
        <f>IF(D118="","",SUMIFS(Record!N$5:N$500,Record!$I$5:$I$500,D118))</f>
        <v>0</v>
      </c>
      <c r="F118" s="87">
        <f>IF(D118="","",SUMIFS(Record!O$5:O$500,Record!$I$5:$I$500,D118))</f>
        <v>0</v>
      </c>
      <c r="G118" s="97">
        <f t="shared" si="0"/>
        <v>0</v>
      </c>
    </row>
    <row r="119" spans="1:7" x14ac:dyDescent="0.25">
      <c r="A119" s="98">
        <v>116</v>
      </c>
      <c r="B119" s="106"/>
      <c r="C119" s="106"/>
      <c r="D119" s="19" t="s">
        <v>297</v>
      </c>
      <c r="E119" s="87">
        <f>IF(D119="","",SUMIFS(Record!N$5:N$500,Record!$I$5:$I$500,D119))</f>
        <v>0</v>
      </c>
      <c r="F119" s="87">
        <f>IF(D119="","",SUMIFS(Record!O$5:O$500,Record!$I$5:$I$500,D119))</f>
        <v>0</v>
      </c>
      <c r="G119" s="97">
        <f t="shared" si="0"/>
        <v>0</v>
      </c>
    </row>
    <row r="120" spans="1:7" x14ac:dyDescent="0.25">
      <c r="G120" s="93"/>
    </row>
    <row r="121" spans="1:7" x14ac:dyDescent="0.25">
      <c r="G121" s="93"/>
    </row>
    <row r="122" spans="1:7" x14ac:dyDescent="0.25">
      <c r="G122" s="93"/>
    </row>
    <row r="123" spans="1:7" x14ac:dyDescent="0.25">
      <c r="G123" s="93"/>
    </row>
    <row r="124" spans="1:7" x14ac:dyDescent="0.25">
      <c r="G124" s="93"/>
    </row>
    <row r="125" spans="1:7" x14ac:dyDescent="0.25">
      <c r="G125" s="93"/>
    </row>
    <row r="126" spans="1:7" x14ac:dyDescent="0.25">
      <c r="G126" s="93"/>
    </row>
    <row r="127" spans="1:7" x14ac:dyDescent="0.25">
      <c r="G127" s="93"/>
    </row>
    <row r="128" spans="1:7" x14ac:dyDescent="0.25">
      <c r="G128" s="93"/>
    </row>
    <row r="129" spans="7:7" x14ac:dyDescent="0.25">
      <c r="G129" s="93"/>
    </row>
    <row r="130" spans="7:7" x14ac:dyDescent="0.25">
      <c r="G130" s="93"/>
    </row>
    <row r="131" spans="7:7" x14ac:dyDescent="0.25">
      <c r="G131" s="93"/>
    </row>
    <row r="132" spans="7:7" x14ac:dyDescent="0.25">
      <c r="G132" s="93"/>
    </row>
    <row r="133" spans="7:7" x14ac:dyDescent="0.25">
      <c r="G133" s="93"/>
    </row>
    <row r="134" spans="7:7" x14ac:dyDescent="0.25">
      <c r="G134" s="93"/>
    </row>
    <row r="135" spans="7:7" x14ac:dyDescent="0.25">
      <c r="G135" s="93"/>
    </row>
    <row r="136" spans="7:7" x14ac:dyDescent="0.25">
      <c r="G136" s="93"/>
    </row>
    <row r="137" spans="7:7" x14ac:dyDescent="0.25">
      <c r="G137" s="93"/>
    </row>
    <row r="138" spans="7:7" x14ac:dyDescent="0.25">
      <c r="G138" s="93"/>
    </row>
    <row r="139" spans="7:7" x14ac:dyDescent="0.25">
      <c r="G139" s="93"/>
    </row>
    <row r="140" spans="7:7" x14ac:dyDescent="0.25">
      <c r="G140" s="93"/>
    </row>
    <row r="141" spans="7:7" x14ac:dyDescent="0.25">
      <c r="G141" s="93"/>
    </row>
    <row r="142" spans="7:7" x14ac:dyDescent="0.25">
      <c r="G142" s="93"/>
    </row>
    <row r="143" spans="7:7" x14ac:dyDescent="0.25">
      <c r="G143" s="93"/>
    </row>
    <row r="144" spans="7:7" x14ac:dyDescent="0.25">
      <c r="G144" s="93"/>
    </row>
    <row r="145" spans="7:7" x14ac:dyDescent="0.25">
      <c r="G145" s="93"/>
    </row>
    <row r="146" spans="7:7" x14ac:dyDescent="0.25">
      <c r="G146" s="93"/>
    </row>
    <row r="147" spans="7:7" x14ac:dyDescent="0.25">
      <c r="G147" s="93"/>
    </row>
    <row r="148" spans="7:7" x14ac:dyDescent="0.25">
      <c r="G148" s="93"/>
    </row>
    <row r="149" spans="7:7" x14ac:dyDescent="0.25">
      <c r="G149" s="93"/>
    </row>
    <row r="150" spans="7:7" x14ac:dyDescent="0.25">
      <c r="G150" s="93"/>
    </row>
    <row r="151" spans="7:7" x14ac:dyDescent="0.25">
      <c r="G151" s="93"/>
    </row>
    <row r="152" spans="7:7" x14ac:dyDescent="0.25">
      <c r="G152" s="93"/>
    </row>
    <row r="153" spans="7:7" x14ac:dyDescent="0.25">
      <c r="G153" s="93"/>
    </row>
    <row r="154" spans="7:7" x14ac:dyDescent="0.25">
      <c r="G154" s="93"/>
    </row>
    <row r="155" spans="7:7" x14ac:dyDescent="0.25">
      <c r="G155" s="93"/>
    </row>
    <row r="156" spans="7:7" x14ac:dyDescent="0.25">
      <c r="G156" s="93"/>
    </row>
    <row r="157" spans="7:7" x14ac:dyDescent="0.25">
      <c r="G157" s="93"/>
    </row>
    <row r="158" spans="7:7" x14ac:dyDescent="0.25">
      <c r="G158" s="93"/>
    </row>
    <row r="159" spans="7:7" x14ac:dyDescent="0.25">
      <c r="G159" s="93"/>
    </row>
    <row r="160" spans="7:7" x14ac:dyDescent="0.25">
      <c r="G160" s="93"/>
    </row>
    <row r="161" spans="7:7" x14ac:dyDescent="0.25">
      <c r="G161" s="93"/>
    </row>
    <row r="162" spans="7:7" x14ac:dyDescent="0.25">
      <c r="G162" s="93"/>
    </row>
    <row r="163" spans="7:7" x14ac:dyDescent="0.25">
      <c r="G163" s="93"/>
    </row>
    <row r="164" spans="7:7" x14ac:dyDescent="0.25">
      <c r="G164" s="93"/>
    </row>
    <row r="165" spans="7:7" x14ac:dyDescent="0.25">
      <c r="G165" s="93"/>
    </row>
    <row r="166" spans="7:7" x14ac:dyDescent="0.25">
      <c r="G166" s="93"/>
    </row>
    <row r="167" spans="7:7" x14ac:dyDescent="0.25">
      <c r="G167" s="93"/>
    </row>
    <row r="168" spans="7:7" x14ac:dyDescent="0.25">
      <c r="G168" s="93"/>
    </row>
    <row r="169" spans="7:7" x14ac:dyDescent="0.25">
      <c r="G169" s="93"/>
    </row>
    <row r="170" spans="7:7" x14ac:dyDescent="0.25">
      <c r="G170" s="93"/>
    </row>
    <row r="171" spans="7:7" x14ac:dyDescent="0.25">
      <c r="G171" s="93"/>
    </row>
    <row r="172" spans="7:7" x14ac:dyDescent="0.25">
      <c r="G172" s="93"/>
    </row>
    <row r="173" spans="7:7" x14ac:dyDescent="0.25">
      <c r="G173" s="93"/>
    </row>
    <row r="174" spans="7:7" x14ac:dyDescent="0.25">
      <c r="G174" s="93"/>
    </row>
    <row r="175" spans="7:7" x14ac:dyDescent="0.25">
      <c r="G175" s="93"/>
    </row>
    <row r="176" spans="7:7" x14ac:dyDescent="0.25">
      <c r="G176" s="93"/>
    </row>
    <row r="177" spans="7:7" x14ac:dyDescent="0.25">
      <c r="G177" s="93"/>
    </row>
    <row r="178" spans="7:7" x14ac:dyDescent="0.25">
      <c r="G178" s="93"/>
    </row>
    <row r="179" spans="7:7" x14ac:dyDescent="0.25">
      <c r="G179" s="93"/>
    </row>
    <row r="180" spans="7:7" x14ac:dyDescent="0.25">
      <c r="G180" s="93"/>
    </row>
    <row r="181" spans="7:7" x14ac:dyDescent="0.25">
      <c r="G181" s="93"/>
    </row>
    <row r="182" spans="7:7" x14ac:dyDescent="0.25">
      <c r="G182" s="93"/>
    </row>
    <row r="183" spans="7:7" x14ac:dyDescent="0.25">
      <c r="G183" s="93"/>
    </row>
    <row r="184" spans="7:7" x14ac:dyDescent="0.25">
      <c r="G184" s="93"/>
    </row>
    <row r="185" spans="7:7" x14ac:dyDescent="0.25">
      <c r="G185" s="93"/>
    </row>
    <row r="186" spans="7:7" x14ac:dyDescent="0.25">
      <c r="G186" s="93"/>
    </row>
    <row r="187" spans="7:7" x14ac:dyDescent="0.25">
      <c r="G187" s="93"/>
    </row>
    <row r="188" spans="7:7" x14ac:dyDescent="0.25">
      <c r="G188" s="93"/>
    </row>
    <row r="189" spans="7:7" x14ac:dyDescent="0.25">
      <c r="G189" s="93"/>
    </row>
    <row r="190" spans="7:7" x14ac:dyDescent="0.25">
      <c r="G190" s="93"/>
    </row>
    <row r="191" spans="7:7" x14ac:dyDescent="0.25">
      <c r="G191" s="93"/>
    </row>
    <row r="192" spans="7:7" x14ac:dyDescent="0.25">
      <c r="G192" s="93"/>
    </row>
    <row r="193" spans="7:7" x14ac:dyDescent="0.25">
      <c r="G193" s="93"/>
    </row>
    <row r="194" spans="7:7" x14ac:dyDescent="0.25">
      <c r="G194" s="93"/>
    </row>
    <row r="195" spans="7:7" x14ac:dyDescent="0.25">
      <c r="G195" s="93"/>
    </row>
    <row r="196" spans="7:7" x14ac:dyDescent="0.25">
      <c r="G196" s="93"/>
    </row>
    <row r="197" spans="7:7" x14ac:dyDescent="0.25">
      <c r="G197" s="93"/>
    </row>
    <row r="198" spans="7:7" x14ac:dyDescent="0.25">
      <c r="G198" s="93"/>
    </row>
    <row r="199" spans="7:7" x14ac:dyDescent="0.25">
      <c r="G199" s="93"/>
    </row>
    <row r="200" spans="7:7" x14ac:dyDescent="0.25">
      <c r="G200" s="93"/>
    </row>
    <row r="201" spans="7:7" x14ac:dyDescent="0.25">
      <c r="G201" s="93"/>
    </row>
    <row r="202" spans="7:7" x14ac:dyDescent="0.25">
      <c r="G202" s="93"/>
    </row>
    <row r="203" spans="7:7" x14ac:dyDescent="0.25">
      <c r="G203" s="93"/>
    </row>
    <row r="204" spans="7:7" x14ac:dyDescent="0.25">
      <c r="G204" s="93"/>
    </row>
    <row r="205" spans="7:7" x14ac:dyDescent="0.25">
      <c r="G205" s="93"/>
    </row>
    <row r="206" spans="7:7" x14ac:dyDescent="0.25">
      <c r="G206" s="93"/>
    </row>
    <row r="207" spans="7:7" x14ac:dyDescent="0.25">
      <c r="G207" s="93"/>
    </row>
    <row r="208" spans="7:7" x14ac:dyDescent="0.25">
      <c r="G208" s="93"/>
    </row>
    <row r="209" spans="7:7" x14ac:dyDescent="0.25">
      <c r="G209" s="93"/>
    </row>
    <row r="210" spans="7:7" x14ac:dyDescent="0.25">
      <c r="G210" s="93"/>
    </row>
    <row r="211" spans="7:7" x14ac:dyDescent="0.25">
      <c r="G211" s="93"/>
    </row>
    <row r="212" spans="7:7" x14ac:dyDescent="0.25">
      <c r="G212" s="93"/>
    </row>
    <row r="213" spans="7:7" x14ac:dyDescent="0.25">
      <c r="G213" s="93"/>
    </row>
    <row r="214" spans="7:7" x14ac:dyDescent="0.25">
      <c r="G214" s="93"/>
    </row>
    <row r="215" spans="7:7" x14ac:dyDescent="0.25">
      <c r="G215" s="93"/>
    </row>
    <row r="216" spans="7:7" x14ac:dyDescent="0.25">
      <c r="G216" s="93"/>
    </row>
    <row r="217" spans="7:7" x14ac:dyDescent="0.25">
      <c r="G217" s="93"/>
    </row>
    <row r="218" spans="7:7" x14ac:dyDescent="0.25">
      <c r="G218" s="93"/>
    </row>
    <row r="219" spans="7:7" x14ac:dyDescent="0.25">
      <c r="G219" s="93"/>
    </row>
    <row r="220" spans="7:7" x14ac:dyDescent="0.25">
      <c r="G220" s="93"/>
    </row>
    <row r="221" spans="7:7" x14ac:dyDescent="0.25">
      <c r="G221" s="93"/>
    </row>
    <row r="222" spans="7:7" x14ac:dyDescent="0.25">
      <c r="G222" s="93"/>
    </row>
    <row r="223" spans="7:7" x14ac:dyDescent="0.25">
      <c r="G223" s="93"/>
    </row>
    <row r="224" spans="7:7" x14ac:dyDescent="0.25">
      <c r="G224" s="93"/>
    </row>
    <row r="225" spans="7:7" x14ac:dyDescent="0.25">
      <c r="G225" s="93"/>
    </row>
    <row r="226" spans="7:7" x14ac:dyDescent="0.25">
      <c r="G226" s="93"/>
    </row>
    <row r="227" spans="7:7" x14ac:dyDescent="0.25">
      <c r="G227" s="93"/>
    </row>
    <row r="228" spans="7:7" x14ac:dyDescent="0.25">
      <c r="G228" s="93"/>
    </row>
    <row r="229" spans="7:7" x14ac:dyDescent="0.25">
      <c r="G229" s="93"/>
    </row>
    <row r="230" spans="7:7" x14ac:dyDescent="0.25">
      <c r="G230" s="93"/>
    </row>
    <row r="231" spans="7:7" x14ac:dyDescent="0.25">
      <c r="G231" s="93"/>
    </row>
    <row r="232" spans="7:7" x14ac:dyDescent="0.25">
      <c r="G232" s="93"/>
    </row>
    <row r="233" spans="7:7" x14ac:dyDescent="0.25">
      <c r="G233" s="93"/>
    </row>
    <row r="234" spans="7:7" x14ac:dyDescent="0.25">
      <c r="G234" s="93"/>
    </row>
    <row r="235" spans="7:7" x14ac:dyDescent="0.25">
      <c r="G235" s="93"/>
    </row>
    <row r="236" spans="7:7" x14ac:dyDescent="0.25">
      <c r="G236" s="93"/>
    </row>
    <row r="237" spans="7:7" x14ac:dyDescent="0.25">
      <c r="G237" s="93"/>
    </row>
    <row r="238" spans="7:7" x14ac:dyDescent="0.25">
      <c r="G238" s="93"/>
    </row>
    <row r="239" spans="7:7" x14ac:dyDescent="0.25">
      <c r="G239" s="93"/>
    </row>
    <row r="240" spans="7:7" x14ac:dyDescent="0.25">
      <c r="G240" s="93"/>
    </row>
    <row r="241" spans="7:7" x14ac:dyDescent="0.25">
      <c r="G241" s="93"/>
    </row>
    <row r="242" spans="7:7" x14ac:dyDescent="0.25">
      <c r="G242" s="93"/>
    </row>
    <row r="243" spans="7:7" x14ac:dyDescent="0.25">
      <c r="G243" s="93"/>
    </row>
    <row r="244" spans="7:7" x14ac:dyDescent="0.25">
      <c r="G244" s="93"/>
    </row>
    <row r="245" spans="7:7" x14ac:dyDescent="0.25">
      <c r="G245" s="93"/>
    </row>
    <row r="246" spans="7:7" x14ac:dyDescent="0.25">
      <c r="G246" s="93"/>
    </row>
    <row r="247" spans="7:7" x14ac:dyDescent="0.25">
      <c r="G247" s="93"/>
    </row>
    <row r="248" spans="7:7" x14ac:dyDescent="0.25">
      <c r="G248" s="93"/>
    </row>
    <row r="249" spans="7:7" x14ac:dyDescent="0.25">
      <c r="G249" s="93"/>
    </row>
    <row r="250" spans="7:7" x14ac:dyDescent="0.25">
      <c r="G250" s="93"/>
    </row>
    <row r="251" spans="7:7" x14ac:dyDescent="0.25">
      <c r="G251" s="93"/>
    </row>
    <row r="252" spans="7:7" x14ac:dyDescent="0.25">
      <c r="G252" s="93"/>
    </row>
    <row r="253" spans="7:7" x14ac:dyDescent="0.25">
      <c r="G253" s="93"/>
    </row>
    <row r="254" spans="7:7" x14ac:dyDescent="0.25">
      <c r="G254" s="93"/>
    </row>
    <row r="255" spans="7:7" x14ac:dyDescent="0.25">
      <c r="G255" s="93"/>
    </row>
    <row r="256" spans="7:7" x14ac:dyDescent="0.25">
      <c r="G256" s="93"/>
    </row>
    <row r="257" spans="7:7" x14ac:dyDescent="0.25">
      <c r="G257" s="93"/>
    </row>
    <row r="258" spans="7:7" x14ac:dyDescent="0.25">
      <c r="G258" s="93"/>
    </row>
    <row r="259" spans="7:7" x14ac:dyDescent="0.25">
      <c r="G259" s="93"/>
    </row>
    <row r="260" spans="7:7" x14ac:dyDescent="0.25">
      <c r="G260" s="93"/>
    </row>
    <row r="261" spans="7:7" x14ac:dyDescent="0.25">
      <c r="G261" s="93"/>
    </row>
    <row r="262" spans="7:7" x14ac:dyDescent="0.25">
      <c r="G262" s="93"/>
    </row>
    <row r="263" spans="7:7" x14ac:dyDescent="0.25">
      <c r="G263" s="93"/>
    </row>
    <row r="264" spans="7:7" x14ac:dyDescent="0.25">
      <c r="G264" s="93"/>
    </row>
    <row r="265" spans="7:7" x14ac:dyDescent="0.25">
      <c r="G265" s="93"/>
    </row>
    <row r="266" spans="7:7" x14ac:dyDescent="0.25">
      <c r="G266" s="93"/>
    </row>
    <row r="267" spans="7:7" x14ac:dyDescent="0.25">
      <c r="G267" s="93"/>
    </row>
    <row r="268" spans="7:7" x14ac:dyDescent="0.25">
      <c r="G268" s="93"/>
    </row>
    <row r="269" spans="7:7" x14ac:dyDescent="0.25">
      <c r="G269" s="93"/>
    </row>
    <row r="270" spans="7:7" x14ac:dyDescent="0.25">
      <c r="G270" s="93"/>
    </row>
    <row r="271" spans="7:7" x14ac:dyDescent="0.25">
      <c r="G271" s="93"/>
    </row>
    <row r="272" spans="7:7" x14ac:dyDescent="0.25">
      <c r="G272" s="93"/>
    </row>
    <row r="273" spans="7:7" x14ac:dyDescent="0.25">
      <c r="G273" s="93"/>
    </row>
    <row r="274" spans="7:7" x14ac:dyDescent="0.25">
      <c r="G274" s="93"/>
    </row>
    <row r="275" spans="7:7" x14ac:dyDescent="0.25">
      <c r="G275" s="93"/>
    </row>
    <row r="276" spans="7:7" x14ac:dyDescent="0.25">
      <c r="G276" s="93"/>
    </row>
    <row r="277" spans="7:7" x14ac:dyDescent="0.25">
      <c r="G277" s="93"/>
    </row>
    <row r="278" spans="7:7" x14ac:dyDescent="0.25">
      <c r="G278" s="93"/>
    </row>
    <row r="279" spans="7:7" x14ac:dyDescent="0.25">
      <c r="G279" s="93"/>
    </row>
    <row r="280" spans="7:7" x14ac:dyDescent="0.25">
      <c r="G280" s="93"/>
    </row>
    <row r="281" spans="7:7" x14ac:dyDescent="0.25">
      <c r="G281" s="93"/>
    </row>
    <row r="282" spans="7:7" x14ac:dyDescent="0.25">
      <c r="G282" s="93"/>
    </row>
    <row r="283" spans="7:7" x14ac:dyDescent="0.25">
      <c r="G283" s="93"/>
    </row>
    <row r="284" spans="7:7" x14ac:dyDescent="0.25">
      <c r="G284" s="93"/>
    </row>
    <row r="285" spans="7:7" x14ac:dyDescent="0.25">
      <c r="G285" s="93"/>
    </row>
    <row r="286" spans="7:7" x14ac:dyDescent="0.25">
      <c r="G286" s="93"/>
    </row>
    <row r="287" spans="7:7" x14ac:dyDescent="0.25">
      <c r="G287" s="93"/>
    </row>
    <row r="288" spans="7:7" x14ac:dyDescent="0.25">
      <c r="G288" s="93"/>
    </row>
    <row r="289" spans="7:7" x14ac:dyDescent="0.25">
      <c r="G289" s="93"/>
    </row>
    <row r="290" spans="7:7" x14ac:dyDescent="0.25">
      <c r="G290" s="93"/>
    </row>
    <row r="291" spans="7:7" x14ac:dyDescent="0.25">
      <c r="G291" s="93"/>
    </row>
    <row r="292" spans="7:7" x14ac:dyDescent="0.25">
      <c r="G292" s="93"/>
    </row>
    <row r="293" spans="7:7" x14ac:dyDescent="0.25">
      <c r="G293" s="93"/>
    </row>
    <row r="294" spans="7:7" x14ac:dyDescent="0.25">
      <c r="G294" s="93"/>
    </row>
    <row r="295" spans="7:7" x14ac:dyDescent="0.25">
      <c r="G295" s="93"/>
    </row>
    <row r="296" spans="7:7" x14ac:dyDescent="0.25">
      <c r="G296" s="93"/>
    </row>
    <row r="297" spans="7:7" x14ac:dyDescent="0.25">
      <c r="G297" s="93"/>
    </row>
    <row r="298" spans="7:7" x14ac:dyDescent="0.25">
      <c r="G298" s="93"/>
    </row>
    <row r="299" spans="7:7" x14ac:dyDescent="0.25">
      <c r="G299" s="93"/>
    </row>
    <row r="300" spans="7:7" x14ac:dyDescent="0.25">
      <c r="G300" s="93"/>
    </row>
    <row r="301" spans="7:7" x14ac:dyDescent="0.25">
      <c r="G301" s="93"/>
    </row>
    <row r="302" spans="7:7" x14ac:dyDescent="0.25">
      <c r="G302" s="93"/>
    </row>
    <row r="303" spans="7:7" x14ac:dyDescent="0.25">
      <c r="G303" s="93"/>
    </row>
    <row r="304" spans="7:7" x14ac:dyDescent="0.25">
      <c r="G304" s="93"/>
    </row>
    <row r="305" spans="7:7" x14ac:dyDescent="0.25">
      <c r="G305" s="93"/>
    </row>
    <row r="306" spans="7:7" x14ac:dyDescent="0.25">
      <c r="G306" s="93"/>
    </row>
    <row r="307" spans="7:7" x14ac:dyDescent="0.25">
      <c r="G307" s="93"/>
    </row>
    <row r="308" spans="7:7" x14ac:dyDescent="0.25">
      <c r="G308" s="93"/>
    </row>
    <row r="309" spans="7:7" x14ac:dyDescent="0.25">
      <c r="G309" s="93"/>
    </row>
    <row r="310" spans="7:7" x14ac:dyDescent="0.25">
      <c r="G310" s="93"/>
    </row>
    <row r="311" spans="7:7" x14ac:dyDescent="0.25">
      <c r="G311" s="93"/>
    </row>
    <row r="312" spans="7:7" x14ac:dyDescent="0.25">
      <c r="G312" s="93"/>
    </row>
    <row r="313" spans="7:7" x14ac:dyDescent="0.25">
      <c r="G313" s="93"/>
    </row>
    <row r="314" spans="7:7" x14ac:dyDescent="0.25">
      <c r="G314" s="93"/>
    </row>
    <row r="315" spans="7:7" x14ac:dyDescent="0.25">
      <c r="G315" s="93"/>
    </row>
    <row r="316" spans="7:7" x14ac:dyDescent="0.25">
      <c r="G316" s="93"/>
    </row>
    <row r="317" spans="7:7" x14ac:dyDescent="0.25">
      <c r="G317" s="93"/>
    </row>
    <row r="318" spans="7:7" x14ac:dyDescent="0.25">
      <c r="G318" s="93"/>
    </row>
    <row r="319" spans="7:7" x14ac:dyDescent="0.25">
      <c r="G319" s="93"/>
    </row>
    <row r="320" spans="7:7" x14ac:dyDescent="0.25">
      <c r="G320" s="93"/>
    </row>
    <row r="321" spans="7:7" x14ac:dyDescent="0.25">
      <c r="G321" s="93"/>
    </row>
    <row r="322" spans="7:7" x14ac:dyDescent="0.25">
      <c r="G322" s="93"/>
    </row>
    <row r="323" spans="7:7" x14ac:dyDescent="0.25">
      <c r="G323" s="93"/>
    </row>
    <row r="324" spans="7:7" x14ac:dyDescent="0.25">
      <c r="G324" s="93"/>
    </row>
    <row r="325" spans="7:7" x14ac:dyDescent="0.25">
      <c r="G325" s="93"/>
    </row>
    <row r="326" spans="7:7" x14ac:dyDescent="0.25">
      <c r="G326" s="93"/>
    </row>
    <row r="327" spans="7:7" x14ac:dyDescent="0.25">
      <c r="G327" s="93"/>
    </row>
    <row r="328" spans="7:7" x14ac:dyDescent="0.25">
      <c r="G328" s="93"/>
    </row>
    <row r="329" spans="7:7" x14ac:dyDescent="0.25">
      <c r="G329" s="93"/>
    </row>
    <row r="330" spans="7:7" x14ac:dyDescent="0.25">
      <c r="G330" s="93"/>
    </row>
    <row r="331" spans="7:7" x14ac:dyDescent="0.25">
      <c r="G331" s="93"/>
    </row>
    <row r="332" spans="7:7" x14ac:dyDescent="0.25">
      <c r="G332" s="93"/>
    </row>
    <row r="333" spans="7:7" x14ac:dyDescent="0.25">
      <c r="G333" s="93"/>
    </row>
    <row r="334" spans="7:7" x14ac:dyDescent="0.25">
      <c r="G334" s="93"/>
    </row>
    <row r="335" spans="7:7" x14ac:dyDescent="0.25">
      <c r="G335" s="93"/>
    </row>
    <row r="336" spans="7:7" x14ac:dyDescent="0.25">
      <c r="G336" s="93"/>
    </row>
    <row r="337" spans="7:7" x14ac:dyDescent="0.25">
      <c r="G337" s="93"/>
    </row>
    <row r="338" spans="7:7" x14ac:dyDescent="0.25">
      <c r="G338" s="93"/>
    </row>
    <row r="339" spans="7:7" x14ac:dyDescent="0.25">
      <c r="G339" s="93"/>
    </row>
    <row r="340" spans="7:7" x14ac:dyDescent="0.25">
      <c r="G340" s="93"/>
    </row>
    <row r="341" spans="7:7" x14ac:dyDescent="0.25">
      <c r="G341" s="93"/>
    </row>
    <row r="342" spans="7:7" x14ac:dyDescent="0.25">
      <c r="G342" s="93"/>
    </row>
    <row r="343" spans="7:7" x14ac:dyDescent="0.25">
      <c r="G343" s="93"/>
    </row>
    <row r="344" spans="7:7" x14ac:dyDescent="0.25">
      <c r="G344" s="93"/>
    </row>
    <row r="345" spans="7:7" x14ac:dyDescent="0.25">
      <c r="G345" s="93"/>
    </row>
    <row r="346" spans="7:7" x14ac:dyDescent="0.25">
      <c r="G346" s="93"/>
    </row>
    <row r="347" spans="7:7" x14ac:dyDescent="0.25">
      <c r="G347" s="93"/>
    </row>
    <row r="348" spans="7:7" x14ac:dyDescent="0.25">
      <c r="G348" s="93"/>
    </row>
    <row r="349" spans="7:7" x14ac:dyDescent="0.25">
      <c r="G349" s="93"/>
    </row>
    <row r="350" spans="7:7" x14ac:dyDescent="0.25">
      <c r="G350" s="93"/>
    </row>
    <row r="351" spans="7:7" x14ac:dyDescent="0.25">
      <c r="G351" s="93"/>
    </row>
    <row r="352" spans="7:7" x14ac:dyDescent="0.25">
      <c r="G352" s="93"/>
    </row>
    <row r="353" spans="7:7" x14ac:dyDescent="0.25">
      <c r="G353" s="93"/>
    </row>
    <row r="354" spans="7:7" x14ac:dyDescent="0.25">
      <c r="G354" s="93"/>
    </row>
    <row r="355" spans="7:7" x14ac:dyDescent="0.25">
      <c r="G355" s="93"/>
    </row>
    <row r="356" spans="7:7" x14ac:dyDescent="0.25">
      <c r="G356" s="93"/>
    </row>
    <row r="357" spans="7:7" x14ac:dyDescent="0.25">
      <c r="G357" s="93"/>
    </row>
    <row r="358" spans="7:7" x14ac:dyDescent="0.25">
      <c r="G358" s="93"/>
    </row>
    <row r="359" spans="7:7" x14ac:dyDescent="0.25">
      <c r="G359" s="93"/>
    </row>
    <row r="360" spans="7:7" x14ac:dyDescent="0.25">
      <c r="G360" s="93"/>
    </row>
    <row r="361" spans="7:7" x14ac:dyDescent="0.25">
      <c r="G361" s="93"/>
    </row>
    <row r="362" spans="7:7" x14ac:dyDescent="0.25">
      <c r="G362" s="93"/>
    </row>
    <row r="363" spans="7:7" x14ac:dyDescent="0.25">
      <c r="G363" s="93"/>
    </row>
    <row r="364" spans="7:7" x14ac:dyDescent="0.25">
      <c r="G364" s="93"/>
    </row>
    <row r="365" spans="7:7" x14ac:dyDescent="0.25">
      <c r="G365" s="93"/>
    </row>
    <row r="366" spans="7:7" x14ac:dyDescent="0.25">
      <c r="G366" s="93"/>
    </row>
    <row r="367" spans="7:7" x14ac:dyDescent="0.25">
      <c r="G367" s="93"/>
    </row>
    <row r="368" spans="7:7" x14ac:dyDescent="0.25">
      <c r="G368" s="93"/>
    </row>
    <row r="369" spans="7:7" x14ac:dyDescent="0.25">
      <c r="G369" s="93"/>
    </row>
    <row r="370" spans="7:7" x14ac:dyDescent="0.25">
      <c r="G370" s="93"/>
    </row>
    <row r="371" spans="7:7" x14ac:dyDescent="0.25">
      <c r="G371" s="93"/>
    </row>
    <row r="372" spans="7:7" x14ac:dyDescent="0.25">
      <c r="G372" s="93"/>
    </row>
    <row r="373" spans="7:7" x14ac:dyDescent="0.25">
      <c r="G373" s="93"/>
    </row>
    <row r="374" spans="7:7" x14ac:dyDescent="0.25">
      <c r="G374" s="93"/>
    </row>
    <row r="375" spans="7:7" x14ac:dyDescent="0.25">
      <c r="G375" s="93"/>
    </row>
    <row r="376" spans="7:7" x14ac:dyDescent="0.25">
      <c r="G376" s="93"/>
    </row>
    <row r="377" spans="7:7" x14ac:dyDescent="0.25">
      <c r="G377" s="93"/>
    </row>
    <row r="378" spans="7:7" x14ac:dyDescent="0.25">
      <c r="G378" s="93"/>
    </row>
    <row r="379" spans="7:7" x14ac:dyDescent="0.25">
      <c r="G379" s="93"/>
    </row>
    <row r="380" spans="7:7" x14ac:dyDescent="0.25">
      <c r="G380" s="93"/>
    </row>
    <row r="381" spans="7:7" x14ac:dyDescent="0.25">
      <c r="G381" s="93"/>
    </row>
    <row r="382" spans="7:7" x14ac:dyDescent="0.25">
      <c r="G382" s="93"/>
    </row>
    <row r="383" spans="7:7" x14ac:dyDescent="0.25">
      <c r="G383" s="93"/>
    </row>
    <row r="384" spans="7:7" x14ac:dyDescent="0.25">
      <c r="G384" s="93"/>
    </row>
    <row r="385" spans="7:7" x14ac:dyDescent="0.25">
      <c r="G385" s="93"/>
    </row>
    <row r="386" spans="7:7" x14ac:dyDescent="0.25">
      <c r="G386" s="93"/>
    </row>
    <row r="387" spans="7:7" x14ac:dyDescent="0.25">
      <c r="G387" s="93"/>
    </row>
    <row r="388" spans="7:7" x14ac:dyDescent="0.25">
      <c r="G388" s="93"/>
    </row>
    <row r="389" spans="7:7" x14ac:dyDescent="0.25">
      <c r="G389" s="93"/>
    </row>
    <row r="390" spans="7:7" x14ac:dyDescent="0.25">
      <c r="G390" s="93"/>
    </row>
    <row r="391" spans="7:7" x14ac:dyDescent="0.25">
      <c r="G391" s="93"/>
    </row>
    <row r="392" spans="7:7" x14ac:dyDescent="0.25">
      <c r="G392" s="93"/>
    </row>
    <row r="393" spans="7:7" x14ac:dyDescent="0.25">
      <c r="G393" s="93"/>
    </row>
    <row r="394" spans="7:7" x14ac:dyDescent="0.25">
      <c r="G394" s="93"/>
    </row>
    <row r="395" spans="7:7" x14ac:dyDescent="0.25">
      <c r="G395" s="93"/>
    </row>
    <row r="396" spans="7:7" x14ac:dyDescent="0.25">
      <c r="G396" s="93"/>
    </row>
    <row r="397" spans="7:7" x14ac:dyDescent="0.25">
      <c r="G397" s="93"/>
    </row>
    <row r="398" spans="7:7" x14ac:dyDescent="0.25">
      <c r="G398" s="93"/>
    </row>
    <row r="399" spans="7:7" x14ac:dyDescent="0.25">
      <c r="G399" s="93"/>
    </row>
    <row r="400" spans="7:7" x14ac:dyDescent="0.25">
      <c r="G400" s="93"/>
    </row>
    <row r="401" spans="7:7" x14ac:dyDescent="0.25">
      <c r="G401" s="93"/>
    </row>
    <row r="402" spans="7:7" x14ac:dyDescent="0.25">
      <c r="G402" s="93"/>
    </row>
    <row r="403" spans="7:7" x14ac:dyDescent="0.25">
      <c r="G403" s="93"/>
    </row>
    <row r="404" spans="7:7" x14ac:dyDescent="0.25">
      <c r="G404" s="93"/>
    </row>
    <row r="405" spans="7:7" x14ac:dyDescent="0.25">
      <c r="G405" s="93"/>
    </row>
    <row r="406" spans="7:7" x14ac:dyDescent="0.25">
      <c r="G406" s="93"/>
    </row>
    <row r="407" spans="7:7" x14ac:dyDescent="0.25">
      <c r="G407" s="93"/>
    </row>
    <row r="408" spans="7:7" x14ac:dyDescent="0.25">
      <c r="G408" s="93"/>
    </row>
    <row r="409" spans="7:7" x14ac:dyDescent="0.25">
      <c r="G409" s="93"/>
    </row>
    <row r="410" spans="7:7" x14ac:dyDescent="0.25">
      <c r="G410" s="93"/>
    </row>
    <row r="411" spans="7:7" x14ac:dyDescent="0.25">
      <c r="G411" s="93"/>
    </row>
    <row r="412" spans="7:7" x14ac:dyDescent="0.25">
      <c r="G412" s="93"/>
    </row>
    <row r="413" spans="7:7" x14ac:dyDescent="0.25">
      <c r="G413" s="93"/>
    </row>
    <row r="414" spans="7:7" x14ac:dyDescent="0.25">
      <c r="G414" s="93"/>
    </row>
    <row r="415" spans="7:7" x14ac:dyDescent="0.25">
      <c r="G415" s="93"/>
    </row>
    <row r="416" spans="7:7" x14ac:dyDescent="0.25">
      <c r="G416" s="93"/>
    </row>
    <row r="417" spans="7:7" x14ac:dyDescent="0.25">
      <c r="G417" s="93"/>
    </row>
    <row r="418" spans="7:7" x14ac:dyDescent="0.25">
      <c r="G418" s="93"/>
    </row>
    <row r="419" spans="7:7" x14ac:dyDescent="0.25">
      <c r="G419" s="93"/>
    </row>
    <row r="420" spans="7:7" x14ac:dyDescent="0.25">
      <c r="G420" s="93"/>
    </row>
    <row r="421" spans="7:7" x14ac:dyDescent="0.25">
      <c r="G421" s="93"/>
    </row>
    <row r="422" spans="7:7" x14ac:dyDescent="0.25">
      <c r="G422" s="93"/>
    </row>
    <row r="423" spans="7:7" x14ac:dyDescent="0.25">
      <c r="G423" s="93"/>
    </row>
    <row r="424" spans="7:7" x14ac:dyDescent="0.25">
      <c r="G424" s="93"/>
    </row>
    <row r="425" spans="7:7" x14ac:dyDescent="0.25">
      <c r="G425" s="93"/>
    </row>
    <row r="426" spans="7:7" x14ac:dyDescent="0.25">
      <c r="G426" s="93"/>
    </row>
    <row r="427" spans="7:7" x14ac:dyDescent="0.25">
      <c r="G427" s="93"/>
    </row>
    <row r="428" spans="7:7" x14ac:dyDescent="0.25">
      <c r="G428" s="93"/>
    </row>
    <row r="429" spans="7:7" x14ac:dyDescent="0.25">
      <c r="G429" s="93"/>
    </row>
    <row r="430" spans="7:7" x14ac:dyDescent="0.25">
      <c r="G430" s="93"/>
    </row>
    <row r="431" spans="7:7" x14ac:dyDescent="0.25">
      <c r="G431" s="93"/>
    </row>
    <row r="432" spans="7:7" x14ac:dyDescent="0.25">
      <c r="G432" s="93"/>
    </row>
    <row r="433" spans="7:7" x14ac:dyDescent="0.25">
      <c r="G433" s="93"/>
    </row>
    <row r="434" spans="7:7" x14ac:dyDescent="0.25">
      <c r="G434" s="93"/>
    </row>
    <row r="435" spans="7:7" x14ac:dyDescent="0.25">
      <c r="G435" s="93"/>
    </row>
    <row r="436" spans="7:7" x14ac:dyDescent="0.25">
      <c r="G436" s="93"/>
    </row>
    <row r="437" spans="7:7" x14ac:dyDescent="0.25">
      <c r="G437" s="93"/>
    </row>
    <row r="438" spans="7:7" x14ac:dyDescent="0.25">
      <c r="G438" s="93"/>
    </row>
    <row r="439" spans="7:7" x14ac:dyDescent="0.25">
      <c r="G439" s="93"/>
    </row>
    <row r="440" spans="7:7" x14ac:dyDescent="0.25">
      <c r="G440" s="93"/>
    </row>
    <row r="441" spans="7:7" x14ac:dyDescent="0.25">
      <c r="G441" s="93"/>
    </row>
    <row r="442" spans="7:7" x14ac:dyDescent="0.25">
      <c r="G442" s="93"/>
    </row>
    <row r="443" spans="7:7" x14ac:dyDescent="0.25">
      <c r="G443" s="93"/>
    </row>
    <row r="444" spans="7:7" x14ac:dyDescent="0.25">
      <c r="G444" s="93"/>
    </row>
    <row r="445" spans="7:7" x14ac:dyDescent="0.25">
      <c r="G445" s="93"/>
    </row>
    <row r="446" spans="7:7" x14ac:dyDescent="0.25">
      <c r="G446" s="93"/>
    </row>
    <row r="447" spans="7:7" x14ac:dyDescent="0.25">
      <c r="G447" s="93"/>
    </row>
    <row r="448" spans="7:7" x14ac:dyDescent="0.25">
      <c r="G448" s="93"/>
    </row>
    <row r="449" spans="7:7" x14ac:dyDescent="0.25">
      <c r="G449" s="93"/>
    </row>
    <row r="450" spans="7:7" x14ac:dyDescent="0.25">
      <c r="G450" s="93"/>
    </row>
    <row r="451" spans="7:7" x14ac:dyDescent="0.25">
      <c r="G451" s="93"/>
    </row>
    <row r="452" spans="7:7" x14ac:dyDescent="0.25">
      <c r="G452" s="93"/>
    </row>
    <row r="453" spans="7:7" x14ac:dyDescent="0.25">
      <c r="G453" s="93"/>
    </row>
    <row r="454" spans="7:7" x14ac:dyDescent="0.25">
      <c r="G454" s="93"/>
    </row>
    <row r="455" spans="7:7" x14ac:dyDescent="0.25">
      <c r="G455" s="93"/>
    </row>
    <row r="456" spans="7:7" x14ac:dyDescent="0.25">
      <c r="G456" s="93"/>
    </row>
    <row r="457" spans="7:7" x14ac:dyDescent="0.25">
      <c r="G457" s="93"/>
    </row>
    <row r="458" spans="7:7" x14ac:dyDescent="0.25">
      <c r="G458" s="93"/>
    </row>
    <row r="459" spans="7:7" x14ac:dyDescent="0.25">
      <c r="G459" s="93"/>
    </row>
    <row r="460" spans="7:7" x14ac:dyDescent="0.25">
      <c r="G460" s="93"/>
    </row>
    <row r="461" spans="7:7" x14ac:dyDescent="0.25">
      <c r="G461" s="93"/>
    </row>
    <row r="462" spans="7:7" x14ac:dyDescent="0.25">
      <c r="G462" s="93"/>
    </row>
    <row r="463" spans="7:7" x14ac:dyDescent="0.25">
      <c r="G463" s="93"/>
    </row>
    <row r="464" spans="7:7" x14ac:dyDescent="0.25">
      <c r="G464" s="93"/>
    </row>
    <row r="465" spans="7:7" x14ac:dyDescent="0.25">
      <c r="G465" s="93"/>
    </row>
    <row r="466" spans="7:7" x14ac:dyDescent="0.25">
      <c r="G466" s="93"/>
    </row>
    <row r="467" spans="7:7" x14ac:dyDescent="0.25">
      <c r="G467" s="93"/>
    </row>
    <row r="468" spans="7:7" x14ac:dyDescent="0.25">
      <c r="G468" s="93"/>
    </row>
    <row r="469" spans="7:7" x14ac:dyDescent="0.25">
      <c r="G469" s="93"/>
    </row>
    <row r="470" spans="7:7" x14ac:dyDescent="0.25">
      <c r="G470" s="93"/>
    </row>
    <row r="471" spans="7:7" x14ac:dyDescent="0.25">
      <c r="G471" s="93"/>
    </row>
    <row r="472" spans="7:7" x14ac:dyDescent="0.25">
      <c r="G472" s="93"/>
    </row>
    <row r="473" spans="7:7" x14ac:dyDescent="0.25">
      <c r="G473" s="93"/>
    </row>
    <row r="474" spans="7:7" x14ac:dyDescent="0.25">
      <c r="G474" s="93"/>
    </row>
    <row r="475" spans="7:7" x14ac:dyDescent="0.25">
      <c r="G475" s="93"/>
    </row>
    <row r="476" spans="7:7" x14ac:dyDescent="0.25">
      <c r="G476" s="93"/>
    </row>
    <row r="477" spans="7:7" x14ac:dyDescent="0.25">
      <c r="G477" s="93"/>
    </row>
    <row r="478" spans="7:7" x14ac:dyDescent="0.25">
      <c r="G478" s="93"/>
    </row>
    <row r="479" spans="7:7" x14ac:dyDescent="0.25">
      <c r="G479" s="93"/>
    </row>
    <row r="480" spans="7:7" x14ac:dyDescent="0.25">
      <c r="G480" s="93"/>
    </row>
    <row r="481" spans="7:7" x14ac:dyDescent="0.25">
      <c r="G481" s="93"/>
    </row>
    <row r="482" spans="7:7" x14ac:dyDescent="0.25">
      <c r="G482" s="93"/>
    </row>
    <row r="483" spans="7:7" x14ac:dyDescent="0.25">
      <c r="G483" s="93"/>
    </row>
    <row r="484" spans="7:7" x14ac:dyDescent="0.25">
      <c r="G484" s="93"/>
    </row>
    <row r="485" spans="7:7" x14ac:dyDescent="0.25">
      <c r="G485" s="93"/>
    </row>
    <row r="486" spans="7:7" x14ac:dyDescent="0.25">
      <c r="G486" s="93"/>
    </row>
    <row r="487" spans="7:7" x14ac:dyDescent="0.25">
      <c r="G487" s="93"/>
    </row>
    <row r="488" spans="7:7" x14ac:dyDescent="0.25">
      <c r="G488" s="93"/>
    </row>
    <row r="489" spans="7:7" x14ac:dyDescent="0.25">
      <c r="G489" s="93"/>
    </row>
    <row r="490" spans="7:7" x14ac:dyDescent="0.25">
      <c r="G490" s="93"/>
    </row>
    <row r="491" spans="7:7" x14ac:dyDescent="0.25">
      <c r="G491" s="93"/>
    </row>
    <row r="492" spans="7:7" x14ac:dyDescent="0.25">
      <c r="G492" s="93"/>
    </row>
    <row r="493" spans="7:7" x14ac:dyDescent="0.25">
      <c r="G493" s="93"/>
    </row>
    <row r="494" spans="7:7" x14ac:dyDescent="0.25">
      <c r="G494" s="93"/>
    </row>
    <row r="495" spans="7:7" x14ac:dyDescent="0.25">
      <c r="G495" s="93"/>
    </row>
    <row r="496" spans="7:7" x14ac:dyDescent="0.25">
      <c r="G496" s="93"/>
    </row>
    <row r="497" spans="7:7" x14ac:dyDescent="0.25">
      <c r="G497" s="93"/>
    </row>
    <row r="498" spans="7:7" x14ac:dyDescent="0.25">
      <c r="G498" s="93"/>
    </row>
    <row r="499" spans="7:7" x14ac:dyDescent="0.25">
      <c r="G499" s="93"/>
    </row>
    <row r="500" spans="7:7" x14ac:dyDescent="0.25">
      <c r="G500" s="93"/>
    </row>
    <row r="501" spans="7:7" x14ac:dyDescent="0.25">
      <c r="G501" s="93"/>
    </row>
    <row r="502" spans="7:7" x14ac:dyDescent="0.25">
      <c r="G502" s="93"/>
    </row>
    <row r="503" spans="7:7" x14ac:dyDescent="0.25">
      <c r="G503" s="93"/>
    </row>
    <row r="504" spans="7:7" x14ac:dyDescent="0.25">
      <c r="G504" s="93"/>
    </row>
    <row r="505" spans="7:7" x14ac:dyDescent="0.25">
      <c r="G505" s="93"/>
    </row>
    <row r="506" spans="7:7" x14ac:dyDescent="0.25">
      <c r="G506" s="93"/>
    </row>
    <row r="507" spans="7:7" x14ac:dyDescent="0.25">
      <c r="G507" s="93"/>
    </row>
    <row r="508" spans="7:7" x14ac:dyDescent="0.25">
      <c r="G508" s="93"/>
    </row>
    <row r="509" spans="7:7" x14ac:dyDescent="0.25">
      <c r="G509" s="93"/>
    </row>
    <row r="510" spans="7:7" x14ac:dyDescent="0.25">
      <c r="G510" s="93"/>
    </row>
    <row r="511" spans="7:7" x14ac:dyDescent="0.25">
      <c r="G511" s="93"/>
    </row>
    <row r="512" spans="7:7" x14ac:dyDescent="0.25">
      <c r="G512" s="93"/>
    </row>
    <row r="513" spans="7:7" x14ac:dyDescent="0.25">
      <c r="G513" s="93"/>
    </row>
    <row r="514" spans="7:7" x14ac:dyDescent="0.25">
      <c r="G514" s="93"/>
    </row>
    <row r="515" spans="7:7" x14ac:dyDescent="0.25">
      <c r="G515" s="93"/>
    </row>
    <row r="516" spans="7:7" x14ac:dyDescent="0.25">
      <c r="G516" s="93"/>
    </row>
    <row r="517" spans="7:7" x14ac:dyDescent="0.25">
      <c r="G517" s="93"/>
    </row>
    <row r="518" spans="7:7" x14ac:dyDescent="0.25">
      <c r="G518" s="93"/>
    </row>
    <row r="519" spans="7:7" x14ac:dyDescent="0.25">
      <c r="G519" s="93"/>
    </row>
    <row r="520" spans="7:7" x14ac:dyDescent="0.25">
      <c r="G520" s="93"/>
    </row>
    <row r="521" spans="7:7" x14ac:dyDescent="0.25">
      <c r="G521" s="93"/>
    </row>
    <row r="522" spans="7:7" x14ac:dyDescent="0.25">
      <c r="G522" s="93"/>
    </row>
    <row r="523" spans="7:7" x14ac:dyDescent="0.25">
      <c r="G523" s="93"/>
    </row>
    <row r="524" spans="7:7" x14ac:dyDescent="0.25">
      <c r="G524" s="93"/>
    </row>
    <row r="525" spans="7:7" x14ac:dyDescent="0.25">
      <c r="G525" s="93"/>
    </row>
    <row r="526" spans="7:7" x14ac:dyDescent="0.25">
      <c r="G526" s="93"/>
    </row>
    <row r="527" spans="7:7" x14ac:dyDescent="0.25">
      <c r="G527" s="93"/>
    </row>
    <row r="528" spans="7:7" x14ac:dyDescent="0.25">
      <c r="G528" s="93"/>
    </row>
    <row r="529" spans="7:7" x14ac:dyDescent="0.25">
      <c r="G529" s="93"/>
    </row>
    <row r="530" spans="7:7" x14ac:dyDescent="0.25">
      <c r="G530" s="93"/>
    </row>
    <row r="531" spans="7:7" x14ac:dyDescent="0.25">
      <c r="G531" s="93"/>
    </row>
    <row r="532" spans="7:7" x14ac:dyDescent="0.25">
      <c r="G532" s="93"/>
    </row>
    <row r="533" spans="7:7" x14ac:dyDescent="0.25">
      <c r="G533" s="93"/>
    </row>
    <row r="534" spans="7:7" x14ac:dyDescent="0.25">
      <c r="G534" s="93"/>
    </row>
    <row r="535" spans="7:7" x14ac:dyDescent="0.25">
      <c r="G535" s="93"/>
    </row>
    <row r="536" spans="7:7" x14ac:dyDescent="0.25">
      <c r="G536" s="93"/>
    </row>
    <row r="537" spans="7:7" x14ac:dyDescent="0.25">
      <c r="G537" s="93"/>
    </row>
    <row r="538" spans="7:7" x14ac:dyDescent="0.25">
      <c r="G538" s="93"/>
    </row>
    <row r="539" spans="7:7" x14ac:dyDescent="0.25">
      <c r="G539" s="93"/>
    </row>
    <row r="540" spans="7:7" x14ac:dyDescent="0.25">
      <c r="G540" s="93"/>
    </row>
    <row r="541" spans="7:7" x14ac:dyDescent="0.25">
      <c r="G541" s="93"/>
    </row>
    <row r="542" spans="7:7" x14ac:dyDescent="0.25">
      <c r="G542" s="93"/>
    </row>
    <row r="543" spans="7:7" x14ac:dyDescent="0.25">
      <c r="G543" s="93"/>
    </row>
    <row r="544" spans="7:7" x14ac:dyDescent="0.25">
      <c r="G544" s="93"/>
    </row>
    <row r="545" spans="7:7" x14ac:dyDescent="0.25">
      <c r="G545" s="93"/>
    </row>
    <row r="546" spans="7:7" x14ac:dyDescent="0.25">
      <c r="G546" s="93"/>
    </row>
    <row r="547" spans="7:7" x14ac:dyDescent="0.25">
      <c r="G547" s="93"/>
    </row>
    <row r="548" spans="7:7" x14ac:dyDescent="0.25">
      <c r="G548" s="93"/>
    </row>
    <row r="549" spans="7:7" x14ac:dyDescent="0.25">
      <c r="G549" s="93"/>
    </row>
    <row r="550" spans="7:7" x14ac:dyDescent="0.25">
      <c r="G550" s="93"/>
    </row>
    <row r="551" spans="7:7" x14ac:dyDescent="0.25">
      <c r="G551" s="93"/>
    </row>
    <row r="552" spans="7:7" x14ac:dyDescent="0.25">
      <c r="G552" s="93"/>
    </row>
    <row r="553" spans="7:7" x14ac:dyDescent="0.25">
      <c r="G553" s="93"/>
    </row>
    <row r="554" spans="7:7" x14ac:dyDescent="0.25">
      <c r="G554" s="93"/>
    </row>
    <row r="555" spans="7:7" x14ac:dyDescent="0.25">
      <c r="G555" s="93"/>
    </row>
    <row r="556" spans="7:7" x14ac:dyDescent="0.25">
      <c r="G556" s="93"/>
    </row>
    <row r="557" spans="7:7" x14ac:dyDescent="0.25">
      <c r="G557" s="93"/>
    </row>
    <row r="558" spans="7:7" x14ac:dyDescent="0.25">
      <c r="G558" s="93"/>
    </row>
    <row r="559" spans="7:7" x14ac:dyDescent="0.25">
      <c r="G559" s="93"/>
    </row>
    <row r="560" spans="7:7" x14ac:dyDescent="0.25">
      <c r="G560" s="93"/>
    </row>
    <row r="561" spans="7:7" x14ac:dyDescent="0.25">
      <c r="G561" s="93"/>
    </row>
    <row r="562" spans="7:7" x14ac:dyDescent="0.25">
      <c r="G562" s="93"/>
    </row>
    <row r="563" spans="7:7" x14ac:dyDescent="0.25">
      <c r="G563" s="93"/>
    </row>
    <row r="564" spans="7:7" x14ac:dyDescent="0.25">
      <c r="G564" s="93"/>
    </row>
    <row r="565" spans="7:7" x14ac:dyDescent="0.25">
      <c r="G565" s="93"/>
    </row>
    <row r="566" spans="7:7" x14ac:dyDescent="0.25">
      <c r="G566" s="93"/>
    </row>
    <row r="567" spans="7:7" x14ac:dyDescent="0.25">
      <c r="G567" s="93"/>
    </row>
    <row r="568" spans="7:7" x14ac:dyDescent="0.25">
      <c r="G568" s="93"/>
    </row>
    <row r="569" spans="7:7" x14ac:dyDescent="0.25">
      <c r="G569" s="93"/>
    </row>
    <row r="570" spans="7:7" x14ac:dyDescent="0.25">
      <c r="G570" s="93"/>
    </row>
    <row r="571" spans="7:7" x14ac:dyDescent="0.25">
      <c r="G571" s="93"/>
    </row>
    <row r="572" spans="7:7" x14ac:dyDescent="0.25">
      <c r="G572" s="93"/>
    </row>
    <row r="573" spans="7:7" x14ac:dyDescent="0.25">
      <c r="G573" s="93"/>
    </row>
    <row r="574" spans="7:7" x14ac:dyDescent="0.25">
      <c r="G574" s="93"/>
    </row>
    <row r="575" spans="7:7" x14ac:dyDescent="0.25">
      <c r="G575" s="93"/>
    </row>
    <row r="576" spans="7:7" x14ac:dyDescent="0.25">
      <c r="G576" s="93"/>
    </row>
    <row r="577" spans="7:7" x14ac:dyDescent="0.25">
      <c r="G577" s="93"/>
    </row>
    <row r="578" spans="7:7" x14ac:dyDescent="0.25">
      <c r="G578" s="93"/>
    </row>
    <row r="579" spans="7:7" x14ac:dyDescent="0.25">
      <c r="G579" s="93"/>
    </row>
    <row r="580" spans="7:7" x14ac:dyDescent="0.25">
      <c r="G580" s="93"/>
    </row>
    <row r="581" spans="7:7" x14ac:dyDescent="0.25">
      <c r="G581" s="93"/>
    </row>
    <row r="582" spans="7:7" x14ac:dyDescent="0.25">
      <c r="G582" s="93"/>
    </row>
    <row r="583" spans="7:7" x14ac:dyDescent="0.25">
      <c r="G583" s="93"/>
    </row>
    <row r="584" spans="7:7" x14ac:dyDescent="0.25">
      <c r="G584" s="93"/>
    </row>
    <row r="585" spans="7:7" x14ac:dyDescent="0.25">
      <c r="G585" s="93"/>
    </row>
    <row r="586" spans="7:7" x14ac:dyDescent="0.25">
      <c r="G586" s="93"/>
    </row>
    <row r="587" spans="7:7" x14ac:dyDescent="0.25">
      <c r="G587" s="93"/>
    </row>
    <row r="588" spans="7:7" x14ac:dyDescent="0.25">
      <c r="G588" s="93"/>
    </row>
    <row r="589" spans="7:7" x14ac:dyDescent="0.25">
      <c r="G589" s="93"/>
    </row>
    <row r="590" spans="7:7" x14ac:dyDescent="0.25">
      <c r="G590" s="93"/>
    </row>
    <row r="591" spans="7:7" x14ac:dyDescent="0.25">
      <c r="G591" s="93"/>
    </row>
    <row r="592" spans="7:7" x14ac:dyDescent="0.25">
      <c r="G592" s="93"/>
    </row>
    <row r="593" spans="7:7" x14ac:dyDescent="0.25">
      <c r="G593" s="93"/>
    </row>
    <row r="594" spans="7:7" x14ac:dyDescent="0.25">
      <c r="G594" s="93"/>
    </row>
    <row r="595" spans="7:7" x14ac:dyDescent="0.25">
      <c r="G595" s="93"/>
    </row>
    <row r="596" spans="7:7" x14ac:dyDescent="0.25">
      <c r="G596" s="93"/>
    </row>
    <row r="597" spans="7:7" x14ac:dyDescent="0.25">
      <c r="G597" s="93"/>
    </row>
    <row r="598" spans="7:7" x14ac:dyDescent="0.25">
      <c r="G598" s="93"/>
    </row>
    <row r="599" spans="7:7" x14ac:dyDescent="0.25">
      <c r="G599" s="93"/>
    </row>
    <row r="600" spans="7:7" x14ac:dyDescent="0.25">
      <c r="G600" s="93"/>
    </row>
    <row r="601" spans="7:7" x14ac:dyDescent="0.25">
      <c r="G601" s="93"/>
    </row>
    <row r="602" spans="7:7" x14ac:dyDescent="0.25">
      <c r="G602" s="93"/>
    </row>
    <row r="603" spans="7:7" x14ac:dyDescent="0.25">
      <c r="G603" s="93"/>
    </row>
    <row r="604" spans="7:7" x14ac:dyDescent="0.25">
      <c r="G604" s="93"/>
    </row>
    <row r="605" spans="7:7" x14ac:dyDescent="0.25">
      <c r="G605" s="93"/>
    </row>
    <row r="606" spans="7:7" x14ac:dyDescent="0.25">
      <c r="G606" s="93"/>
    </row>
    <row r="607" spans="7:7" x14ac:dyDescent="0.25">
      <c r="G607" s="93"/>
    </row>
    <row r="608" spans="7:7" x14ac:dyDescent="0.25">
      <c r="G608" s="93"/>
    </row>
    <row r="609" spans="7:7" x14ac:dyDescent="0.25">
      <c r="G609" s="93"/>
    </row>
    <row r="610" spans="7:7" x14ac:dyDescent="0.25">
      <c r="G610" s="93"/>
    </row>
    <row r="611" spans="7:7" x14ac:dyDescent="0.25">
      <c r="G611" s="93"/>
    </row>
    <row r="612" spans="7:7" x14ac:dyDescent="0.25">
      <c r="G612" s="93"/>
    </row>
    <row r="613" spans="7:7" x14ac:dyDescent="0.25">
      <c r="G613" s="93"/>
    </row>
    <row r="614" spans="7:7" x14ac:dyDescent="0.25">
      <c r="G614" s="93"/>
    </row>
    <row r="615" spans="7:7" x14ac:dyDescent="0.25">
      <c r="G615" s="93"/>
    </row>
    <row r="616" spans="7:7" x14ac:dyDescent="0.25">
      <c r="G616" s="93"/>
    </row>
    <row r="617" spans="7:7" x14ac:dyDescent="0.25">
      <c r="G617" s="93"/>
    </row>
    <row r="618" spans="7:7" x14ac:dyDescent="0.25">
      <c r="G618" s="93"/>
    </row>
    <row r="619" spans="7:7" x14ac:dyDescent="0.25">
      <c r="G619" s="93"/>
    </row>
    <row r="620" spans="7:7" x14ac:dyDescent="0.25">
      <c r="G620" s="93"/>
    </row>
    <row r="621" spans="7:7" x14ac:dyDescent="0.25">
      <c r="G621" s="93"/>
    </row>
    <row r="622" spans="7:7" x14ac:dyDescent="0.25">
      <c r="G622" s="93"/>
    </row>
    <row r="623" spans="7:7" x14ac:dyDescent="0.25">
      <c r="G623" s="93"/>
    </row>
    <row r="624" spans="7:7" x14ac:dyDescent="0.25">
      <c r="G624" s="93"/>
    </row>
    <row r="625" spans="7:7" x14ac:dyDescent="0.25">
      <c r="G625" s="93"/>
    </row>
    <row r="626" spans="7:7" x14ac:dyDescent="0.25">
      <c r="G626" s="93"/>
    </row>
    <row r="627" spans="7:7" x14ac:dyDescent="0.25">
      <c r="G627" s="93"/>
    </row>
    <row r="628" spans="7:7" x14ac:dyDescent="0.25">
      <c r="G628" s="93"/>
    </row>
    <row r="629" spans="7:7" x14ac:dyDescent="0.25">
      <c r="G629" s="93"/>
    </row>
    <row r="630" spans="7:7" x14ac:dyDescent="0.25">
      <c r="G630" s="93"/>
    </row>
    <row r="631" spans="7:7" x14ac:dyDescent="0.25">
      <c r="G631" s="93"/>
    </row>
    <row r="632" spans="7:7" x14ac:dyDescent="0.25">
      <c r="G632" s="93"/>
    </row>
    <row r="633" spans="7:7" x14ac:dyDescent="0.25">
      <c r="G633" s="93"/>
    </row>
    <row r="634" spans="7:7" x14ac:dyDescent="0.25">
      <c r="G634" s="93"/>
    </row>
    <row r="635" spans="7:7" x14ac:dyDescent="0.25">
      <c r="G635" s="93"/>
    </row>
    <row r="636" spans="7:7" x14ac:dyDescent="0.25">
      <c r="G636" s="93"/>
    </row>
    <row r="637" spans="7:7" x14ac:dyDescent="0.25">
      <c r="G637" s="93"/>
    </row>
    <row r="638" spans="7:7" x14ac:dyDescent="0.25">
      <c r="G638" s="93"/>
    </row>
    <row r="639" spans="7:7" x14ac:dyDescent="0.25">
      <c r="G639" s="93"/>
    </row>
    <row r="640" spans="7:7" x14ac:dyDescent="0.25">
      <c r="G640" s="93"/>
    </row>
    <row r="641" spans="7:7" x14ac:dyDescent="0.25">
      <c r="G641" s="93"/>
    </row>
    <row r="642" spans="7:7" x14ac:dyDescent="0.25">
      <c r="G642" s="93"/>
    </row>
    <row r="643" spans="7:7" x14ac:dyDescent="0.25">
      <c r="G643" s="93"/>
    </row>
    <row r="644" spans="7:7" x14ac:dyDescent="0.25">
      <c r="G644" s="93"/>
    </row>
    <row r="645" spans="7:7" x14ac:dyDescent="0.25">
      <c r="G645" s="93"/>
    </row>
    <row r="646" spans="7:7" x14ac:dyDescent="0.25">
      <c r="G646" s="93"/>
    </row>
    <row r="647" spans="7:7" x14ac:dyDescent="0.25">
      <c r="G647" s="93"/>
    </row>
    <row r="648" spans="7:7" x14ac:dyDescent="0.25">
      <c r="G648" s="93"/>
    </row>
    <row r="649" spans="7:7" x14ac:dyDescent="0.25">
      <c r="G649" s="93"/>
    </row>
    <row r="650" spans="7:7" x14ac:dyDescent="0.25">
      <c r="G650" s="93"/>
    </row>
    <row r="651" spans="7:7" x14ac:dyDescent="0.25">
      <c r="G651" s="93"/>
    </row>
    <row r="652" spans="7:7" x14ac:dyDescent="0.25">
      <c r="G652" s="93"/>
    </row>
    <row r="653" spans="7:7" x14ac:dyDescent="0.25">
      <c r="G653" s="93"/>
    </row>
    <row r="654" spans="7:7" x14ac:dyDescent="0.25">
      <c r="G654" s="93"/>
    </row>
    <row r="655" spans="7:7" x14ac:dyDescent="0.25">
      <c r="G655" s="93"/>
    </row>
    <row r="656" spans="7:7" x14ac:dyDescent="0.25">
      <c r="G656" s="93"/>
    </row>
    <row r="657" spans="7:7" x14ac:dyDescent="0.25">
      <c r="G657" s="93"/>
    </row>
    <row r="658" spans="7:7" x14ac:dyDescent="0.25">
      <c r="G658" s="93"/>
    </row>
    <row r="659" spans="7:7" x14ac:dyDescent="0.25">
      <c r="G659" s="93"/>
    </row>
    <row r="660" spans="7:7" x14ac:dyDescent="0.25">
      <c r="G660" s="93"/>
    </row>
    <row r="661" spans="7:7" x14ac:dyDescent="0.25">
      <c r="G661" s="93"/>
    </row>
    <row r="662" spans="7:7" x14ac:dyDescent="0.25">
      <c r="G662" s="93"/>
    </row>
    <row r="663" spans="7:7" x14ac:dyDescent="0.25">
      <c r="G663" s="93"/>
    </row>
    <row r="664" spans="7:7" x14ac:dyDescent="0.25">
      <c r="G664" s="93"/>
    </row>
    <row r="665" spans="7:7" x14ac:dyDescent="0.25">
      <c r="G665" s="93"/>
    </row>
    <row r="666" spans="7:7" x14ac:dyDescent="0.25">
      <c r="G666" s="93"/>
    </row>
    <row r="667" spans="7:7" x14ac:dyDescent="0.25">
      <c r="G667" s="93"/>
    </row>
    <row r="668" spans="7:7" x14ac:dyDescent="0.25">
      <c r="G668" s="93"/>
    </row>
    <row r="669" spans="7:7" x14ac:dyDescent="0.25">
      <c r="G669" s="93"/>
    </row>
    <row r="670" spans="7:7" x14ac:dyDescent="0.25">
      <c r="G670" s="93"/>
    </row>
    <row r="671" spans="7:7" x14ac:dyDescent="0.25">
      <c r="G671" s="93"/>
    </row>
    <row r="672" spans="7:7" x14ac:dyDescent="0.25">
      <c r="G672" s="93"/>
    </row>
    <row r="673" spans="7:7" x14ac:dyDescent="0.25">
      <c r="G673" s="93"/>
    </row>
    <row r="674" spans="7:7" x14ac:dyDescent="0.25">
      <c r="G674" s="93"/>
    </row>
    <row r="675" spans="7:7" x14ac:dyDescent="0.25">
      <c r="G675" s="93"/>
    </row>
    <row r="676" spans="7:7" x14ac:dyDescent="0.25">
      <c r="G676" s="93"/>
    </row>
    <row r="677" spans="7:7" x14ac:dyDescent="0.25">
      <c r="G677" s="93"/>
    </row>
    <row r="678" spans="7:7" x14ac:dyDescent="0.25">
      <c r="G678" s="93"/>
    </row>
    <row r="679" spans="7:7" x14ac:dyDescent="0.25">
      <c r="G679" s="93"/>
    </row>
    <row r="680" spans="7:7" x14ac:dyDescent="0.25">
      <c r="G680" s="93"/>
    </row>
    <row r="681" spans="7:7" x14ac:dyDescent="0.25">
      <c r="G681" s="93"/>
    </row>
    <row r="682" spans="7:7" x14ac:dyDescent="0.25">
      <c r="G682" s="93"/>
    </row>
    <row r="683" spans="7:7" x14ac:dyDescent="0.25">
      <c r="G683" s="93"/>
    </row>
    <row r="684" spans="7:7" x14ac:dyDescent="0.25">
      <c r="G684" s="93"/>
    </row>
    <row r="685" spans="7:7" x14ac:dyDescent="0.25">
      <c r="G685" s="93"/>
    </row>
    <row r="686" spans="7:7" x14ac:dyDescent="0.25">
      <c r="G686" s="93"/>
    </row>
    <row r="687" spans="7:7" x14ac:dyDescent="0.25">
      <c r="G687" s="93"/>
    </row>
    <row r="688" spans="7:7" x14ac:dyDescent="0.25">
      <c r="G688" s="93"/>
    </row>
    <row r="689" spans="7:7" x14ac:dyDescent="0.25">
      <c r="G689" s="93"/>
    </row>
    <row r="690" spans="7:7" x14ac:dyDescent="0.25">
      <c r="G690" s="93"/>
    </row>
    <row r="691" spans="7:7" x14ac:dyDescent="0.25">
      <c r="G691" s="93"/>
    </row>
    <row r="692" spans="7:7" x14ac:dyDescent="0.25">
      <c r="G692" s="93"/>
    </row>
    <row r="693" spans="7:7" x14ac:dyDescent="0.25">
      <c r="G693" s="93"/>
    </row>
    <row r="694" spans="7:7" x14ac:dyDescent="0.25">
      <c r="G694" s="93"/>
    </row>
    <row r="695" spans="7:7" x14ac:dyDescent="0.25">
      <c r="G695" s="93"/>
    </row>
    <row r="696" spans="7:7" x14ac:dyDescent="0.25">
      <c r="G696" s="93"/>
    </row>
    <row r="697" spans="7:7" x14ac:dyDescent="0.25">
      <c r="G697" s="93"/>
    </row>
    <row r="698" spans="7:7" x14ac:dyDescent="0.25">
      <c r="G698" s="93"/>
    </row>
    <row r="699" spans="7:7" x14ac:dyDescent="0.25">
      <c r="G699" s="93"/>
    </row>
    <row r="700" spans="7:7" x14ac:dyDescent="0.25">
      <c r="G700" s="93"/>
    </row>
    <row r="701" spans="7:7" x14ac:dyDescent="0.25">
      <c r="G701" s="93"/>
    </row>
    <row r="702" spans="7:7" x14ac:dyDescent="0.25">
      <c r="G702" s="93"/>
    </row>
    <row r="703" spans="7:7" x14ac:dyDescent="0.25">
      <c r="G703" s="93"/>
    </row>
    <row r="704" spans="7:7" x14ac:dyDescent="0.25">
      <c r="G704" s="93"/>
    </row>
    <row r="705" spans="7:7" x14ac:dyDescent="0.25">
      <c r="G705" s="93"/>
    </row>
    <row r="706" spans="7:7" x14ac:dyDescent="0.25">
      <c r="G706" s="93"/>
    </row>
    <row r="707" spans="7:7" x14ac:dyDescent="0.25">
      <c r="G707" s="93"/>
    </row>
    <row r="708" spans="7:7" x14ac:dyDescent="0.25">
      <c r="G708" s="93"/>
    </row>
    <row r="709" spans="7:7" x14ac:dyDescent="0.25">
      <c r="G709" s="93"/>
    </row>
    <row r="710" spans="7:7" x14ac:dyDescent="0.25">
      <c r="G710" s="93"/>
    </row>
    <row r="711" spans="7:7" x14ac:dyDescent="0.25">
      <c r="G711" s="93"/>
    </row>
    <row r="712" spans="7:7" x14ac:dyDescent="0.25">
      <c r="G712" s="93"/>
    </row>
    <row r="713" spans="7:7" x14ac:dyDescent="0.25">
      <c r="G713" s="93"/>
    </row>
    <row r="714" spans="7:7" x14ac:dyDescent="0.25">
      <c r="G714" s="93"/>
    </row>
    <row r="715" spans="7:7" x14ac:dyDescent="0.25">
      <c r="G715" s="93"/>
    </row>
    <row r="716" spans="7:7" x14ac:dyDescent="0.25">
      <c r="G716" s="93"/>
    </row>
    <row r="717" spans="7:7" x14ac:dyDescent="0.25">
      <c r="G717" s="93"/>
    </row>
    <row r="718" spans="7:7" x14ac:dyDescent="0.25">
      <c r="G718" s="93"/>
    </row>
    <row r="719" spans="7:7" x14ac:dyDescent="0.25">
      <c r="G719" s="93"/>
    </row>
    <row r="720" spans="7:7" x14ac:dyDescent="0.25">
      <c r="G720" s="93"/>
    </row>
    <row r="721" spans="7:7" x14ac:dyDescent="0.25">
      <c r="G721" s="93"/>
    </row>
    <row r="722" spans="7:7" x14ac:dyDescent="0.25">
      <c r="G722" s="93"/>
    </row>
    <row r="723" spans="7:7" x14ac:dyDescent="0.25">
      <c r="G723" s="93"/>
    </row>
    <row r="724" spans="7:7" x14ac:dyDescent="0.25">
      <c r="G724" s="93"/>
    </row>
    <row r="725" spans="7:7" x14ac:dyDescent="0.25">
      <c r="G725" s="93"/>
    </row>
    <row r="726" spans="7:7" x14ac:dyDescent="0.25">
      <c r="G726" s="93"/>
    </row>
    <row r="727" spans="7:7" x14ac:dyDescent="0.25">
      <c r="G727" s="93"/>
    </row>
    <row r="728" spans="7:7" x14ac:dyDescent="0.25">
      <c r="G728" s="93"/>
    </row>
    <row r="729" spans="7:7" x14ac:dyDescent="0.25">
      <c r="G729" s="93"/>
    </row>
    <row r="730" spans="7:7" x14ac:dyDescent="0.25">
      <c r="G730" s="93"/>
    </row>
    <row r="731" spans="7:7" x14ac:dyDescent="0.25">
      <c r="G731" s="93"/>
    </row>
    <row r="732" spans="7:7" x14ac:dyDescent="0.25">
      <c r="G732" s="93"/>
    </row>
    <row r="733" spans="7:7" x14ac:dyDescent="0.25">
      <c r="G733" s="93"/>
    </row>
    <row r="734" spans="7:7" x14ac:dyDescent="0.25">
      <c r="G734" s="93"/>
    </row>
    <row r="735" spans="7:7" x14ac:dyDescent="0.25">
      <c r="G735" s="93"/>
    </row>
    <row r="736" spans="7:7" x14ac:dyDescent="0.25">
      <c r="G736" s="93"/>
    </row>
    <row r="737" spans="7:7" x14ac:dyDescent="0.25">
      <c r="G737" s="93"/>
    </row>
    <row r="738" spans="7:7" x14ac:dyDescent="0.25">
      <c r="G738" s="93"/>
    </row>
    <row r="739" spans="7:7" x14ac:dyDescent="0.25">
      <c r="G739" s="93"/>
    </row>
    <row r="740" spans="7:7" x14ac:dyDescent="0.25">
      <c r="G740" s="93"/>
    </row>
    <row r="741" spans="7:7" x14ac:dyDescent="0.25">
      <c r="G741" s="93"/>
    </row>
    <row r="742" spans="7:7" x14ac:dyDescent="0.25">
      <c r="G742" s="93"/>
    </row>
    <row r="743" spans="7:7" x14ac:dyDescent="0.25">
      <c r="G743" s="93"/>
    </row>
    <row r="744" spans="7:7" x14ac:dyDescent="0.25">
      <c r="G744" s="93"/>
    </row>
    <row r="745" spans="7:7" x14ac:dyDescent="0.25">
      <c r="G745" s="93"/>
    </row>
    <row r="746" spans="7:7" x14ac:dyDescent="0.25">
      <c r="G746" s="93"/>
    </row>
    <row r="747" spans="7:7" x14ac:dyDescent="0.25">
      <c r="G747" s="93"/>
    </row>
    <row r="748" spans="7:7" x14ac:dyDescent="0.25">
      <c r="G748" s="93"/>
    </row>
    <row r="749" spans="7:7" x14ac:dyDescent="0.25">
      <c r="G749" s="93"/>
    </row>
    <row r="750" spans="7:7" x14ac:dyDescent="0.25">
      <c r="G750" s="93"/>
    </row>
    <row r="751" spans="7:7" x14ac:dyDescent="0.25">
      <c r="G751" s="93"/>
    </row>
    <row r="752" spans="7:7" x14ac:dyDescent="0.25">
      <c r="G752" s="93"/>
    </row>
    <row r="753" spans="7:7" x14ac:dyDescent="0.25">
      <c r="G753" s="93"/>
    </row>
    <row r="754" spans="7:7" x14ac:dyDescent="0.25">
      <c r="G754" s="93"/>
    </row>
    <row r="755" spans="7:7" x14ac:dyDescent="0.25">
      <c r="G755" s="93"/>
    </row>
    <row r="756" spans="7:7" x14ac:dyDescent="0.25">
      <c r="G756" s="93"/>
    </row>
    <row r="757" spans="7:7" x14ac:dyDescent="0.25">
      <c r="G757" s="93"/>
    </row>
    <row r="758" spans="7:7" x14ac:dyDescent="0.25">
      <c r="G758" s="93"/>
    </row>
    <row r="759" spans="7:7" x14ac:dyDescent="0.25">
      <c r="G759" s="93"/>
    </row>
    <row r="760" spans="7:7" x14ac:dyDescent="0.25">
      <c r="G760" s="93"/>
    </row>
    <row r="761" spans="7:7" x14ac:dyDescent="0.25">
      <c r="G761" s="93"/>
    </row>
    <row r="762" spans="7:7" x14ac:dyDescent="0.25">
      <c r="G762" s="93"/>
    </row>
    <row r="763" spans="7:7" x14ac:dyDescent="0.25">
      <c r="G763" s="93"/>
    </row>
    <row r="764" spans="7:7" x14ac:dyDescent="0.25">
      <c r="G764" s="93"/>
    </row>
    <row r="765" spans="7:7" x14ac:dyDescent="0.25">
      <c r="G765" s="93"/>
    </row>
    <row r="766" spans="7:7" x14ac:dyDescent="0.25">
      <c r="G766" s="93"/>
    </row>
    <row r="767" spans="7:7" x14ac:dyDescent="0.25">
      <c r="G767" s="93"/>
    </row>
    <row r="768" spans="7:7" x14ac:dyDescent="0.25">
      <c r="G768" s="93"/>
    </row>
    <row r="769" spans="7:7" x14ac:dyDescent="0.25">
      <c r="G769" s="93"/>
    </row>
    <row r="770" spans="7:7" x14ac:dyDescent="0.25">
      <c r="G770" s="93"/>
    </row>
    <row r="771" spans="7:7" x14ac:dyDescent="0.25">
      <c r="G771" s="93"/>
    </row>
    <row r="772" spans="7:7" x14ac:dyDescent="0.25">
      <c r="G772" s="93"/>
    </row>
    <row r="773" spans="7:7" x14ac:dyDescent="0.25">
      <c r="G773" s="93"/>
    </row>
    <row r="774" spans="7:7" x14ac:dyDescent="0.25">
      <c r="G774" s="93"/>
    </row>
    <row r="775" spans="7:7" x14ac:dyDescent="0.25">
      <c r="G775" s="93"/>
    </row>
    <row r="776" spans="7:7" x14ac:dyDescent="0.25">
      <c r="G776" s="93"/>
    </row>
    <row r="777" spans="7:7" x14ac:dyDescent="0.25">
      <c r="G777" s="93"/>
    </row>
    <row r="778" spans="7:7" x14ac:dyDescent="0.25">
      <c r="G778" s="93"/>
    </row>
    <row r="779" spans="7:7" x14ac:dyDescent="0.25">
      <c r="G779" s="93"/>
    </row>
    <row r="780" spans="7:7" x14ac:dyDescent="0.25">
      <c r="G780" s="93"/>
    </row>
    <row r="781" spans="7:7" x14ac:dyDescent="0.25">
      <c r="G781" s="93"/>
    </row>
    <row r="782" spans="7:7" x14ac:dyDescent="0.25">
      <c r="G782" s="93"/>
    </row>
    <row r="783" spans="7:7" x14ac:dyDescent="0.25">
      <c r="G783" s="93"/>
    </row>
    <row r="784" spans="7:7" x14ac:dyDescent="0.25">
      <c r="G784" s="93"/>
    </row>
    <row r="785" spans="7:7" x14ac:dyDescent="0.25">
      <c r="G785" s="93"/>
    </row>
    <row r="786" spans="7:7" x14ac:dyDescent="0.25">
      <c r="G786" s="93"/>
    </row>
    <row r="787" spans="7:7" x14ac:dyDescent="0.25">
      <c r="G787" s="93"/>
    </row>
    <row r="788" spans="7:7" x14ac:dyDescent="0.25">
      <c r="G788" s="93"/>
    </row>
    <row r="789" spans="7:7" x14ac:dyDescent="0.25">
      <c r="G789" s="93"/>
    </row>
    <row r="790" spans="7:7" x14ac:dyDescent="0.25">
      <c r="G790" s="93"/>
    </row>
    <row r="791" spans="7:7" x14ac:dyDescent="0.25">
      <c r="G791" s="93"/>
    </row>
    <row r="792" spans="7:7" x14ac:dyDescent="0.25">
      <c r="G792" s="93"/>
    </row>
    <row r="793" spans="7:7" x14ac:dyDescent="0.25">
      <c r="G793" s="93"/>
    </row>
    <row r="794" spans="7:7" x14ac:dyDescent="0.25">
      <c r="G794" s="93"/>
    </row>
    <row r="795" spans="7:7" x14ac:dyDescent="0.25">
      <c r="G795" s="93"/>
    </row>
    <row r="796" spans="7:7" x14ac:dyDescent="0.25">
      <c r="G796" s="93"/>
    </row>
    <row r="797" spans="7:7" x14ac:dyDescent="0.25">
      <c r="G797" s="93"/>
    </row>
    <row r="798" spans="7:7" x14ac:dyDescent="0.25">
      <c r="G798" s="93"/>
    </row>
    <row r="799" spans="7:7" x14ac:dyDescent="0.25">
      <c r="G799" s="93"/>
    </row>
    <row r="800" spans="7:7" x14ac:dyDescent="0.25">
      <c r="G800" s="93"/>
    </row>
    <row r="801" spans="7:7" x14ac:dyDescent="0.25">
      <c r="G801" s="93"/>
    </row>
    <row r="802" spans="7:7" x14ac:dyDescent="0.25">
      <c r="G802" s="93"/>
    </row>
    <row r="803" spans="7:7" x14ac:dyDescent="0.25">
      <c r="G803" s="93"/>
    </row>
    <row r="804" spans="7:7" x14ac:dyDescent="0.25">
      <c r="G804" s="93"/>
    </row>
    <row r="805" spans="7:7" x14ac:dyDescent="0.25">
      <c r="G805" s="93"/>
    </row>
    <row r="806" spans="7:7" x14ac:dyDescent="0.25">
      <c r="G806" s="93"/>
    </row>
    <row r="807" spans="7:7" x14ac:dyDescent="0.25">
      <c r="G807" s="93"/>
    </row>
    <row r="808" spans="7:7" x14ac:dyDescent="0.25">
      <c r="G808" s="93"/>
    </row>
    <row r="809" spans="7:7" x14ac:dyDescent="0.25">
      <c r="G809" s="93"/>
    </row>
    <row r="810" spans="7:7" x14ac:dyDescent="0.25">
      <c r="G810" s="93"/>
    </row>
    <row r="811" spans="7:7" x14ac:dyDescent="0.25">
      <c r="G811" s="93"/>
    </row>
    <row r="812" spans="7:7" x14ac:dyDescent="0.25">
      <c r="G812" s="93"/>
    </row>
    <row r="813" spans="7:7" x14ac:dyDescent="0.25">
      <c r="G813" s="93"/>
    </row>
    <row r="814" spans="7:7" x14ac:dyDescent="0.25">
      <c r="G814" s="93"/>
    </row>
    <row r="815" spans="7:7" x14ac:dyDescent="0.25">
      <c r="G815" s="93"/>
    </row>
    <row r="816" spans="7:7" x14ac:dyDescent="0.25">
      <c r="G816" s="93"/>
    </row>
    <row r="817" spans="7:7" x14ac:dyDescent="0.25">
      <c r="G817" s="93"/>
    </row>
    <row r="818" spans="7:7" x14ac:dyDescent="0.25">
      <c r="G818" s="93"/>
    </row>
    <row r="819" spans="7:7" x14ac:dyDescent="0.25">
      <c r="G819" s="93"/>
    </row>
    <row r="820" spans="7:7" x14ac:dyDescent="0.25">
      <c r="G820" s="93"/>
    </row>
    <row r="821" spans="7:7" x14ac:dyDescent="0.25">
      <c r="G821" s="93"/>
    </row>
    <row r="822" spans="7:7" x14ac:dyDescent="0.25">
      <c r="G822" s="93"/>
    </row>
    <row r="823" spans="7:7" x14ac:dyDescent="0.25">
      <c r="G823" s="93"/>
    </row>
    <row r="824" spans="7:7" x14ac:dyDescent="0.25">
      <c r="G824" s="93"/>
    </row>
    <row r="825" spans="7:7" x14ac:dyDescent="0.25">
      <c r="G825" s="93"/>
    </row>
    <row r="826" spans="7:7" x14ac:dyDescent="0.25">
      <c r="G826" s="93"/>
    </row>
    <row r="827" spans="7:7" x14ac:dyDescent="0.25">
      <c r="G827" s="93"/>
    </row>
    <row r="828" spans="7:7" x14ac:dyDescent="0.25">
      <c r="G828" s="93"/>
    </row>
    <row r="829" spans="7:7" x14ac:dyDescent="0.25">
      <c r="G829" s="93"/>
    </row>
    <row r="830" spans="7:7" x14ac:dyDescent="0.25">
      <c r="G830" s="93"/>
    </row>
    <row r="831" spans="7:7" x14ac:dyDescent="0.25">
      <c r="G831" s="93"/>
    </row>
    <row r="832" spans="7:7" x14ac:dyDescent="0.25">
      <c r="G832" s="93"/>
    </row>
    <row r="833" spans="7:7" x14ac:dyDescent="0.25">
      <c r="G833" s="93"/>
    </row>
    <row r="834" spans="7:7" x14ac:dyDescent="0.25">
      <c r="G834" s="93"/>
    </row>
    <row r="835" spans="7:7" x14ac:dyDescent="0.25">
      <c r="G835" s="93"/>
    </row>
    <row r="836" spans="7:7" x14ac:dyDescent="0.25">
      <c r="G836" s="93"/>
    </row>
    <row r="837" spans="7:7" x14ac:dyDescent="0.25">
      <c r="G837" s="93"/>
    </row>
    <row r="838" spans="7:7" x14ac:dyDescent="0.25">
      <c r="G838" s="93"/>
    </row>
    <row r="839" spans="7:7" x14ac:dyDescent="0.25">
      <c r="G839" s="93"/>
    </row>
    <row r="840" spans="7:7" x14ac:dyDescent="0.25">
      <c r="G840" s="93"/>
    </row>
    <row r="841" spans="7:7" x14ac:dyDescent="0.25">
      <c r="G841" s="93"/>
    </row>
    <row r="842" spans="7:7" x14ac:dyDescent="0.25">
      <c r="G842" s="93"/>
    </row>
    <row r="843" spans="7:7" x14ac:dyDescent="0.25">
      <c r="G843" s="93"/>
    </row>
    <row r="844" spans="7:7" x14ac:dyDescent="0.25">
      <c r="G844" s="93"/>
    </row>
    <row r="845" spans="7:7" x14ac:dyDescent="0.25">
      <c r="G845" s="93"/>
    </row>
    <row r="846" spans="7:7" x14ac:dyDescent="0.25">
      <c r="G846" s="93"/>
    </row>
    <row r="847" spans="7:7" x14ac:dyDescent="0.25">
      <c r="G847" s="93"/>
    </row>
    <row r="848" spans="7:7" x14ac:dyDescent="0.25">
      <c r="G848" s="93"/>
    </row>
    <row r="849" spans="7:7" x14ac:dyDescent="0.25">
      <c r="G849" s="93"/>
    </row>
    <row r="850" spans="7:7" x14ac:dyDescent="0.25">
      <c r="G850" s="93"/>
    </row>
    <row r="851" spans="7:7" x14ac:dyDescent="0.25">
      <c r="G851" s="93"/>
    </row>
    <row r="852" spans="7:7" x14ac:dyDescent="0.25">
      <c r="G852" s="93"/>
    </row>
    <row r="853" spans="7:7" x14ac:dyDescent="0.25">
      <c r="G853" s="93"/>
    </row>
    <row r="854" spans="7:7" x14ac:dyDescent="0.25">
      <c r="G854" s="93"/>
    </row>
    <row r="855" spans="7:7" x14ac:dyDescent="0.25">
      <c r="G855" s="93"/>
    </row>
    <row r="856" spans="7:7" x14ac:dyDescent="0.25">
      <c r="G856" s="93"/>
    </row>
    <row r="857" spans="7:7" x14ac:dyDescent="0.25">
      <c r="G857" s="93"/>
    </row>
    <row r="858" spans="7:7" x14ac:dyDescent="0.25">
      <c r="G858" s="93"/>
    </row>
    <row r="859" spans="7:7" x14ac:dyDescent="0.25">
      <c r="G859" s="93"/>
    </row>
    <row r="860" spans="7:7" x14ac:dyDescent="0.25">
      <c r="G860" s="93"/>
    </row>
    <row r="861" spans="7:7" x14ac:dyDescent="0.25">
      <c r="G861" s="93"/>
    </row>
    <row r="862" spans="7:7" x14ac:dyDescent="0.25">
      <c r="G862" s="93"/>
    </row>
    <row r="863" spans="7:7" x14ac:dyDescent="0.25">
      <c r="G863" s="93"/>
    </row>
    <row r="864" spans="7:7" x14ac:dyDescent="0.25">
      <c r="G864" s="93"/>
    </row>
    <row r="865" spans="7:7" x14ac:dyDescent="0.25">
      <c r="G865" s="93"/>
    </row>
    <row r="866" spans="7:7" x14ac:dyDescent="0.25">
      <c r="G866" s="93"/>
    </row>
    <row r="867" spans="7:7" x14ac:dyDescent="0.25">
      <c r="G867" s="93"/>
    </row>
    <row r="868" spans="7:7" x14ac:dyDescent="0.25">
      <c r="G868" s="93"/>
    </row>
    <row r="869" spans="7:7" x14ac:dyDescent="0.25">
      <c r="G869" s="93"/>
    </row>
    <row r="870" spans="7:7" x14ac:dyDescent="0.25">
      <c r="G870" s="93"/>
    </row>
    <row r="871" spans="7:7" x14ac:dyDescent="0.25">
      <c r="G871" s="93"/>
    </row>
    <row r="872" spans="7:7" x14ac:dyDescent="0.25">
      <c r="G872" s="93"/>
    </row>
    <row r="873" spans="7:7" x14ac:dyDescent="0.25">
      <c r="G873" s="93"/>
    </row>
    <row r="874" spans="7:7" x14ac:dyDescent="0.25">
      <c r="G874" s="93"/>
    </row>
    <row r="875" spans="7:7" x14ac:dyDescent="0.25">
      <c r="G875" s="93"/>
    </row>
    <row r="876" spans="7:7" x14ac:dyDescent="0.25">
      <c r="G876" s="93"/>
    </row>
    <row r="877" spans="7:7" x14ac:dyDescent="0.25">
      <c r="G877" s="93"/>
    </row>
    <row r="878" spans="7:7" x14ac:dyDescent="0.25">
      <c r="G878" s="93"/>
    </row>
    <row r="879" spans="7:7" x14ac:dyDescent="0.25">
      <c r="G879" s="93"/>
    </row>
    <row r="880" spans="7:7" x14ac:dyDescent="0.25">
      <c r="G880" s="93"/>
    </row>
    <row r="881" spans="7:7" x14ac:dyDescent="0.25">
      <c r="G881" s="93"/>
    </row>
    <row r="882" spans="7:7" x14ac:dyDescent="0.25">
      <c r="G882" s="93"/>
    </row>
    <row r="883" spans="7:7" x14ac:dyDescent="0.25">
      <c r="G883" s="93"/>
    </row>
    <row r="884" spans="7:7" x14ac:dyDescent="0.25">
      <c r="G884" s="93"/>
    </row>
    <row r="885" spans="7:7" x14ac:dyDescent="0.25">
      <c r="G885" s="93"/>
    </row>
    <row r="886" spans="7:7" x14ac:dyDescent="0.25">
      <c r="G886" s="93"/>
    </row>
    <row r="887" spans="7:7" x14ac:dyDescent="0.25">
      <c r="G887" s="93"/>
    </row>
    <row r="888" spans="7:7" x14ac:dyDescent="0.25">
      <c r="G888" s="93"/>
    </row>
    <row r="889" spans="7:7" x14ac:dyDescent="0.25">
      <c r="G889" s="93"/>
    </row>
    <row r="890" spans="7:7" x14ac:dyDescent="0.25">
      <c r="G890" s="93"/>
    </row>
    <row r="891" spans="7:7" x14ac:dyDescent="0.25">
      <c r="G891" s="93"/>
    </row>
    <row r="892" spans="7:7" x14ac:dyDescent="0.25">
      <c r="G892" s="93"/>
    </row>
    <row r="893" spans="7:7" x14ac:dyDescent="0.25">
      <c r="G893" s="93"/>
    </row>
    <row r="894" spans="7:7" x14ac:dyDescent="0.25">
      <c r="G894" s="93"/>
    </row>
    <row r="895" spans="7:7" x14ac:dyDescent="0.25">
      <c r="G895" s="93"/>
    </row>
    <row r="896" spans="7:7" x14ac:dyDescent="0.25">
      <c r="G896" s="93"/>
    </row>
    <row r="897" spans="7:7" x14ac:dyDescent="0.25">
      <c r="G897" s="93"/>
    </row>
    <row r="898" spans="7:7" x14ac:dyDescent="0.25">
      <c r="G898" s="93"/>
    </row>
    <row r="899" spans="7:7" x14ac:dyDescent="0.25">
      <c r="G899" s="93"/>
    </row>
    <row r="900" spans="7:7" x14ac:dyDescent="0.25">
      <c r="G900" s="93"/>
    </row>
    <row r="901" spans="7:7" x14ac:dyDescent="0.25">
      <c r="G901" s="93"/>
    </row>
    <row r="902" spans="7:7" x14ac:dyDescent="0.25">
      <c r="G902" s="93"/>
    </row>
    <row r="903" spans="7:7" x14ac:dyDescent="0.25">
      <c r="G903" s="93"/>
    </row>
    <row r="904" spans="7:7" x14ac:dyDescent="0.25">
      <c r="G904" s="93"/>
    </row>
    <row r="905" spans="7:7" x14ac:dyDescent="0.25">
      <c r="G905" s="93"/>
    </row>
    <row r="906" spans="7:7" x14ac:dyDescent="0.25">
      <c r="G906" s="93"/>
    </row>
    <row r="907" spans="7:7" x14ac:dyDescent="0.25">
      <c r="G907" s="93"/>
    </row>
    <row r="908" spans="7:7" x14ac:dyDescent="0.25">
      <c r="G908" s="93"/>
    </row>
    <row r="909" spans="7:7" x14ac:dyDescent="0.25">
      <c r="G909" s="93"/>
    </row>
    <row r="910" spans="7:7" x14ac:dyDescent="0.25">
      <c r="G910" s="93"/>
    </row>
    <row r="911" spans="7:7" x14ac:dyDescent="0.25">
      <c r="G911" s="93"/>
    </row>
    <row r="912" spans="7:7" x14ac:dyDescent="0.25">
      <c r="G912" s="93"/>
    </row>
    <row r="913" spans="7:7" x14ac:dyDescent="0.25">
      <c r="G913" s="93"/>
    </row>
    <row r="914" spans="7:7" x14ac:dyDescent="0.25">
      <c r="G914" s="93"/>
    </row>
    <row r="915" spans="7:7" x14ac:dyDescent="0.25">
      <c r="G915" s="93"/>
    </row>
    <row r="916" spans="7:7" x14ac:dyDescent="0.25">
      <c r="G916" s="93"/>
    </row>
    <row r="917" spans="7:7" x14ac:dyDescent="0.25">
      <c r="G917" s="93"/>
    </row>
    <row r="918" spans="7:7" x14ac:dyDescent="0.25">
      <c r="G918" s="93"/>
    </row>
    <row r="919" spans="7:7" x14ac:dyDescent="0.25">
      <c r="G919" s="93"/>
    </row>
    <row r="920" spans="7:7" x14ac:dyDescent="0.25">
      <c r="G920" s="93"/>
    </row>
    <row r="921" spans="7:7" x14ac:dyDescent="0.25">
      <c r="G921" s="93"/>
    </row>
    <row r="922" spans="7:7" x14ac:dyDescent="0.25">
      <c r="G922" s="93"/>
    </row>
    <row r="923" spans="7:7" x14ac:dyDescent="0.25">
      <c r="G923" s="93"/>
    </row>
    <row r="924" spans="7:7" x14ac:dyDescent="0.25">
      <c r="G924" s="93"/>
    </row>
    <row r="925" spans="7:7" x14ac:dyDescent="0.25">
      <c r="G925" s="93"/>
    </row>
    <row r="926" spans="7:7" x14ac:dyDescent="0.25">
      <c r="G926" s="93"/>
    </row>
    <row r="927" spans="7:7" x14ac:dyDescent="0.25">
      <c r="G927" s="93"/>
    </row>
    <row r="928" spans="7:7" x14ac:dyDescent="0.25">
      <c r="G928" s="93"/>
    </row>
    <row r="929" spans="7:7" x14ac:dyDescent="0.25">
      <c r="G929" s="93"/>
    </row>
    <row r="930" spans="7:7" x14ac:dyDescent="0.25">
      <c r="G930" s="93"/>
    </row>
    <row r="931" spans="7:7" x14ac:dyDescent="0.25">
      <c r="G931" s="93"/>
    </row>
    <row r="932" spans="7:7" x14ac:dyDescent="0.25">
      <c r="G932" s="93"/>
    </row>
    <row r="933" spans="7:7" x14ac:dyDescent="0.25">
      <c r="G933" s="93"/>
    </row>
    <row r="934" spans="7:7" x14ac:dyDescent="0.25">
      <c r="G934" s="93"/>
    </row>
    <row r="935" spans="7:7" x14ac:dyDescent="0.25">
      <c r="G935" s="93"/>
    </row>
    <row r="936" spans="7:7" x14ac:dyDescent="0.25">
      <c r="G936" s="93"/>
    </row>
    <row r="937" spans="7:7" x14ac:dyDescent="0.25">
      <c r="G937" s="93"/>
    </row>
    <row r="938" spans="7:7" x14ac:dyDescent="0.25">
      <c r="G938" s="93"/>
    </row>
    <row r="939" spans="7:7" x14ac:dyDescent="0.25">
      <c r="G939" s="93"/>
    </row>
    <row r="940" spans="7:7" x14ac:dyDescent="0.25">
      <c r="G940" s="93"/>
    </row>
    <row r="941" spans="7:7" x14ac:dyDescent="0.25">
      <c r="G941" s="93"/>
    </row>
    <row r="942" spans="7:7" x14ac:dyDescent="0.25">
      <c r="G942" s="93"/>
    </row>
    <row r="943" spans="7:7" x14ac:dyDescent="0.25">
      <c r="G943" s="93"/>
    </row>
    <row r="944" spans="7:7" x14ac:dyDescent="0.25">
      <c r="G944" s="93"/>
    </row>
    <row r="945" spans="7:7" x14ac:dyDescent="0.25">
      <c r="G945" s="93"/>
    </row>
    <row r="946" spans="7:7" x14ac:dyDescent="0.25">
      <c r="G946" s="93"/>
    </row>
    <row r="947" spans="7:7" x14ac:dyDescent="0.25">
      <c r="G947" s="93"/>
    </row>
    <row r="948" spans="7:7" x14ac:dyDescent="0.25">
      <c r="G948" s="93"/>
    </row>
    <row r="949" spans="7:7" x14ac:dyDescent="0.25">
      <c r="G949" s="93"/>
    </row>
    <row r="950" spans="7:7" x14ac:dyDescent="0.25">
      <c r="G950" s="93"/>
    </row>
    <row r="951" spans="7:7" x14ac:dyDescent="0.25">
      <c r="G951" s="93"/>
    </row>
    <row r="952" spans="7:7" x14ac:dyDescent="0.25">
      <c r="G952" s="93"/>
    </row>
    <row r="953" spans="7:7" x14ac:dyDescent="0.25">
      <c r="G953" s="93"/>
    </row>
    <row r="954" spans="7:7" x14ac:dyDescent="0.25">
      <c r="G954" s="93"/>
    </row>
    <row r="955" spans="7:7" x14ac:dyDescent="0.25">
      <c r="G955" s="93"/>
    </row>
    <row r="956" spans="7:7" x14ac:dyDescent="0.25">
      <c r="G956" s="93"/>
    </row>
    <row r="957" spans="7:7" x14ac:dyDescent="0.25">
      <c r="G957" s="93"/>
    </row>
    <row r="958" spans="7:7" x14ac:dyDescent="0.25">
      <c r="G958" s="93"/>
    </row>
    <row r="959" spans="7:7" x14ac:dyDescent="0.25">
      <c r="G959" s="93"/>
    </row>
    <row r="960" spans="7:7" x14ac:dyDescent="0.25">
      <c r="G960" s="93"/>
    </row>
    <row r="961" spans="7:7" x14ac:dyDescent="0.25">
      <c r="G961" s="93"/>
    </row>
    <row r="962" spans="7:7" x14ac:dyDescent="0.25">
      <c r="G962" s="93"/>
    </row>
    <row r="963" spans="7:7" x14ac:dyDescent="0.25">
      <c r="G963" s="93"/>
    </row>
    <row r="964" spans="7:7" x14ac:dyDescent="0.25">
      <c r="G964" s="93"/>
    </row>
    <row r="965" spans="7:7" x14ac:dyDescent="0.25">
      <c r="G965" s="93"/>
    </row>
    <row r="966" spans="7:7" x14ac:dyDescent="0.25">
      <c r="G966" s="93"/>
    </row>
    <row r="967" spans="7:7" x14ac:dyDescent="0.25">
      <c r="G967" s="93"/>
    </row>
    <row r="968" spans="7:7" x14ac:dyDescent="0.25">
      <c r="G968" s="93"/>
    </row>
    <row r="969" spans="7:7" x14ac:dyDescent="0.25">
      <c r="G969" s="93"/>
    </row>
    <row r="970" spans="7:7" x14ac:dyDescent="0.25">
      <c r="G970" s="93"/>
    </row>
    <row r="971" spans="7:7" x14ac:dyDescent="0.25">
      <c r="G971" s="93"/>
    </row>
    <row r="972" spans="7:7" x14ac:dyDescent="0.25">
      <c r="G972" s="93"/>
    </row>
    <row r="973" spans="7:7" x14ac:dyDescent="0.25">
      <c r="G973" s="93"/>
    </row>
    <row r="974" spans="7:7" x14ac:dyDescent="0.25">
      <c r="G974" s="93"/>
    </row>
    <row r="975" spans="7:7" x14ac:dyDescent="0.25">
      <c r="G975" s="93"/>
    </row>
    <row r="976" spans="7:7" x14ac:dyDescent="0.25">
      <c r="G976" s="93"/>
    </row>
    <row r="977" spans="7:7" x14ac:dyDescent="0.25">
      <c r="G977" s="93"/>
    </row>
    <row r="978" spans="7:7" x14ac:dyDescent="0.25">
      <c r="G978" s="93"/>
    </row>
    <row r="979" spans="7:7" x14ac:dyDescent="0.25">
      <c r="G979" s="93"/>
    </row>
    <row r="980" spans="7:7" x14ac:dyDescent="0.25">
      <c r="G980" s="93"/>
    </row>
    <row r="981" spans="7:7" x14ac:dyDescent="0.25">
      <c r="G981" s="93"/>
    </row>
    <row r="982" spans="7:7" x14ac:dyDescent="0.25">
      <c r="G982" s="93"/>
    </row>
    <row r="983" spans="7:7" x14ac:dyDescent="0.25">
      <c r="G983" s="93"/>
    </row>
    <row r="984" spans="7:7" x14ac:dyDescent="0.25">
      <c r="G984" s="93"/>
    </row>
    <row r="985" spans="7:7" x14ac:dyDescent="0.25">
      <c r="G985" s="93"/>
    </row>
    <row r="986" spans="7:7" x14ac:dyDescent="0.25">
      <c r="G986" s="93"/>
    </row>
    <row r="987" spans="7:7" x14ac:dyDescent="0.25">
      <c r="G987" s="93"/>
    </row>
    <row r="988" spans="7:7" x14ac:dyDescent="0.25">
      <c r="G988" s="93"/>
    </row>
    <row r="989" spans="7:7" x14ac:dyDescent="0.25">
      <c r="G989" s="93"/>
    </row>
    <row r="990" spans="7:7" x14ac:dyDescent="0.25">
      <c r="G990" s="93"/>
    </row>
    <row r="991" spans="7:7" x14ac:dyDescent="0.25">
      <c r="G991" s="93"/>
    </row>
    <row r="992" spans="7:7" x14ac:dyDescent="0.25">
      <c r="G992" s="93"/>
    </row>
    <row r="993" spans="7:7" x14ac:dyDescent="0.25">
      <c r="G993" s="93"/>
    </row>
    <row r="994" spans="7:7" x14ac:dyDescent="0.25">
      <c r="G994" s="93"/>
    </row>
    <row r="995" spans="7:7" x14ac:dyDescent="0.25">
      <c r="G995" s="93"/>
    </row>
    <row r="996" spans="7:7" x14ac:dyDescent="0.25">
      <c r="G996" s="93"/>
    </row>
    <row r="997" spans="7:7" x14ac:dyDescent="0.25">
      <c r="G997" s="93"/>
    </row>
    <row r="998" spans="7:7" x14ac:dyDescent="0.25">
      <c r="G998" s="93"/>
    </row>
    <row r="999" spans="7:7" x14ac:dyDescent="0.25">
      <c r="G999" s="93"/>
    </row>
    <row r="1000" spans="7:7" x14ac:dyDescent="0.25">
      <c r="G1000" s="93"/>
    </row>
  </sheetData>
  <mergeCells count="31">
    <mergeCell ref="B61:B79"/>
    <mergeCell ref="C61:C65"/>
    <mergeCell ref="C66:C70"/>
    <mergeCell ref="C71:C75"/>
    <mergeCell ref="A2:A3"/>
    <mergeCell ref="B2:B3"/>
    <mergeCell ref="C2:C3"/>
    <mergeCell ref="C42:C46"/>
    <mergeCell ref="C47:C51"/>
    <mergeCell ref="G2:G3"/>
    <mergeCell ref="B4:B22"/>
    <mergeCell ref="C14:C18"/>
    <mergeCell ref="B42:B60"/>
    <mergeCell ref="D2:D3"/>
    <mergeCell ref="E2:F2"/>
    <mergeCell ref="C80:C84"/>
    <mergeCell ref="C85:C89"/>
    <mergeCell ref="B80:B119"/>
    <mergeCell ref="C4:C8"/>
    <mergeCell ref="C9:C13"/>
    <mergeCell ref="B23:B41"/>
    <mergeCell ref="C23:C27"/>
    <mergeCell ref="C28:C32"/>
    <mergeCell ref="C33:C37"/>
    <mergeCell ref="C52:C56"/>
    <mergeCell ref="C90:C94"/>
    <mergeCell ref="C95:C99"/>
    <mergeCell ref="C100:C104"/>
    <mergeCell ref="C105:C109"/>
    <mergeCell ref="C110:C114"/>
    <mergeCell ref="C115:C119"/>
  </mergeCells>
  <conditionalFormatting sqref="G4:G1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Info</vt:lpstr>
      <vt:lpstr>Raw Material Tracking Info</vt:lpstr>
      <vt:lpstr>Record</vt:lpstr>
      <vt:lpstr>Inventory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TanXiEn</cp:lastModifiedBy>
  <dcterms:modified xsi:type="dcterms:W3CDTF">2022-01-05T08:22:30Z</dcterms:modified>
</cp:coreProperties>
</file>