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1\2021-08-04 A-Ci curves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BR80" i="1" l="1"/>
  <c r="BQ80" i="1"/>
  <c r="BO80" i="1"/>
  <c r="BP80" i="1" s="1"/>
  <c r="AY80" i="1" s="1"/>
  <c r="BA80" i="1" s="1"/>
  <c r="BL80" i="1"/>
  <c r="BK80" i="1"/>
  <c r="BJ80" i="1"/>
  <c r="BI80" i="1"/>
  <c r="BM80" i="1" s="1"/>
  <c r="BN80" i="1" s="1"/>
  <c r="BG80" i="1"/>
  <c r="BH80" i="1" s="1"/>
  <c r="BD80" i="1"/>
  <c r="BC80" i="1"/>
  <c r="AW80" i="1"/>
  <c r="AQ80" i="1"/>
  <c r="AL80" i="1"/>
  <c r="AJ80" i="1" s="1"/>
  <c r="AB80" i="1"/>
  <c r="Z80" i="1" s="1"/>
  <c r="AA80" i="1"/>
  <c r="V80" i="1"/>
  <c r="S80" i="1"/>
  <c r="Q80" i="1"/>
  <c r="L80" i="1"/>
  <c r="K80" i="1" s="1"/>
  <c r="BR79" i="1"/>
  <c r="BQ79" i="1"/>
  <c r="BO79" i="1"/>
  <c r="BL79" i="1"/>
  <c r="BK79" i="1"/>
  <c r="BJ79" i="1"/>
  <c r="BI79" i="1"/>
  <c r="BM79" i="1" s="1"/>
  <c r="BN79" i="1" s="1"/>
  <c r="BG79" i="1"/>
  <c r="BH79" i="1" s="1"/>
  <c r="BC79" i="1"/>
  <c r="AW79" i="1"/>
  <c r="AQ79" i="1"/>
  <c r="BD79" i="1" s="1"/>
  <c r="AL79" i="1"/>
  <c r="AJ79" i="1"/>
  <c r="AB79" i="1"/>
  <c r="AA79" i="1"/>
  <c r="Z79" i="1"/>
  <c r="S79" i="1"/>
  <c r="BR78" i="1"/>
  <c r="BQ78" i="1"/>
  <c r="BO78" i="1"/>
  <c r="BL78" i="1"/>
  <c r="BK78" i="1"/>
  <c r="BJ78" i="1"/>
  <c r="BG78" i="1"/>
  <c r="BC78" i="1"/>
  <c r="AZ78" i="1"/>
  <c r="AW78" i="1"/>
  <c r="AQ78" i="1"/>
  <c r="BD78" i="1" s="1"/>
  <c r="AL78" i="1"/>
  <c r="AJ78" i="1"/>
  <c r="L78" i="1" s="1"/>
  <c r="K78" i="1" s="1"/>
  <c r="AB78" i="1"/>
  <c r="AA78" i="1"/>
  <c r="Z78" i="1"/>
  <c r="S78" i="1"/>
  <c r="Q78" i="1"/>
  <c r="N78" i="1"/>
  <c r="M78" i="1"/>
  <c r="BR77" i="1"/>
  <c r="BQ77" i="1"/>
  <c r="BP77" i="1"/>
  <c r="AY77" i="1" s="1"/>
  <c r="BO77" i="1"/>
  <c r="BL77" i="1"/>
  <c r="BK77" i="1"/>
  <c r="BH77" i="1"/>
  <c r="BG77" i="1"/>
  <c r="BJ77" i="1" s="1"/>
  <c r="BC77" i="1"/>
  <c r="AW77" i="1"/>
  <c r="BA77" i="1" s="1"/>
  <c r="AQ77" i="1"/>
  <c r="BD77" i="1" s="1"/>
  <c r="AL77" i="1"/>
  <c r="AJ77" i="1" s="1"/>
  <c r="AK77" i="1" s="1"/>
  <c r="AB77" i="1"/>
  <c r="AA77" i="1"/>
  <c r="Z77" i="1" s="1"/>
  <c r="V77" i="1"/>
  <c r="S77" i="1"/>
  <c r="BR76" i="1"/>
  <c r="BQ76" i="1"/>
  <c r="BO76" i="1"/>
  <c r="BP76" i="1" s="1"/>
  <c r="AY76" i="1" s="1"/>
  <c r="BA76" i="1" s="1"/>
  <c r="BL76" i="1"/>
  <c r="BK76" i="1"/>
  <c r="BG76" i="1"/>
  <c r="BJ76" i="1" s="1"/>
  <c r="BD76" i="1"/>
  <c r="BC76" i="1"/>
  <c r="AW76" i="1"/>
  <c r="AQ76" i="1"/>
  <c r="AL76" i="1"/>
  <c r="AJ76" i="1" s="1"/>
  <c r="AB76" i="1"/>
  <c r="AA76" i="1"/>
  <c r="Z76" i="1" s="1"/>
  <c r="S76" i="1"/>
  <c r="L76" i="1"/>
  <c r="K76" i="1" s="1"/>
  <c r="AD76" i="1" s="1"/>
  <c r="BR75" i="1"/>
  <c r="BQ75" i="1"/>
  <c r="BO75" i="1"/>
  <c r="BP75" i="1" s="1"/>
  <c r="AY75" i="1" s="1"/>
  <c r="BA75" i="1" s="1"/>
  <c r="BL75" i="1"/>
  <c r="BK75" i="1"/>
  <c r="BJ75" i="1"/>
  <c r="BI75" i="1"/>
  <c r="BM75" i="1" s="1"/>
  <c r="BN75" i="1" s="1"/>
  <c r="BH75" i="1"/>
  <c r="BG75" i="1"/>
  <c r="BC75" i="1"/>
  <c r="AW75" i="1"/>
  <c r="AQ75" i="1"/>
  <c r="BD75" i="1" s="1"/>
  <c r="AL75" i="1"/>
  <c r="AJ75" i="1"/>
  <c r="AB75" i="1"/>
  <c r="AA75" i="1"/>
  <c r="Z75" i="1"/>
  <c r="V75" i="1"/>
  <c r="S75" i="1"/>
  <c r="BR74" i="1"/>
  <c r="BQ74" i="1"/>
  <c r="BO74" i="1"/>
  <c r="BL74" i="1"/>
  <c r="BK74" i="1"/>
  <c r="BG74" i="1"/>
  <c r="BC74" i="1"/>
  <c r="AW74" i="1"/>
  <c r="AQ74" i="1"/>
  <c r="BD74" i="1" s="1"/>
  <c r="AL74" i="1"/>
  <c r="AJ74" i="1" s="1"/>
  <c r="AB74" i="1"/>
  <c r="AA74" i="1"/>
  <c r="Z74" i="1" s="1"/>
  <c r="S74" i="1"/>
  <c r="M74" i="1"/>
  <c r="AZ74" i="1" s="1"/>
  <c r="BR73" i="1"/>
  <c r="BQ73" i="1"/>
  <c r="BP73" i="1"/>
  <c r="AY73" i="1" s="1"/>
  <c r="BO73" i="1"/>
  <c r="BL73" i="1"/>
  <c r="BK73" i="1"/>
  <c r="BH73" i="1"/>
  <c r="BG73" i="1"/>
  <c r="BJ73" i="1" s="1"/>
  <c r="BC73" i="1"/>
  <c r="AW73" i="1"/>
  <c r="BA73" i="1" s="1"/>
  <c r="AQ73" i="1"/>
  <c r="BD73" i="1" s="1"/>
  <c r="AL73" i="1"/>
  <c r="AK73" i="1"/>
  <c r="AJ73" i="1"/>
  <c r="L73" i="1" s="1"/>
  <c r="AB73" i="1"/>
  <c r="AA73" i="1"/>
  <c r="Z73" i="1" s="1"/>
  <c r="V73" i="1"/>
  <c r="S73" i="1"/>
  <c r="Q73" i="1"/>
  <c r="N73" i="1"/>
  <c r="M73" i="1"/>
  <c r="AZ73" i="1" s="1"/>
  <c r="BB73" i="1" s="1"/>
  <c r="K73" i="1"/>
  <c r="BR72" i="1"/>
  <c r="BQ72" i="1"/>
  <c r="BO72" i="1"/>
  <c r="BP72" i="1" s="1"/>
  <c r="AY72" i="1" s="1"/>
  <c r="BA72" i="1" s="1"/>
  <c r="BL72" i="1"/>
  <c r="BK72" i="1"/>
  <c r="BG72" i="1"/>
  <c r="BJ72" i="1" s="1"/>
  <c r="BD72" i="1"/>
  <c r="BC72" i="1"/>
  <c r="AW72" i="1"/>
  <c r="AQ72" i="1"/>
  <c r="AL72" i="1"/>
  <c r="AJ72" i="1" s="1"/>
  <c r="AB72" i="1"/>
  <c r="AA72" i="1"/>
  <c r="Z72" i="1" s="1"/>
  <c r="S72" i="1"/>
  <c r="Q72" i="1"/>
  <c r="L72" i="1"/>
  <c r="K72" i="1" s="1"/>
  <c r="AD72" i="1" s="1"/>
  <c r="BR71" i="1"/>
  <c r="BQ71" i="1"/>
  <c r="BO71" i="1"/>
  <c r="BP71" i="1" s="1"/>
  <c r="AY71" i="1" s="1"/>
  <c r="BA71" i="1" s="1"/>
  <c r="BL71" i="1"/>
  <c r="BK71" i="1"/>
  <c r="BI71" i="1"/>
  <c r="BM71" i="1" s="1"/>
  <c r="BN71" i="1" s="1"/>
  <c r="BG71" i="1"/>
  <c r="BH71" i="1" s="1"/>
  <c r="BC71" i="1"/>
  <c r="AW71" i="1"/>
  <c r="AQ71" i="1"/>
  <c r="BD71" i="1" s="1"/>
  <c r="AL71" i="1"/>
  <c r="AJ71" i="1"/>
  <c r="AB71" i="1"/>
  <c r="AA71" i="1"/>
  <c r="Z71" i="1"/>
  <c r="V71" i="1"/>
  <c r="S71" i="1"/>
  <c r="BR70" i="1"/>
  <c r="BQ70" i="1"/>
  <c r="BO70" i="1"/>
  <c r="BL70" i="1"/>
  <c r="BK70" i="1"/>
  <c r="BG70" i="1"/>
  <c r="BC70" i="1"/>
  <c r="AW70" i="1"/>
  <c r="AQ70" i="1"/>
  <c r="BD70" i="1" s="1"/>
  <c r="AL70" i="1"/>
  <c r="AJ70" i="1" s="1"/>
  <c r="AB70" i="1"/>
  <c r="AA70" i="1"/>
  <c r="Z70" i="1" s="1"/>
  <c r="S70" i="1"/>
  <c r="BR69" i="1"/>
  <c r="BQ69" i="1"/>
  <c r="BP69" i="1"/>
  <c r="AY69" i="1" s="1"/>
  <c r="BO69" i="1"/>
  <c r="BL69" i="1"/>
  <c r="BK69" i="1"/>
  <c r="BH69" i="1"/>
  <c r="BG69" i="1"/>
  <c r="BJ69" i="1" s="1"/>
  <c r="BC69" i="1"/>
  <c r="AW69" i="1"/>
  <c r="BA69" i="1" s="1"/>
  <c r="AQ69" i="1"/>
  <c r="BD69" i="1" s="1"/>
  <c r="AL69" i="1"/>
  <c r="AK69" i="1"/>
  <c r="AJ69" i="1"/>
  <c r="L69" i="1" s="1"/>
  <c r="K69" i="1" s="1"/>
  <c r="AB69" i="1"/>
  <c r="AA69" i="1"/>
  <c r="Z69" i="1" s="1"/>
  <c r="V69" i="1"/>
  <c r="S69" i="1"/>
  <c r="Q69" i="1"/>
  <c r="N69" i="1"/>
  <c r="M69" i="1"/>
  <c r="AZ69" i="1" s="1"/>
  <c r="BB69" i="1" s="1"/>
  <c r="BR68" i="1"/>
  <c r="BQ68" i="1"/>
  <c r="BO68" i="1"/>
  <c r="BP68" i="1" s="1"/>
  <c r="AY68" i="1" s="1"/>
  <c r="BN68" i="1"/>
  <c r="BM68" i="1"/>
  <c r="BL68" i="1"/>
  <c r="BK68" i="1"/>
  <c r="BI68" i="1"/>
  <c r="BG68" i="1"/>
  <c r="BJ68" i="1" s="1"/>
  <c r="BD68" i="1"/>
  <c r="BC68" i="1"/>
  <c r="BA68" i="1"/>
  <c r="AW68" i="1"/>
  <c r="AQ68" i="1"/>
  <c r="AL68" i="1"/>
  <c r="AJ68" i="1" s="1"/>
  <c r="AB68" i="1"/>
  <c r="AA68" i="1"/>
  <c r="Z68" i="1" s="1"/>
  <c r="S68" i="1"/>
  <c r="BR67" i="1"/>
  <c r="BQ67" i="1"/>
  <c r="BO67" i="1"/>
  <c r="BP67" i="1" s="1"/>
  <c r="AY67" i="1" s="1"/>
  <c r="BA67" i="1" s="1"/>
  <c r="BL67" i="1"/>
  <c r="BK67" i="1"/>
  <c r="BI67" i="1"/>
  <c r="BM67" i="1" s="1"/>
  <c r="BN67" i="1" s="1"/>
  <c r="BG67" i="1"/>
  <c r="BH67" i="1" s="1"/>
  <c r="BC67" i="1"/>
  <c r="AW67" i="1"/>
  <c r="AQ67" i="1"/>
  <c r="BD67" i="1" s="1"/>
  <c r="AL67" i="1"/>
  <c r="AJ67" i="1"/>
  <c r="AB67" i="1"/>
  <c r="AA67" i="1"/>
  <c r="Z67" i="1"/>
  <c r="S67" i="1"/>
  <c r="BR66" i="1"/>
  <c r="BQ66" i="1"/>
  <c r="BO66" i="1"/>
  <c r="BL66" i="1"/>
  <c r="BK66" i="1"/>
  <c r="BJ66" i="1"/>
  <c r="BI66" i="1"/>
  <c r="BM66" i="1" s="1"/>
  <c r="BN66" i="1" s="1"/>
  <c r="BG66" i="1"/>
  <c r="BH66" i="1" s="1"/>
  <c r="BC66" i="1"/>
  <c r="AW66" i="1"/>
  <c r="AQ66" i="1"/>
  <c r="BD66" i="1" s="1"/>
  <c r="AL66" i="1"/>
  <c r="AJ66" i="1" s="1"/>
  <c r="AB66" i="1"/>
  <c r="AA66" i="1"/>
  <c r="Z66" i="1" s="1"/>
  <c r="S66" i="1"/>
  <c r="M66" i="1"/>
  <c r="AZ66" i="1" s="1"/>
  <c r="BR65" i="1"/>
  <c r="BQ65" i="1"/>
  <c r="BP65" i="1"/>
  <c r="AY65" i="1" s="1"/>
  <c r="BO65" i="1"/>
  <c r="BL65" i="1"/>
  <c r="BK65" i="1"/>
  <c r="BH65" i="1"/>
  <c r="BG65" i="1"/>
  <c r="BC65" i="1"/>
  <c r="AW65" i="1"/>
  <c r="BA65" i="1" s="1"/>
  <c r="AQ65" i="1"/>
  <c r="BD65" i="1" s="1"/>
  <c r="AL65" i="1"/>
  <c r="AK65" i="1"/>
  <c r="AJ65" i="1"/>
  <c r="L65" i="1" s="1"/>
  <c r="K65" i="1" s="1"/>
  <c r="AD65" i="1"/>
  <c r="AB65" i="1"/>
  <c r="AA65" i="1"/>
  <c r="Z65" i="1" s="1"/>
  <c r="V65" i="1"/>
  <c r="S65" i="1"/>
  <c r="Q65" i="1"/>
  <c r="N65" i="1"/>
  <c r="M65" i="1"/>
  <c r="AZ65" i="1" s="1"/>
  <c r="BR64" i="1"/>
  <c r="BQ64" i="1"/>
  <c r="BO64" i="1"/>
  <c r="BP64" i="1" s="1"/>
  <c r="BN64" i="1"/>
  <c r="BM64" i="1"/>
  <c r="BL64" i="1"/>
  <c r="BK64" i="1"/>
  <c r="BI64" i="1"/>
  <c r="BG64" i="1"/>
  <c r="BJ64" i="1" s="1"/>
  <c r="BD64" i="1"/>
  <c r="BC64" i="1"/>
  <c r="BA64" i="1"/>
  <c r="AY64" i="1"/>
  <c r="AW64" i="1"/>
  <c r="AQ64" i="1"/>
  <c r="AL64" i="1"/>
  <c r="AJ64" i="1" s="1"/>
  <c r="N64" i="1" s="1"/>
  <c r="AK64" i="1"/>
  <c r="AB64" i="1"/>
  <c r="AA64" i="1"/>
  <c r="Z64" i="1" s="1"/>
  <c r="S64" i="1"/>
  <c r="Q64" i="1"/>
  <c r="M64" i="1"/>
  <c r="AZ64" i="1" s="1"/>
  <c r="BB64" i="1" s="1"/>
  <c r="BR63" i="1"/>
  <c r="BQ63" i="1"/>
  <c r="BO63" i="1"/>
  <c r="BP63" i="1" s="1"/>
  <c r="BL63" i="1"/>
  <c r="BK63" i="1"/>
  <c r="BG63" i="1"/>
  <c r="BC63" i="1"/>
  <c r="AY63" i="1"/>
  <c r="BA63" i="1" s="1"/>
  <c r="AW63" i="1"/>
  <c r="AQ63" i="1"/>
  <c r="BD63" i="1" s="1"/>
  <c r="AL63" i="1"/>
  <c r="AJ63" i="1"/>
  <c r="L63" i="1" s="1"/>
  <c r="AB63" i="1"/>
  <c r="AA63" i="1"/>
  <c r="Z63" i="1"/>
  <c r="V63" i="1"/>
  <c r="S63" i="1"/>
  <c r="N63" i="1"/>
  <c r="M63" i="1"/>
  <c r="AZ63" i="1" s="1"/>
  <c r="BB63" i="1" s="1"/>
  <c r="K63" i="1"/>
  <c r="AD63" i="1" s="1"/>
  <c r="BR62" i="1"/>
  <c r="BQ62" i="1"/>
  <c r="BO62" i="1"/>
  <c r="BL62" i="1"/>
  <c r="BK62" i="1"/>
  <c r="BG62" i="1"/>
  <c r="BH62" i="1" s="1"/>
  <c r="BD62" i="1"/>
  <c r="BC62" i="1"/>
  <c r="AW62" i="1"/>
  <c r="AQ62" i="1"/>
  <c r="AL62" i="1"/>
  <c r="AJ62" i="1" s="1"/>
  <c r="N62" i="1" s="1"/>
  <c r="AK62" i="1"/>
  <c r="AB62" i="1"/>
  <c r="AA62" i="1"/>
  <c r="Z62" i="1" s="1"/>
  <c r="S62" i="1"/>
  <c r="M62" i="1"/>
  <c r="AZ62" i="1" s="1"/>
  <c r="BR61" i="1"/>
  <c r="BQ61" i="1"/>
  <c r="BO61" i="1"/>
  <c r="V61" i="1" s="1"/>
  <c r="BL61" i="1"/>
  <c r="BK61" i="1"/>
  <c r="BG61" i="1"/>
  <c r="BJ61" i="1" s="1"/>
  <c r="BC61" i="1"/>
  <c r="AW61" i="1"/>
  <c r="AQ61" i="1"/>
  <c r="BD61" i="1" s="1"/>
  <c r="AL61" i="1"/>
  <c r="AJ61" i="1"/>
  <c r="N61" i="1" s="1"/>
  <c r="AB61" i="1"/>
  <c r="AA61" i="1"/>
  <c r="Z61" i="1"/>
  <c r="S61" i="1"/>
  <c r="Q61" i="1"/>
  <c r="BR60" i="1"/>
  <c r="BQ60" i="1"/>
  <c r="BO60" i="1"/>
  <c r="BL60" i="1"/>
  <c r="BK60" i="1"/>
  <c r="BJ60" i="1"/>
  <c r="BI60" i="1"/>
  <c r="BM60" i="1" s="1"/>
  <c r="BN60" i="1" s="1"/>
  <c r="BG60" i="1"/>
  <c r="BH60" i="1" s="1"/>
  <c r="BD60" i="1"/>
  <c r="BC60" i="1"/>
  <c r="AW60" i="1"/>
  <c r="AQ60" i="1"/>
  <c r="AL60" i="1"/>
  <c r="AJ60" i="1"/>
  <c r="N60" i="1" s="1"/>
  <c r="AB60" i="1"/>
  <c r="AA60" i="1"/>
  <c r="Z60" i="1"/>
  <c r="S60" i="1"/>
  <c r="Q60" i="1"/>
  <c r="BR59" i="1"/>
  <c r="BQ59" i="1"/>
  <c r="BO59" i="1"/>
  <c r="BL59" i="1"/>
  <c r="BK59" i="1"/>
  <c r="BG59" i="1"/>
  <c r="BC59" i="1"/>
  <c r="AW59" i="1"/>
  <c r="AQ59" i="1"/>
  <c r="BD59" i="1" s="1"/>
  <c r="AL59" i="1"/>
  <c r="AJ59" i="1"/>
  <c r="L59" i="1" s="1"/>
  <c r="K59" i="1" s="1"/>
  <c r="AB59" i="1"/>
  <c r="AA59" i="1"/>
  <c r="Z59" i="1"/>
  <c r="S59" i="1"/>
  <c r="Q59" i="1"/>
  <c r="N59" i="1"/>
  <c r="M59" i="1"/>
  <c r="AZ59" i="1" s="1"/>
  <c r="BR58" i="1"/>
  <c r="BQ58" i="1"/>
  <c r="BO58" i="1"/>
  <c r="BP58" i="1" s="1"/>
  <c r="AY58" i="1" s="1"/>
  <c r="BL58" i="1"/>
  <c r="BK58" i="1"/>
  <c r="BG58" i="1"/>
  <c r="BJ58" i="1" s="1"/>
  <c r="BD58" i="1"/>
  <c r="BC58" i="1"/>
  <c r="AW58" i="1"/>
  <c r="BA58" i="1" s="1"/>
  <c r="AQ58" i="1"/>
  <c r="AL58" i="1"/>
  <c r="AJ58" i="1" s="1"/>
  <c r="AK58" i="1" s="1"/>
  <c r="AB58" i="1"/>
  <c r="AA58" i="1"/>
  <c r="Z58" i="1" s="1"/>
  <c r="S58" i="1"/>
  <c r="BR57" i="1"/>
  <c r="BQ57" i="1"/>
  <c r="BO57" i="1"/>
  <c r="BP57" i="1" s="1"/>
  <c r="AY57" i="1" s="1"/>
  <c r="BA57" i="1" s="1"/>
  <c r="BL57" i="1"/>
  <c r="BK57" i="1"/>
  <c r="BG57" i="1"/>
  <c r="BJ57" i="1" s="1"/>
  <c r="BC57" i="1"/>
  <c r="AW57" i="1"/>
  <c r="AQ57" i="1"/>
  <c r="BD57" i="1" s="1"/>
  <c r="AL57" i="1"/>
  <c r="AJ57" i="1"/>
  <c r="N57" i="1" s="1"/>
  <c r="AB57" i="1"/>
  <c r="AA57" i="1"/>
  <c r="Z57" i="1"/>
  <c r="S57" i="1"/>
  <c r="Q57" i="1"/>
  <c r="BR56" i="1"/>
  <c r="BQ56" i="1"/>
  <c r="BO56" i="1"/>
  <c r="BP56" i="1" s="1"/>
  <c r="AY56" i="1" s="1"/>
  <c r="BA56" i="1" s="1"/>
  <c r="BL56" i="1"/>
  <c r="BK56" i="1"/>
  <c r="BJ56" i="1"/>
  <c r="BI56" i="1"/>
  <c r="BM56" i="1" s="1"/>
  <c r="BN56" i="1" s="1"/>
  <c r="BG56" i="1"/>
  <c r="BH56" i="1" s="1"/>
  <c r="BC56" i="1"/>
  <c r="AW56" i="1"/>
  <c r="AQ56" i="1"/>
  <c r="BD56" i="1" s="1"/>
  <c r="AL56" i="1"/>
  <c r="AK56" i="1"/>
  <c r="AJ56" i="1"/>
  <c r="N56" i="1" s="1"/>
  <c r="AB56" i="1"/>
  <c r="AA56" i="1"/>
  <c r="Z56" i="1" s="1"/>
  <c r="S56" i="1"/>
  <c r="Q56" i="1"/>
  <c r="BR55" i="1"/>
  <c r="BQ55" i="1"/>
  <c r="BO55" i="1"/>
  <c r="BL55" i="1"/>
  <c r="BK55" i="1"/>
  <c r="BG55" i="1"/>
  <c r="BC55" i="1"/>
  <c r="AW55" i="1"/>
  <c r="AQ55" i="1"/>
  <c r="BD55" i="1" s="1"/>
  <c r="AL55" i="1"/>
  <c r="AJ55" i="1"/>
  <c r="L55" i="1" s="1"/>
  <c r="K55" i="1" s="1"/>
  <c r="AB55" i="1"/>
  <c r="AA55" i="1"/>
  <c r="Z55" i="1"/>
  <c r="S55" i="1"/>
  <c r="Q55" i="1"/>
  <c r="N55" i="1"/>
  <c r="M55" i="1"/>
  <c r="AZ55" i="1" s="1"/>
  <c r="BR54" i="1"/>
  <c r="BQ54" i="1"/>
  <c r="BO54" i="1"/>
  <c r="BP54" i="1" s="1"/>
  <c r="AY54" i="1" s="1"/>
  <c r="BL54" i="1"/>
  <c r="BK54" i="1"/>
  <c r="BG54" i="1"/>
  <c r="BJ54" i="1" s="1"/>
  <c r="BD54" i="1"/>
  <c r="BC54" i="1"/>
  <c r="AW54" i="1"/>
  <c r="BA54" i="1" s="1"/>
  <c r="AQ54" i="1"/>
  <c r="AL54" i="1"/>
  <c r="AJ54" i="1" s="1"/>
  <c r="AK54" i="1" s="1"/>
  <c r="AB54" i="1"/>
  <c r="AA54" i="1"/>
  <c r="Z54" i="1" s="1"/>
  <c r="S54" i="1"/>
  <c r="BR53" i="1"/>
  <c r="BQ53" i="1"/>
  <c r="BO53" i="1"/>
  <c r="BP53" i="1" s="1"/>
  <c r="AY53" i="1" s="1"/>
  <c r="BL53" i="1"/>
  <c r="BK53" i="1"/>
  <c r="BG53" i="1"/>
  <c r="BJ53" i="1" s="1"/>
  <c r="BC53" i="1"/>
  <c r="BA53" i="1"/>
  <c r="AW53" i="1"/>
  <c r="AQ53" i="1"/>
  <c r="BD53" i="1" s="1"/>
  <c r="AL53" i="1"/>
  <c r="AJ53" i="1"/>
  <c r="AB53" i="1"/>
  <c r="AA53" i="1"/>
  <c r="Z53" i="1"/>
  <c r="S53" i="1"/>
  <c r="Q53" i="1"/>
  <c r="BR52" i="1"/>
  <c r="BQ52" i="1"/>
  <c r="BO52" i="1"/>
  <c r="BL52" i="1"/>
  <c r="BK52" i="1"/>
  <c r="BJ52" i="1"/>
  <c r="BI52" i="1"/>
  <c r="BM52" i="1" s="1"/>
  <c r="BN52" i="1" s="1"/>
  <c r="BG52" i="1"/>
  <c r="BH52" i="1" s="1"/>
  <c r="BC52" i="1"/>
  <c r="AZ52" i="1"/>
  <c r="AW52" i="1"/>
  <c r="AQ52" i="1"/>
  <c r="BD52" i="1" s="1"/>
  <c r="AL52" i="1"/>
  <c r="AK52" i="1"/>
  <c r="AJ52" i="1"/>
  <c r="N52" i="1" s="1"/>
  <c r="AB52" i="1"/>
  <c r="AA52" i="1"/>
  <c r="Z52" i="1" s="1"/>
  <c r="S52" i="1"/>
  <c r="Q52" i="1"/>
  <c r="M52" i="1"/>
  <c r="BR51" i="1"/>
  <c r="BQ51" i="1"/>
  <c r="BP51" i="1" s="1"/>
  <c r="AY51" i="1" s="1"/>
  <c r="BA51" i="1" s="1"/>
  <c r="BO51" i="1"/>
  <c r="BL51" i="1"/>
  <c r="BK51" i="1"/>
  <c r="BG51" i="1"/>
  <c r="BJ51" i="1" s="1"/>
  <c r="BC51" i="1"/>
  <c r="AW51" i="1"/>
  <c r="AQ51" i="1"/>
  <c r="BD51" i="1" s="1"/>
  <c r="AL51" i="1"/>
  <c r="AK51" i="1"/>
  <c r="AJ51" i="1"/>
  <c r="L51" i="1" s="1"/>
  <c r="AB51" i="1"/>
  <c r="AA51" i="1"/>
  <c r="Z51" i="1" s="1"/>
  <c r="V51" i="1"/>
  <c r="S51" i="1"/>
  <c r="Q51" i="1"/>
  <c r="N51" i="1"/>
  <c r="M51" i="1"/>
  <c r="AZ51" i="1" s="1"/>
  <c r="K51" i="1"/>
  <c r="BR50" i="1"/>
  <c r="BQ50" i="1"/>
  <c r="BO50" i="1"/>
  <c r="BL50" i="1"/>
  <c r="BK50" i="1"/>
  <c r="BI50" i="1"/>
  <c r="BM50" i="1" s="1"/>
  <c r="BN50" i="1" s="1"/>
  <c r="BG50" i="1"/>
  <c r="BD50" i="1"/>
  <c r="BC50" i="1"/>
  <c r="AW50" i="1"/>
  <c r="AQ50" i="1"/>
  <c r="AL50" i="1"/>
  <c r="AJ50" i="1" s="1"/>
  <c r="N50" i="1" s="1"/>
  <c r="AB50" i="1"/>
  <c r="AA50" i="1"/>
  <c r="Z50" i="1" s="1"/>
  <c r="S50" i="1"/>
  <c r="BR49" i="1"/>
  <c r="BQ49" i="1"/>
  <c r="BO49" i="1"/>
  <c r="V49" i="1" s="1"/>
  <c r="BL49" i="1"/>
  <c r="BK49" i="1"/>
  <c r="BI49" i="1"/>
  <c r="BM49" i="1" s="1"/>
  <c r="BN49" i="1" s="1"/>
  <c r="BG49" i="1"/>
  <c r="BC49" i="1"/>
  <c r="AW49" i="1"/>
  <c r="AQ49" i="1"/>
  <c r="BD49" i="1" s="1"/>
  <c r="AL49" i="1"/>
  <c r="AJ49" i="1" s="1"/>
  <c r="AB49" i="1"/>
  <c r="AA49" i="1"/>
  <c r="Z49" i="1" s="1"/>
  <c r="S49" i="1"/>
  <c r="BR48" i="1"/>
  <c r="BQ48" i="1"/>
  <c r="BO48" i="1"/>
  <c r="BL48" i="1"/>
  <c r="BK48" i="1"/>
  <c r="BG48" i="1"/>
  <c r="BH48" i="1" s="1"/>
  <c r="BC48" i="1"/>
  <c r="AW48" i="1"/>
  <c r="AQ48" i="1"/>
  <c r="BD48" i="1" s="1"/>
  <c r="AL48" i="1"/>
  <c r="AJ48" i="1" s="1"/>
  <c r="AB48" i="1"/>
  <c r="AA48" i="1"/>
  <c r="Z48" i="1" s="1"/>
  <c r="S48" i="1"/>
  <c r="BR47" i="1"/>
  <c r="V47" i="1" s="1"/>
  <c r="BQ47" i="1"/>
  <c r="BP47" i="1" s="1"/>
  <c r="AY47" i="1" s="1"/>
  <c r="BA47" i="1" s="1"/>
  <c r="BO47" i="1"/>
  <c r="BL47" i="1"/>
  <c r="BK47" i="1"/>
  <c r="BJ47" i="1"/>
  <c r="BI47" i="1"/>
  <c r="BM47" i="1" s="1"/>
  <c r="BN47" i="1" s="1"/>
  <c r="BH47" i="1"/>
  <c r="BG47" i="1"/>
  <c r="BC47" i="1"/>
  <c r="AZ47" i="1"/>
  <c r="BB47" i="1" s="1"/>
  <c r="AW47" i="1"/>
  <c r="AQ47" i="1"/>
  <c r="BD47" i="1" s="1"/>
  <c r="AL47" i="1"/>
  <c r="AJ47" i="1"/>
  <c r="L47" i="1" s="1"/>
  <c r="K47" i="1" s="1"/>
  <c r="AB47" i="1"/>
  <c r="AA47" i="1"/>
  <c r="Z47" i="1"/>
  <c r="S47" i="1"/>
  <c r="Q47" i="1"/>
  <c r="N47" i="1"/>
  <c r="M47" i="1"/>
  <c r="BR46" i="1"/>
  <c r="BQ46" i="1"/>
  <c r="BP46" i="1" s="1"/>
  <c r="AY46" i="1" s="1"/>
  <c r="BO46" i="1"/>
  <c r="BL46" i="1"/>
  <c r="BK46" i="1"/>
  <c r="BI46" i="1"/>
  <c r="BM46" i="1" s="1"/>
  <c r="BN46" i="1" s="1"/>
  <c r="BH46" i="1"/>
  <c r="BG46" i="1"/>
  <c r="BJ46" i="1" s="1"/>
  <c r="BC46" i="1"/>
  <c r="AW46" i="1"/>
  <c r="BA46" i="1" s="1"/>
  <c r="AQ46" i="1"/>
  <c r="BD46" i="1" s="1"/>
  <c r="AL46" i="1"/>
  <c r="AJ46" i="1" s="1"/>
  <c r="AB46" i="1"/>
  <c r="AA46" i="1"/>
  <c r="Z46" i="1" s="1"/>
  <c r="V46" i="1"/>
  <c r="S46" i="1"/>
  <c r="BR45" i="1"/>
  <c r="BQ45" i="1"/>
  <c r="BO45" i="1"/>
  <c r="BP45" i="1" s="1"/>
  <c r="AY45" i="1" s="1"/>
  <c r="BA45" i="1" s="1"/>
  <c r="BL45" i="1"/>
  <c r="BK45" i="1"/>
  <c r="BG45" i="1"/>
  <c r="BJ45" i="1" s="1"/>
  <c r="BC45" i="1"/>
  <c r="AW45" i="1"/>
  <c r="AQ45" i="1"/>
  <c r="BD45" i="1" s="1"/>
  <c r="AL45" i="1"/>
  <c r="AJ45" i="1" s="1"/>
  <c r="AB45" i="1"/>
  <c r="AA45" i="1"/>
  <c r="Z45" i="1" s="1"/>
  <c r="S45" i="1"/>
  <c r="BR44" i="1"/>
  <c r="BQ44" i="1"/>
  <c r="BO44" i="1"/>
  <c r="BP44" i="1" s="1"/>
  <c r="AY44" i="1" s="1"/>
  <c r="BA44" i="1" s="1"/>
  <c r="BL44" i="1"/>
  <c r="BK44" i="1"/>
  <c r="BJ44" i="1"/>
  <c r="BG44" i="1"/>
  <c r="BI44" i="1" s="1"/>
  <c r="BM44" i="1" s="1"/>
  <c r="BN44" i="1" s="1"/>
  <c r="BC44" i="1"/>
  <c r="AW44" i="1"/>
  <c r="AQ44" i="1"/>
  <c r="BD44" i="1" s="1"/>
  <c r="AL44" i="1"/>
  <c r="AK44" i="1"/>
  <c r="AJ44" i="1"/>
  <c r="N44" i="1" s="1"/>
  <c r="AB44" i="1"/>
  <c r="AA44" i="1"/>
  <c r="Z44" i="1" s="1"/>
  <c r="S44" i="1"/>
  <c r="Q44" i="1"/>
  <c r="BR43" i="1"/>
  <c r="V43" i="1" s="1"/>
  <c r="BQ43" i="1"/>
  <c r="BP43" i="1" s="1"/>
  <c r="AY43" i="1" s="1"/>
  <c r="BA43" i="1" s="1"/>
  <c r="BO43" i="1"/>
  <c r="BL43" i="1"/>
  <c r="BK43" i="1"/>
  <c r="BJ43" i="1"/>
  <c r="BI43" i="1"/>
  <c r="BM43" i="1" s="1"/>
  <c r="BN43" i="1" s="1"/>
  <c r="BH43" i="1"/>
  <c r="BG43" i="1"/>
  <c r="BC43" i="1"/>
  <c r="AZ43" i="1"/>
  <c r="BB43" i="1" s="1"/>
  <c r="AW43" i="1"/>
  <c r="AQ43" i="1"/>
  <c r="BD43" i="1" s="1"/>
  <c r="AL43" i="1"/>
  <c r="AK43" i="1"/>
  <c r="AJ43" i="1"/>
  <c r="L43" i="1" s="1"/>
  <c r="K43" i="1" s="1"/>
  <c r="AB43" i="1"/>
  <c r="AA43" i="1"/>
  <c r="Z43" i="1" s="1"/>
  <c r="S43" i="1"/>
  <c r="Q43" i="1"/>
  <c r="N43" i="1"/>
  <c r="M43" i="1"/>
  <c r="BR42" i="1"/>
  <c r="BQ42" i="1"/>
  <c r="BO42" i="1"/>
  <c r="BP42" i="1" s="1"/>
  <c r="AY42" i="1" s="1"/>
  <c r="BL42" i="1"/>
  <c r="BK42" i="1"/>
  <c r="BI42" i="1"/>
  <c r="BM42" i="1" s="1"/>
  <c r="BN42" i="1" s="1"/>
  <c r="BG42" i="1"/>
  <c r="BJ42" i="1" s="1"/>
  <c r="BC42" i="1"/>
  <c r="AW42" i="1"/>
  <c r="AQ42" i="1"/>
  <c r="BD42" i="1" s="1"/>
  <c r="AL42" i="1"/>
  <c r="AJ42" i="1" s="1"/>
  <c r="AB42" i="1"/>
  <c r="AA42" i="1"/>
  <c r="Z42" i="1" s="1"/>
  <c r="S42" i="1"/>
  <c r="BR41" i="1"/>
  <c r="BQ41" i="1"/>
  <c r="BO41" i="1"/>
  <c r="BL41" i="1"/>
  <c r="BK41" i="1"/>
  <c r="BG41" i="1"/>
  <c r="BC41" i="1"/>
  <c r="AW41" i="1"/>
  <c r="AQ41" i="1"/>
  <c r="BD41" i="1" s="1"/>
  <c r="AL41" i="1"/>
  <c r="AJ41" i="1" s="1"/>
  <c r="AB41" i="1"/>
  <c r="AA41" i="1"/>
  <c r="Z41" i="1" s="1"/>
  <c r="S41" i="1"/>
  <c r="M41" i="1"/>
  <c r="AZ41" i="1" s="1"/>
  <c r="BR40" i="1"/>
  <c r="BQ40" i="1"/>
  <c r="BO40" i="1"/>
  <c r="BP40" i="1" s="1"/>
  <c r="AY40" i="1" s="1"/>
  <c r="BA40" i="1" s="1"/>
  <c r="BL40" i="1"/>
  <c r="BK40" i="1"/>
  <c r="BJ40" i="1"/>
  <c r="BG40" i="1"/>
  <c r="BI40" i="1" s="1"/>
  <c r="BM40" i="1" s="1"/>
  <c r="BN40" i="1" s="1"/>
  <c r="BC40" i="1"/>
  <c r="AW40" i="1"/>
  <c r="AQ40" i="1"/>
  <c r="BD40" i="1" s="1"/>
  <c r="AL40" i="1"/>
  <c r="AK40" i="1"/>
  <c r="AJ40" i="1"/>
  <c r="N40" i="1" s="1"/>
  <c r="AB40" i="1"/>
  <c r="AA40" i="1"/>
  <c r="Z40" i="1" s="1"/>
  <c r="S40" i="1"/>
  <c r="Q40" i="1"/>
  <c r="BR39" i="1"/>
  <c r="V39" i="1" s="1"/>
  <c r="BQ39" i="1"/>
  <c r="BP39" i="1" s="1"/>
  <c r="BO39" i="1"/>
  <c r="BL39" i="1"/>
  <c r="BK39" i="1"/>
  <c r="BJ39" i="1"/>
  <c r="BI39" i="1"/>
  <c r="BM39" i="1" s="1"/>
  <c r="BN39" i="1" s="1"/>
  <c r="BH39" i="1"/>
  <c r="BG39" i="1"/>
  <c r="BC39" i="1"/>
  <c r="AZ39" i="1"/>
  <c r="AY39" i="1"/>
  <c r="BA39" i="1" s="1"/>
  <c r="AW39" i="1"/>
  <c r="AQ39" i="1"/>
  <c r="BD39" i="1" s="1"/>
  <c r="AL39" i="1"/>
  <c r="AK39" i="1"/>
  <c r="AJ39" i="1"/>
  <c r="L39" i="1" s="1"/>
  <c r="K39" i="1" s="1"/>
  <c r="AB39" i="1"/>
  <c r="AA39" i="1"/>
  <c r="Z39" i="1" s="1"/>
  <c r="W39" i="1"/>
  <c r="X39" i="1" s="1"/>
  <c r="AF39" i="1" s="1"/>
  <c r="S39" i="1"/>
  <c r="Q39" i="1"/>
  <c r="N39" i="1"/>
  <c r="M39" i="1"/>
  <c r="BR38" i="1"/>
  <c r="BQ38" i="1"/>
  <c r="BO38" i="1"/>
  <c r="BL38" i="1"/>
  <c r="BK38" i="1"/>
  <c r="BG38" i="1"/>
  <c r="BC38" i="1"/>
  <c r="AW38" i="1"/>
  <c r="AQ38" i="1"/>
  <c r="BD38" i="1" s="1"/>
  <c r="AL38" i="1"/>
  <c r="AJ38" i="1" s="1"/>
  <c r="AB38" i="1"/>
  <c r="AA38" i="1"/>
  <c r="Z38" i="1" s="1"/>
  <c r="S38" i="1"/>
  <c r="M38" i="1"/>
  <c r="AZ38" i="1" s="1"/>
  <c r="BR37" i="1"/>
  <c r="BQ37" i="1"/>
  <c r="BO37" i="1"/>
  <c r="BL37" i="1"/>
  <c r="BK37" i="1"/>
  <c r="BG37" i="1"/>
  <c r="BC37" i="1"/>
  <c r="AW37" i="1"/>
  <c r="AQ37" i="1"/>
  <c r="BD37" i="1" s="1"/>
  <c r="AL37" i="1"/>
  <c r="AJ37" i="1" s="1"/>
  <c r="AK37" i="1"/>
  <c r="AB37" i="1"/>
  <c r="AA37" i="1"/>
  <c r="S37" i="1"/>
  <c r="M37" i="1"/>
  <c r="AZ37" i="1" s="1"/>
  <c r="L37" i="1"/>
  <c r="K37" i="1" s="1"/>
  <c r="BR36" i="1"/>
  <c r="BQ36" i="1"/>
  <c r="BO36" i="1"/>
  <c r="BP36" i="1" s="1"/>
  <c r="AY36" i="1" s="1"/>
  <c r="BL36" i="1"/>
  <c r="BK36" i="1"/>
  <c r="BJ36" i="1"/>
  <c r="BG36" i="1"/>
  <c r="BI36" i="1" s="1"/>
  <c r="BM36" i="1" s="1"/>
  <c r="BN36" i="1" s="1"/>
  <c r="BC36" i="1"/>
  <c r="BA36" i="1"/>
  <c r="AW36" i="1"/>
  <c r="AQ36" i="1"/>
  <c r="BD36" i="1" s="1"/>
  <c r="AL36" i="1"/>
  <c r="AK36" i="1"/>
  <c r="AJ36" i="1"/>
  <c r="Q36" i="1" s="1"/>
  <c r="AB36" i="1"/>
  <c r="AA36" i="1"/>
  <c r="Z36" i="1"/>
  <c r="S36" i="1"/>
  <c r="BR35" i="1"/>
  <c r="BQ35" i="1"/>
  <c r="BP35" i="1"/>
  <c r="AY35" i="1" s="1"/>
  <c r="BA35" i="1" s="1"/>
  <c r="BO35" i="1"/>
  <c r="BL35" i="1"/>
  <c r="BK35" i="1"/>
  <c r="BJ35" i="1"/>
  <c r="BI35" i="1"/>
  <c r="BM35" i="1" s="1"/>
  <c r="BN35" i="1" s="1"/>
  <c r="BH35" i="1"/>
  <c r="BG35" i="1"/>
  <c r="BC35" i="1"/>
  <c r="AZ35" i="1"/>
  <c r="AW35" i="1"/>
  <c r="AQ35" i="1"/>
  <c r="BD35" i="1" s="1"/>
  <c r="AL35" i="1"/>
  <c r="AK35" i="1"/>
  <c r="AJ35" i="1"/>
  <c r="L35" i="1" s="1"/>
  <c r="K35" i="1" s="1"/>
  <c r="AB35" i="1"/>
  <c r="AA35" i="1"/>
  <c r="Z35" i="1" s="1"/>
  <c r="V35" i="1"/>
  <c r="S35" i="1"/>
  <c r="Q35" i="1"/>
  <c r="N35" i="1"/>
  <c r="M35" i="1"/>
  <c r="BR34" i="1"/>
  <c r="BQ34" i="1"/>
  <c r="BP34" i="1"/>
  <c r="BO34" i="1"/>
  <c r="BL34" i="1"/>
  <c r="BK34" i="1"/>
  <c r="BI34" i="1"/>
  <c r="BM34" i="1" s="1"/>
  <c r="BN34" i="1" s="1"/>
  <c r="BH34" i="1"/>
  <c r="BG34" i="1"/>
  <c r="BJ34" i="1" s="1"/>
  <c r="BC34" i="1"/>
  <c r="AY34" i="1"/>
  <c r="AW34" i="1"/>
  <c r="BA34" i="1" s="1"/>
  <c r="AQ34" i="1"/>
  <c r="BD34" i="1" s="1"/>
  <c r="AL34" i="1"/>
  <c r="AJ34" i="1" s="1"/>
  <c r="AK34" i="1" s="1"/>
  <c r="AB34" i="1"/>
  <c r="AA34" i="1"/>
  <c r="V34" i="1"/>
  <c r="S34" i="1"/>
  <c r="Q34" i="1"/>
  <c r="N34" i="1"/>
  <c r="BR33" i="1"/>
  <c r="BQ33" i="1"/>
  <c r="BO33" i="1"/>
  <c r="BL33" i="1"/>
  <c r="BK33" i="1"/>
  <c r="BG33" i="1"/>
  <c r="BD33" i="1"/>
  <c r="BC33" i="1"/>
  <c r="AW33" i="1"/>
  <c r="AQ33" i="1"/>
  <c r="AL33" i="1"/>
  <c r="AJ33" i="1"/>
  <c r="AB33" i="1"/>
  <c r="AA33" i="1"/>
  <c r="Z33" i="1"/>
  <c r="S33" i="1"/>
  <c r="BR32" i="1"/>
  <c r="BQ32" i="1"/>
  <c r="BP32" i="1"/>
  <c r="AY32" i="1" s="1"/>
  <c r="BO32" i="1"/>
  <c r="BL32" i="1"/>
  <c r="BK32" i="1"/>
  <c r="BI32" i="1"/>
  <c r="BM32" i="1" s="1"/>
  <c r="BN32" i="1" s="1"/>
  <c r="BH32" i="1"/>
  <c r="BG32" i="1"/>
  <c r="BJ32" i="1" s="1"/>
  <c r="BC32" i="1"/>
  <c r="AW32" i="1"/>
  <c r="BA32" i="1" s="1"/>
  <c r="AQ32" i="1"/>
  <c r="BD32" i="1" s="1"/>
  <c r="AL32" i="1"/>
  <c r="AJ32" i="1" s="1"/>
  <c r="AB32" i="1"/>
  <c r="Z32" i="1" s="1"/>
  <c r="AA32" i="1"/>
  <c r="V32" i="1"/>
  <c r="S32" i="1"/>
  <c r="N32" i="1"/>
  <c r="BR31" i="1"/>
  <c r="BQ31" i="1"/>
  <c r="BO31" i="1"/>
  <c r="BP31" i="1" s="1"/>
  <c r="AY31" i="1" s="1"/>
  <c r="BA31" i="1" s="1"/>
  <c r="BL31" i="1"/>
  <c r="BK31" i="1"/>
  <c r="BG31" i="1"/>
  <c r="BJ31" i="1" s="1"/>
  <c r="BD31" i="1"/>
  <c r="BC31" i="1"/>
  <c r="AW31" i="1"/>
  <c r="AQ31" i="1"/>
  <c r="AL31" i="1"/>
  <c r="AJ31" i="1" s="1"/>
  <c r="AB31" i="1"/>
  <c r="Z31" i="1" s="1"/>
  <c r="AA31" i="1"/>
  <c r="S31" i="1"/>
  <c r="L31" i="1"/>
  <c r="K31" i="1" s="1"/>
  <c r="AD31" i="1" s="1"/>
  <c r="BR30" i="1"/>
  <c r="V30" i="1" s="1"/>
  <c r="BQ30" i="1"/>
  <c r="BP30" i="1" s="1"/>
  <c r="AY30" i="1" s="1"/>
  <c r="BA30" i="1" s="1"/>
  <c r="BO30" i="1"/>
  <c r="BM30" i="1"/>
  <c r="BN30" i="1" s="1"/>
  <c r="BL30" i="1"/>
  <c r="BK30" i="1"/>
  <c r="BJ30" i="1"/>
  <c r="BI30" i="1"/>
  <c r="BH30" i="1"/>
  <c r="BG30" i="1"/>
  <c r="BD30" i="1"/>
  <c r="BC30" i="1"/>
  <c r="AW30" i="1"/>
  <c r="AQ30" i="1"/>
  <c r="AL30" i="1"/>
  <c r="AJ30" i="1"/>
  <c r="AB30" i="1"/>
  <c r="AA30" i="1"/>
  <c r="Z30" i="1"/>
  <c r="S30" i="1"/>
  <c r="BR29" i="1"/>
  <c r="V29" i="1" s="1"/>
  <c r="BQ29" i="1"/>
  <c r="BP29" i="1" s="1"/>
  <c r="AY29" i="1" s="1"/>
  <c r="BA29" i="1" s="1"/>
  <c r="BO29" i="1"/>
  <c r="BL29" i="1"/>
  <c r="BK29" i="1"/>
  <c r="BJ29" i="1"/>
  <c r="BI29" i="1"/>
  <c r="BM29" i="1" s="1"/>
  <c r="BN29" i="1" s="1"/>
  <c r="BH29" i="1"/>
  <c r="BG29" i="1"/>
  <c r="BC29" i="1"/>
  <c r="AZ29" i="1"/>
  <c r="AW29" i="1"/>
  <c r="AQ29" i="1"/>
  <c r="BD29" i="1" s="1"/>
  <c r="AL29" i="1"/>
  <c r="AJ29" i="1"/>
  <c r="L29" i="1" s="1"/>
  <c r="K29" i="1" s="1"/>
  <c r="AB29" i="1"/>
  <c r="AA29" i="1"/>
  <c r="Z29" i="1"/>
  <c r="S29" i="1"/>
  <c r="Q29" i="1"/>
  <c r="N29" i="1"/>
  <c r="M29" i="1"/>
  <c r="BR28" i="1"/>
  <c r="BQ28" i="1"/>
  <c r="BP28" i="1"/>
  <c r="AY28" i="1" s="1"/>
  <c r="BO28" i="1"/>
  <c r="BL28" i="1"/>
  <c r="BK28" i="1"/>
  <c r="BI28" i="1"/>
  <c r="BM28" i="1" s="1"/>
  <c r="BN28" i="1" s="1"/>
  <c r="BH28" i="1"/>
  <c r="BG28" i="1"/>
  <c r="BJ28" i="1" s="1"/>
  <c r="BC28" i="1"/>
  <c r="AW28" i="1"/>
  <c r="BA28" i="1" s="1"/>
  <c r="AQ28" i="1"/>
  <c r="BD28" i="1" s="1"/>
  <c r="AL28" i="1"/>
  <c r="AJ28" i="1" s="1"/>
  <c r="AB28" i="1"/>
  <c r="AA28" i="1"/>
  <c r="Z28" i="1" s="1"/>
  <c r="V28" i="1"/>
  <c r="S28" i="1"/>
  <c r="BR27" i="1"/>
  <c r="BQ27" i="1"/>
  <c r="BO27" i="1"/>
  <c r="BP27" i="1" s="1"/>
  <c r="AY27" i="1" s="1"/>
  <c r="BA27" i="1" s="1"/>
  <c r="BL27" i="1"/>
  <c r="BK27" i="1"/>
  <c r="BG27" i="1"/>
  <c r="BJ27" i="1" s="1"/>
  <c r="BD27" i="1"/>
  <c r="BC27" i="1"/>
  <c r="AW27" i="1"/>
  <c r="AQ27" i="1"/>
  <c r="AL27" i="1"/>
  <c r="AJ27" i="1" s="1"/>
  <c r="AB27" i="1"/>
  <c r="AA27" i="1"/>
  <c r="S27" i="1"/>
  <c r="BR26" i="1"/>
  <c r="V26" i="1" s="1"/>
  <c r="BQ26" i="1"/>
  <c r="BO26" i="1"/>
  <c r="BP26" i="1" s="1"/>
  <c r="AY26" i="1" s="1"/>
  <c r="BA26" i="1" s="1"/>
  <c r="BL26" i="1"/>
  <c r="BK26" i="1"/>
  <c r="BJ26" i="1"/>
  <c r="BI26" i="1"/>
  <c r="BM26" i="1" s="1"/>
  <c r="BN26" i="1" s="1"/>
  <c r="BG26" i="1"/>
  <c r="BH26" i="1" s="1"/>
  <c r="BC26" i="1"/>
  <c r="AW26" i="1"/>
  <c r="AQ26" i="1"/>
  <c r="BD26" i="1" s="1"/>
  <c r="AL26" i="1"/>
  <c r="AJ26" i="1"/>
  <c r="AB26" i="1"/>
  <c r="AA26" i="1"/>
  <c r="Z26" i="1"/>
  <c r="S26" i="1"/>
  <c r="BR25" i="1"/>
  <c r="BQ25" i="1"/>
  <c r="BO25" i="1"/>
  <c r="BP25" i="1" s="1"/>
  <c r="AY25" i="1" s="1"/>
  <c r="BA25" i="1" s="1"/>
  <c r="BL25" i="1"/>
  <c r="BK25" i="1"/>
  <c r="BJ25" i="1"/>
  <c r="BI25" i="1"/>
  <c r="BM25" i="1" s="1"/>
  <c r="BN25" i="1" s="1"/>
  <c r="BG25" i="1"/>
  <c r="BH25" i="1" s="1"/>
  <c r="BC25" i="1"/>
  <c r="AW25" i="1"/>
  <c r="AQ25" i="1"/>
  <c r="BD25" i="1" s="1"/>
  <c r="AL25" i="1"/>
  <c r="AJ25" i="1" s="1"/>
  <c r="AB25" i="1"/>
  <c r="AA25" i="1"/>
  <c r="Z25" i="1" s="1"/>
  <c r="S25" i="1"/>
  <c r="BR24" i="1"/>
  <c r="BQ24" i="1"/>
  <c r="BP24" i="1"/>
  <c r="AY24" i="1" s="1"/>
  <c r="BO24" i="1"/>
  <c r="BL24" i="1"/>
  <c r="BK24" i="1"/>
  <c r="BI24" i="1"/>
  <c r="BM24" i="1" s="1"/>
  <c r="BN24" i="1" s="1"/>
  <c r="BH24" i="1"/>
  <c r="BG24" i="1"/>
  <c r="BJ24" i="1" s="1"/>
  <c r="BC24" i="1"/>
  <c r="AW24" i="1"/>
  <c r="BA24" i="1" s="1"/>
  <c r="AQ24" i="1"/>
  <c r="BD24" i="1" s="1"/>
  <c r="AL24" i="1"/>
  <c r="AJ24" i="1" s="1"/>
  <c r="AB24" i="1"/>
  <c r="AA24" i="1"/>
  <c r="Z24" i="1" s="1"/>
  <c r="V24" i="1"/>
  <c r="S24" i="1"/>
  <c r="BR23" i="1"/>
  <c r="BQ23" i="1"/>
  <c r="BO23" i="1"/>
  <c r="BP23" i="1" s="1"/>
  <c r="AY23" i="1" s="1"/>
  <c r="BA23" i="1" s="1"/>
  <c r="BL23" i="1"/>
  <c r="BK23" i="1"/>
  <c r="BG23" i="1"/>
  <c r="BJ23" i="1" s="1"/>
  <c r="BD23" i="1"/>
  <c r="BC23" i="1"/>
  <c r="AW23" i="1"/>
  <c r="AQ23" i="1"/>
  <c r="AL23" i="1"/>
  <c r="AJ23" i="1" s="1"/>
  <c r="L23" i="1" s="1"/>
  <c r="K23" i="1" s="1"/>
  <c r="AB23" i="1"/>
  <c r="AA23" i="1"/>
  <c r="S23" i="1"/>
  <c r="BR22" i="1"/>
  <c r="BQ22" i="1"/>
  <c r="BP22" i="1" s="1"/>
  <c r="AY22" i="1" s="1"/>
  <c r="BA22" i="1" s="1"/>
  <c r="BO22" i="1"/>
  <c r="BL22" i="1"/>
  <c r="BK22" i="1"/>
  <c r="BJ22" i="1"/>
  <c r="BI22" i="1"/>
  <c r="BM22" i="1" s="1"/>
  <c r="BN22" i="1" s="1"/>
  <c r="BH22" i="1"/>
  <c r="BG22" i="1"/>
  <c r="BC22" i="1"/>
  <c r="AW22" i="1"/>
  <c r="AQ22" i="1"/>
  <c r="BD22" i="1" s="1"/>
  <c r="AL22" i="1"/>
  <c r="AJ22" i="1"/>
  <c r="AB22" i="1"/>
  <c r="AA22" i="1"/>
  <c r="Z22" i="1"/>
  <c r="V22" i="1"/>
  <c r="S22" i="1"/>
  <c r="BR21" i="1"/>
  <c r="BQ21" i="1"/>
  <c r="BO21" i="1"/>
  <c r="BP21" i="1" s="1"/>
  <c r="AY21" i="1" s="1"/>
  <c r="BA21" i="1" s="1"/>
  <c r="BL21" i="1"/>
  <c r="BK21" i="1"/>
  <c r="BJ21" i="1"/>
  <c r="BG21" i="1"/>
  <c r="BI21" i="1" s="1"/>
  <c r="BM21" i="1" s="1"/>
  <c r="BN21" i="1" s="1"/>
  <c r="BC21" i="1"/>
  <c r="AW21" i="1"/>
  <c r="AQ21" i="1"/>
  <c r="BD21" i="1" s="1"/>
  <c r="AL21" i="1"/>
  <c r="AJ21" i="1" s="1"/>
  <c r="AB21" i="1"/>
  <c r="AA21" i="1"/>
  <c r="Z21" i="1" s="1"/>
  <c r="S21" i="1"/>
  <c r="BR20" i="1"/>
  <c r="BQ20" i="1"/>
  <c r="BP20" i="1"/>
  <c r="AY20" i="1" s="1"/>
  <c r="BO20" i="1"/>
  <c r="BL20" i="1"/>
  <c r="BK20" i="1"/>
  <c r="BH20" i="1"/>
  <c r="BG20" i="1"/>
  <c r="BJ20" i="1" s="1"/>
  <c r="BC20" i="1"/>
  <c r="AW20" i="1"/>
  <c r="AQ20" i="1"/>
  <c r="BD20" i="1" s="1"/>
  <c r="AL20" i="1"/>
  <c r="AJ20" i="1" s="1"/>
  <c r="AB20" i="1"/>
  <c r="AA20" i="1"/>
  <c r="Z20" i="1" s="1"/>
  <c r="V20" i="1"/>
  <c r="S20" i="1"/>
  <c r="N20" i="1"/>
  <c r="BR19" i="1"/>
  <c r="BQ19" i="1"/>
  <c r="BO19" i="1"/>
  <c r="BP19" i="1" s="1"/>
  <c r="AY19" i="1" s="1"/>
  <c r="BA19" i="1" s="1"/>
  <c r="BL19" i="1"/>
  <c r="BK19" i="1"/>
  <c r="BG19" i="1"/>
  <c r="BJ19" i="1" s="1"/>
  <c r="BD19" i="1"/>
  <c r="BC19" i="1"/>
  <c r="AW19" i="1"/>
  <c r="AQ19" i="1"/>
  <c r="AL19" i="1"/>
  <c r="AJ19" i="1" s="1"/>
  <c r="AB19" i="1"/>
  <c r="AA19" i="1"/>
  <c r="S19" i="1"/>
  <c r="L19" i="1"/>
  <c r="K19" i="1" s="1"/>
  <c r="AD19" i="1" s="1"/>
  <c r="BR18" i="1"/>
  <c r="BQ18" i="1"/>
  <c r="BO18" i="1"/>
  <c r="BP18" i="1" s="1"/>
  <c r="AY18" i="1" s="1"/>
  <c r="BA18" i="1" s="1"/>
  <c r="BL18" i="1"/>
  <c r="BK18" i="1"/>
  <c r="BJ18" i="1"/>
  <c r="BI18" i="1"/>
  <c r="BM18" i="1" s="1"/>
  <c r="BN18" i="1" s="1"/>
  <c r="BG18" i="1"/>
  <c r="BH18" i="1" s="1"/>
  <c r="BC18" i="1"/>
  <c r="AW18" i="1"/>
  <c r="AQ18" i="1"/>
  <c r="BD18" i="1" s="1"/>
  <c r="AL18" i="1"/>
  <c r="AJ18" i="1"/>
  <c r="AB18" i="1"/>
  <c r="AA18" i="1"/>
  <c r="Z18" i="1"/>
  <c r="S18" i="1"/>
  <c r="BR17" i="1"/>
  <c r="BQ17" i="1"/>
  <c r="BO17" i="1"/>
  <c r="BP17" i="1" s="1"/>
  <c r="AY17" i="1" s="1"/>
  <c r="BA17" i="1" s="1"/>
  <c r="BL17" i="1"/>
  <c r="BK17" i="1"/>
  <c r="BJ17" i="1"/>
  <c r="BG17" i="1"/>
  <c r="BI17" i="1" s="1"/>
  <c r="BM17" i="1" s="1"/>
  <c r="BN17" i="1" s="1"/>
  <c r="BC17" i="1"/>
  <c r="AW17" i="1"/>
  <c r="AQ17" i="1"/>
  <c r="BD17" i="1" s="1"/>
  <c r="AL17" i="1"/>
  <c r="AJ17" i="1" s="1"/>
  <c r="AB17" i="1"/>
  <c r="AA17" i="1"/>
  <c r="Z17" i="1" s="1"/>
  <c r="S17" i="1"/>
  <c r="AD23" i="1" l="1"/>
  <c r="N17" i="1"/>
  <c r="M17" i="1"/>
  <c r="AZ17" i="1" s="1"/>
  <c r="BB17" i="1" s="1"/>
  <c r="L17" i="1"/>
  <c r="K17" i="1" s="1"/>
  <c r="AK17" i="1"/>
  <c r="Q17" i="1"/>
  <c r="BA20" i="1"/>
  <c r="N21" i="1"/>
  <c r="M21" i="1"/>
  <c r="AZ21" i="1" s="1"/>
  <c r="BB21" i="1" s="1"/>
  <c r="L21" i="1"/>
  <c r="K21" i="1" s="1"/>
  <c r="AK21" i="1"/>
  <c r="Q21" i="1"/>
  <c r="M24" i="1"/>
  <c r="AZ24" i="1" s="1"/>
  <c r="BB24" i="1" s="1"/>
  <c r="L24" i="1"/>
  <c r="K24" i="1" s="1"/>
  <c r="AK24" i="1"/>
  <c r="Q24" i="1"/>
  <c r="AK27" i="1"/>
  <c r="Q27" i="1"/>
  <c r="N27" i="1"/>
  <c r="M27" i="1"/>
  <c r="AZ27" i="1" s="1"/>
  <c r="BB27" i="1" s="1"/>
  <c r="N33" i="1"/>
  <c r="M33" i="1"/>
  <c r="AZ33" i="1" s="1"/>
  <c r="BB33" i="1" s="1"/>
  <c r="L33" i="1"/>
  <c r="K33" i="1" s="1"/>
  <c r="AK33" i="1"/>
  <c r="Q33" i="1"/>
  <c r="W35" i="1"/>
  <c r="X35" i="1" s="1"/>
  <c r="AD35" i="1"/>
  <c r="Q18" i="1"/>
  <c r="N18" i="1"/>
  <c r="M18" i="1"/>
  <c r="AZ18" i="1" s="1"/>
  <c r="BB18" i="1" s="1"/>
  <c r="L18" i="1"/>
  <c r="K18" i="1" s="1"/>
  <c r="AK18" i="1"/>
  <c r="AD29" i="1"/>
  <c r="BP33" i="1"/>
  <c r="AY33" i="1" s="1"/>
  <c r="BA33" i="1" s="1"/>
  <c r="V33" i="1"/>
  <c r="Z19" i="1"/>
  <c r="Q22" i="1"/>
  <c r="N22" i="1"/>
  <c r="M22" i="1"/>
  <c r="AZ22" i="1" s="1"/>
  <c r="BB22" i="1" s="1"/>
  <c r="L22" i="1"/>
  <c r="K22" i="1" s="1"/>
  <c r="AK22" i="1"/>
  <c r="N24" i="1"/>
  <c r="M28" i="1"/>
  <c r="AZ28" i="1" s="1"/>
  <c r="BB28" i="1" s="1"/>
  <c r="L28" i="1"/>
  <c r="K28" i="1" s="1"/>
  <c r="AK28" i="1"/>
  <c r="Q28" i="1"/>
  <c r="N25" i="1"/>
  <c r="M25" i="1"/>
  <c r="AZ25" i="1" s="1"/>
  <c r="BB25" i="1" s="1"/>
  <c r="L25" i="1"/>
  <c r="K25" i="1" s="1"/>
  <c r="AK25" i="1"/>
  <c r="Q25" i="1"/>
  <c r="L27" i="1"/>
  <c r="K27" i="1" s="1"/>
  <c r="AK31" i="1"/>
  <c r="Q31" i="1"/>
  <c r="N31" i="1"/>
  <c r="M31" i="1"/>
  <c r="AZ31" i="1" s="1"/>
  <c r="BB31" i="1" s="1"/>
  <c r="AK19" i="1"/>
  <c r="Q19" i="1"/>
  <c r="N19" i="1"/>
  <c r="M19" i="1"/>
  <c r="AZ19" i="1" s="1"/>
  <c r="BB19" i="1" s="1"/>
  <c r="Z23" i="1"/>
  <c r="N28" i="1"/>
  <c r="AD37" i="1"/>
  <c r="Q26" i="1"/>
  <c r="N26" i="1"/>
  <c r="M26" i="1"/>
  <c r="AZ26" i="1" s="1"/>
  <c r="BB26" i="1" s="1"/>
  <c r="L26" i="1"/>
  <c r="K26" i="1" s="1"/>
  <c r="W26" i="1" s="1"/>
  <c r="X26" i="1" s="1"/>
  <c r="AK26" i="1"/>
  <c r="BB29" i="1"/>
  <c r="Q30" i="1"/>
  <c r="N30" i="1"/>
  <c r="M30" i="1"/>
  <c r="AZ30" i="1" s="1"/>
  <c r="BB30" i="1" s="1"/>
  <c r="L30" i="1"/>
  <c r="K30" i="1" s="1"/>
  <c r="AK30" i="1"/>
  <c r="M32" i="1"/>
  <c r="AZ32" i="1" s="1"/>
  <c r="BB32" i="1" s="1"/>
  <c r="L32" i="1"/>
  <c r="K32" i="1" s="1"/>
  <c r="AK32" i="1"/>
  <c r="Q32" i="1"/>
  <c r="W29" i="1"/>
  <c r="X29" i="1" s="1"/>
  <c r="M20" i="1"/>
  <c r="AZ20" i="1" s="1"/>
  <c r="BB20" i="1" s="1"/>
  <c r="L20" i="1"/>
  <c r="K20" i="1" s="1"/>
  <c r="AK20" i="1"/>
  <c r="Q20" i="1"/>
  <c r="AK23" i="1"/>
  <c r="Q23" i="1"/>
  <c r="N23" i="1"/>
  <c r="M23" i="1"/>
  <c r="AZ23" i="1" s="1"/>
  <c r="BB23" i="1" s="1"/>
  <c r="Z27" i="1"/>
  <c r="BI20" i="1"/>
  <c r="BM20" i="1" s="1"/>
  <c r="BN20" i="1" s="1"/>
  <c r="BB37" i="1"/>
  <c r="Q37" i="1"/>
  <c r="N37" i="1"/>
  <c r="BP37" i="1"/>
  <c r="AY37" i="1" s="1"/>
  <c r="BA37" i="1" s="1"/>
  <c r="V37" i="1"/>
  <c r="BA42" i="1"/>
  <c r="AD43" i="1"/>
  <c r="T43" i="1"/>
  <c r="R43" i="1" s="1"/>
  <c r="U43" i="1" s="1"/>
  <c r="O43" i="1" s="1"/>
  <c r="P43" i="1" s="1"/>
  <c r="V19" i="1"/>
  <c r="BH19" i="1"/>
  <c r="V23" i="1"/>
  <c r="BH23" i="1"/>
  <c r="V27" i="1"/>
  <c r="BH27" i="1"/>
  <c r="V31" i="1"/>
  <c r="BH31" i="1"/>
  <c r="BJ33" i="1"/>
  <c r="BH33" i="1"/>
  <c r="BJ38" i="1"/>
  <c r="BH38" i="1"/>
  <c r="AE39" i="1"/>
  <c r="BB39" i="1"/>
  <c r="AK48" i="1"/>
  <c r="Q48" i="1"/>
  <c r="N48" i="1"/>
  <c r="M48" i="1"/>
  <c r="AZ48" i="1" s="1"/>
  <c r="BB48" i="1" s="1"/>
  <c r="L48" i="1"/>
  <c r="K48" i="1" s="1"/>
  <c r="BI19" i="1"/>
  <c r="BM19" i="1" s="1"/>
  <c r="BN19" i="1" s="1"/>
  <c r="BI23" i="1"/>
  <c r="BM23" i="1" s="1"/>
  <c r="BN23" i="1" s="1"/>
  <c r="BI27" i="1"/>
  <c r="BM27" i="1" s="1"/>
  <c r="BN27" i="1" s="1"/>
  <c r="AK29" i="1"/>
  <c r="BI31" i="1"/>
  <c r="BM31" i="1" s="1"/>
  <c r="BN31" i="1" s="1"/>
  <c r="BI33" i="1"/>
  <c r="BM33" i="1" s="1"/>
  <c r="BN33" i="1" s="1"/>
  <c r="BI38" i="1"/>
  <c r="BM38" i="1" s="1"/>
  <c r="BN38" i="1" s="1"/>
  <c r="BJ41" i="1"/>
  <c r="BI41" i="1"/>
  <c r="BM41" i="1" s="1"/>
  <c r="BN41" i="1" s="1"/>
  <c r="BH41" i="1"/>
  <c r="M46" i="1"/>
  <c r="AZ46" i="1" s="1"/>
  <c r="BB46" i="1" s="1"/>
  <c r="L46" i="1"/>
  <c r="K46" i="1" s="1"/>
  <c r="AK46" i="1"/>
  <c r="Q46" i="1"/>
  <c r="N46" i="1"/>
  <c r="W43" i="1"/>
  <c r="X43" i="1" s="1"/>
  <c r="V18" i="1"/>
  <c r="L34" i="1"/>
  <c r="K34" i="1" s="1"/>
  <c r="W34" i="1" s="1"/>
  <c r="X34" i="1" s="1"/>
  <c r="AD39" i="1"/>
  <c r="AG39" i="1" s="1"/>
  <c r="T39" i="1"/>
  <c r="R39" i="1" s="1"/>
  <c r="U39" i="1" s="1"/>
  <c r="O39" i="1" s="1"/>
  <c r="P39" i="1" s="1"/>
  <c r="W47" i="1"/>
  <c r="X47" i="1" s="1"/>
  <c r="M34" i="1"/>
  <c r="AZ34" i="1" s="1"/>
  <c r="BB34" i="1" s="1"/>
  <c r="Z37" i="1"/>
  <c r="BJ37" i="1"/>
  <c r="BI37" i="1"/>
  <c r="BM37" i="1" s="1"/>
  <c r="BN37" i="1" s="1"/>
  <c r="BH37" i="1"/>
  <c r="L38" i="1"/>
  <c r="K38" i="1" s="1"/>
  <c r="AK38" i="1"/>
  <c r="Q38" i="1"/>
  <c r="N38" i="1"/>
  <c r="AK45" i="1"/>
  <c r="Q45" i="1"/>
  <c r="N45" i="1"/>
  <c r="M45" i="1"/>
  <c r="AZ45" i="1" s="1"/>
  <c r="BB45" i="1" s="1"/>
  <c r="L45" i="1"/>
  <c r="K45" i="1" s="1"/>
  <c r="AK49" i="1"/>
  <c r="N49" i="1"/>
  <c r="M49" i="1"/>
  <c r="AZ49" i="1" s="1"/>
  <c r="L49" i="1"/>
  <c r="K49" i="1" s="1"/>
  <c r="Q49" i="1"/>
  <c r="W49" i="1"/>
  <c r="X49" i="1" s="1"/>
  <c r="AE49" i="1" s="1"/>
  <c r="V17" i="1"/>
  <c r="BH17" i="1"/>
  <c r="V21" i="1"/>
  <c r="BH21" i="1"/>
  <c r="V25" i="1"/>
  <c r="BB35" i="1"/>
  <c r="BP38" i="1"/>
  <c r="AY38" i="1" s="1"/>
  <c r="BB38" i="1" s="1"/>
  <c r="V38" i="1"/>
  <c r="BP41" i="1"/>
  <c r="AY41" i="1" s="1"/>
  <c r="BA41" i="1" s="1"/>
  <c r="V41" i="1"/>
  <c r="AD47" i="1"/>
  <c r="T47" i="1"/>
  <c r="R47" i="1" s="1"/>
  <c r="U47" i="1" s="1"/>
  <c r="O47" i="1" s="1"/>
  <c r="P47" i="1" s="1"/>
  <c r="Z34" i="1"/>
  <c r="N36" i="1"/>
  <c r="M36" i="1"/>
  <c r="AZ36" i="1" s="1"/>
  <c r="BB36" i="1" s="1"/>
  <c r="L36" i="1"/>
  <c r="K36" i="1" s="1"/>
  <c r="BA38" i="1"/>
  <c r="Y39" i="1"/>
  <c r="AC39" i="1" s="1"/>
  <c r="AK41" i="1"/>
  <c r="Q41" i="1"/>
  <c r="N41" i="1"/>
  <c r="L41" i="1"/>
  <c r="K41" i="1" s="1"/>
  <c r="M42" i="1"/>
  <c r="AZ42" i="1" s="1"/>
  <c r="BB42" i="1" s="1"/>
  <c r="L42" i="1"/>
  <c r="K42" i="1" s="1"/>
  <c r="AK42" i="1"/>
  <c r="Q42" i="1"/>
  <c r="N42" i="1"/>
  <c r="V42" i="1"/>
  <c r="BH42" i="1"/>
  <c r="BP48" i="1"/>
  <c r="AY48" i="1" s="1"/>
  <c r="BA48" i="1" s="1"/>
  <c r="V48" i="1"/>
  <c r="BJ49" i="1"/>
  <c r="BH49" i="1"/>
  <c r="AK50" i="1"/>
  <c r="BJ50" i="1"/>
  <c r="BH50" i="1"/>
  <c r="AD55" i="1"/>
  <c r="BP55" i="1"/>
  <c r="AY55" i="1" s="1"/>
  <c r="V55" i="1"/>
  <c r="AD69" i="1"/>
  <c r="W51" i="1"/>
  <c r="X51" i="1" s="1"/>
  <c r="N53" i="1"/>
  <c r="M53" i="1"/>
  <c r="AZ53" i="1" s="1"/>
  <c r="BB53" i="1" s="1"/>
  <c r="L53" i="1"/>
  <c r="K53" i="1" s="1"/>
  <c r="AK53" i="1"/>
  <c r="Q58" i="1"/>
  <c r="N58" i="1"/>
  <c r="M58" i="1"/>
  <c r="AZ58" i="1" s="1"/>
  <c r="BB58" i="1" s="1"/>
  <c r="L58" i="1"/>
  <c r="K58" i="1" s="1"/>
  <c r="BP62" i="1"/>
  <c r="AY62" i="1" s="1"/>
  <c r="BA62" i="1" s="1"/>
  <c r="V62" i="1"/>
  <c r="L40" i="1"/>
  <c r="K40" i="1" s="1"/>
  <c r="L44" i="1"/>
  <c r="K44" i="1" s="1"/>
  <c r="V45" i="1"/>
  <c r="BH45" i="1"/>
  <c r="BI48" i="1"/>
  <c r="BM48" i="1" s="1"/>
  <c r="BN48" i="1" s="1"/>
  <c r="L50" i="1"/>
  <c r="K50" i="1" s="1"/>
  <c r="BB51" i="1"/>
  <c r="BH51" i="1"/>
  <c r="N68" i="1"/>
  <c r="M68" i="1"/>
  <c r="AZ68" i="1" s="1"/>
  <c r="BB68" i="1" s="1"/>
  <c r="AK68" i="1"/>
  <c r="Q68" i="1"/>
  <c r="L70" i="1"/>
  <c r="K70" i="1" s="1"/>
  <c r="AK70" i="1"/>
  <c r="Q70" i="1"/>
  <c r="N70" i="1"/>
  <c r="M70" i="1"/>
  <c r="AZ70" i="1" s="1"/>
  <c r="BB70" i="1" s="1"/>
  <c r="M40" i="1"/>
  <c r="AZ40" i="1" s="1"/>
  <c r="BB40" i="1" s="1"/>
  <c r="M44" i="1"/>
  <c r="AZ44" i="1" s="1"/>
  <c r="BB44" i="1" s="1"/>
  <c r="BI45" i="1"/>
  <c r="BM45" i="1" s="1"/>
  <c r="BN45" i="1" s="1"/>
  <c r="AK47" i="1"/>
  <c r="BJ48" i="1"/>
  <c r="M50" i="1"/>
  <c r="AZ50" i="1" s="1"/>
  <c r="BI51" i="1"/>
  <c r="BM51" i="1" s="1"/>
  <c r="BN51" i="1" s="1"/>
  <c r="Q54" i="1"/>
  <c r="N54" i="1"/>
  <c r="M54" i="1"/>
  <c r="AZ54" i="1" s="1"/>
  <c r="BB54" i="1" s="1"/>
  <c r="L54" i="1"/>
  <c r="K54" i="1" s="1"/>
  <c r="BA55" i="1"/>
  <c r="BJ59" i="1"/>
  <c r="BI59" i="1"/>
  <c r="BM59" i="1" s="1"/>
  <c r="BN59" i="1" s="1"/>
  <c r="BH59" i="1"/>
  <c r="V36" i="1"/>
  <c r="BH36" i="1"/>
  <c r="V40" i="1"/>
  <c r="BH40" i="1"/>
  <c r="V44" i="1"/>
  <c r="BH44" i="1"/>
  <c r="W80" i="1"/>
  <c r="X80" i="1" s="1"/>
  <c r="AD80" i="1"/>
  <c r="T80" i="1"/>
  <c r="R80" i="1" s="1"/>
  <c r="U80" i="1" s="1"/>
  <c r="O80" i="1" s="1"/>
  <c r="P80" i="1" s="1"/>
  <c r="Q50" i="1"/>
  <c r="BJ55" i="1"/>
  <c r="BI55" i="1"/>
  <c r="BM55" i="1" s="1"/>
  <c r="BN55" i="1" s="1"/>
  <c r="BH55" i="1"/>
  <c r="BP60" i="1"/>
  <c r="AY60" i="1" s="1"/>
  <c r="BA60" i="1" s="1"/>
  <c r="BB74" i="1"/>
  <c r="BP49" i="1"/>
  <c r="AY49" i="1" s="1"/>
  <c r="BA49" i="1" s="1"/>
  <c r="BP50" i="1"/>
  <c r="AY50" i="1" s="1"/>
  <c r="BA50" i="1" s="1"/>
  <c r="V50" i="1"/>
  <c r="AD51" i="1"/>
  <c r="BP52" i="1"/>
  <c r="AY52" i="1" s="1"/>
  <c r="BA52" i="1" s="1"/>
  <c r="AD59" i="1"/>
  <c r="BP59" i="1"/>
  <c r="AY59" i="1" s="1"/>
  <c r="BA59" i="1" s="1"/>
  <c r="V59" i="1"/>
  <c r="L68" i="1"/>
  <c r="K68" i="1" s="1"/>
  <c r="AD73" i="1"/>
  <c r="BB55" i="1"/>
  <c r="T65" i="1"/>
  <c r="R65" i="1" s="1"/>
  <c r="U65" i="1" s="1"/>
  <c r="O65" i="1" s="1"/>
  <c r="P65" i="1" s="1"/>
  <c r="BP70" i="1"/>
  <c r="AY70" i="1" s="1"/>
  <c r="BA70" i="1" s="1"/>
  <c r="V70" i="1"/>
  <c r="L74" i="1"/>
  <c r="K74" i="1" s="1"/>
  <c r="AK74" i="1"/>
  <c r="Q74" i="1"/>
  <c r="N74" i="1"/>
  <c r="N79" i="1"/>
  <c r="M79" i="1"/>
  <c r="AZ79" i="1" s="1"/>
  <c r="BB79" i="1" s="1"/>
  <c r="L79" i="1"/>
  <c r="K79" i="1" s="1"/>
  <c r="AK79" i="1"/>
  <c r="Q79" i="1"/>
  <c r="N80" i="1"/>
  <c r="M80" i="1"/>
  <c r="AZ80" i="1" s="1"/>
  <c r="BB80" i="1" s="1"/>
  <c r="AK80" i="1"/>
  <c r="AK57" i="1"/>
  <c r="AK61" i="1"/>
  <c r="BI62" i="1"/>
  <c r="BM62" i="1" s="1"/>
  <c r="BN62" i="1" s="1"/>
  <c r="N67" i="1"/>
  <c r="M67" i="1"/>
  <c r="AZ67" i="1" s="1"/>
  <c r="BB67" i="1" s="1"/>
  <c r="L67" i="1"/>
  <c r="K67" i="1" s="1"/>
  <c r="AK67" i="1"/>
  <c r="Q67" i="1"/>
  <c r="BP74" i="1"/>
  <c r="AY74" i="1" s="1"/>
  <c r="BA74" i="1" s="1"/>
  <c r="V74" i="1"/>
  <c r="BI78" i="1"/>
  <c r="BM78" i="1" s="1"/>
  <c r="BN78" i="1" s="1"/>
  <c r="BH78" i="1"/>
  <c r="AE80" i="1"/>
  <c r="V54" i="1"/>
  <c r="BH54" i="1"/>
  <c r="L57" i="1"/>
  <c r="K57" i="1" s="1"/>
  <c r="V58" i="1"/>
  <c r="BH58" i="1"/>
  <c r="L61" i="1"/>
  <c r="K61" i="1" s="1"/>
  <c r="W61" i="1" s="1"/>
  <c r="X61" i="1" s="1"/>
  <c r="BP61" i="1"/>
  <c r="AY61" i="1" s="1"/>
  <c r="BA61" i="1" s="1"/>
  <c r="Q62" i="1"/>
  <c r="BJ62" i="1"/>
  <c r="T63" i="1"/>
  <c r="R63" i="1" s="1"/>
  <c r="U63" i="1" s="1"/>
  <c r="O63" i="1" s="1"/>
  <c r="P63" i="1" s="1"/>
  <c r="AE69" i="1"/>
  <c r="N72" i="1"/>
  <c r="M72" i="1"/>
  <c r="AZ72" i="1" s="1"/>
  <c r="BB72" i="1" s="1"/>
  <c r="AK72" i="1"/>
  <c r="Q77" i="1"/>
  <c r="M77" i="1"/>
  <c r="AZ77" i="1" s="1"/>
  <c r="BB77" i="1" s="1"/>
  <c r="L77" i="1"/>
  <c r="K77" i="1" s="1"/>
  <c r="BI54" i="1"/>
  <c r="BM54" i="1" s="1"/>
  <c r="BN54" i="1" s="1"/>
  <c r="M57" i="1"/>
  <c r="AZ57" i="1" s="1"/>
  <c r="BB57" i="1" s="1"/>
  <c r="BI58" i="1"/>
  <c r="BM58" i="1" s="1"/>
  <c r="BN58" i="1" s="1"/>
  <c r="AK60" i="1"/>
  <c r="M61" i="1"/>
  <c r="AZ61" i="1" s="1"/>
  <c r="BB61" i="1" s="1"/>
  <c r="BH61" i="1"/>
  <c r="W63" i="1"/>
  <c r="X63" i="1" s="1"/>
  <c r="AE63" i="1" s="1"/>
  <c r="W65" i="1"/>
  <c r="X65" i="1" s="1"/>
  <c r="L66" i="1"/>
  <c r="K66" i="1" s="1"/>
  <c r="AK66" i="1"/>
  <c r="Q66" i="1"/>
  <c r="N66" i="1"/>
  <c r="W69" i="1"/>
  <c r="X69" i="1" s="1"/>
  <c r="T69" i="1" s="1"/>
  <c r="R69" i="1" s="1"/>
  <c r="U69" i="1" s="1"/>
  <c r="O69" i="1" s="1"/>
  <c r="P69" i="1" s="1"/>
  <c r="N77" i="1"/>
  <c r="AD78" i="1"/>
  <c r="L52" i="1"/>
  <c r="K52" i="1" s="1"/>
  <c r="V53" i="1"/>
  <c r="BH53" i="1"/>
  <c r="L56" i="1"/>
  <c r="K56" i="1" s="1"/>
  <c r="V57" i="1"/>
  <c r="BH57" i="1"/>
  <c r="L60" i="1"/>
  <c r="K60" i="1" s="1"/>
  <c r="BI61" i="1"/>
  <c r="BM61" i="1" s="1"/>
  <c r="BN61" i="1" s="1"/>
  <c r="BI70" i="1"/>
  <c r="BM70" i="1" s="1"/>
  <c r="BN70" i="1" s="1"/>
  <c r="BH70" i="1"/>
  <c r="N71" i="1"/>
  <c r="M71" i="1"/>
  <c r="AZ71" i="1" s="1"/>
  <c r="BB71" i="1" s="1"/>
  <c r="L71" i="1"/>
  <c r="K71" i="1" s="1"/>
  <c r="AK71" i="1"/>
  <c r="Q71" i="1"/>
  <c r="W73" i="1"/>
  <c r="X73" i="1" s="1"/>
  <c r="T73" i="1" s="1"/>
  <c r="R73" i="1" s="1"/>
  <c r="U73" i="1" s="1"/>
  <c r="O73" i="1" s="1"/>
  <c r="P73" i="1" s="1"/>
  <c r="BP79" i="1"/>
  <c r="AY79" i="1" s="1"/>
  <c r="BA79" i="1" s="1"/>
  <c r="BI53" i="1"/>
  <c r="BM53" i="1" s="1"/>
  <c r="BN53" i="1" s="1"/>
  <c r="AK55" i="1"/>
  <c r="M56" i="1"/>
  <c r="AZ56" i="1" s="1"/>
  <c r="BB56" i="1" s="1"/>
  <c r="BI57" i="1"/>
  <c r="BM57" i="1" s="1"/>
  <c r="BN57" i="1" s="1"/>
  <c r="AK59" i="1"/>
  <c r="M60" i="1"/>
  <c r="AZ60" i="1" s="1"/>
  <c r="BB60" i="1" s="1"/>
  <c r="AK63" i="1"/>
  <c r="BH63" i="1"/>
  <c r="BJ63" i="1"/>
  <c r="BJ70" i="1"/>
  <c r="BI74" i="1"/>
  <c r="BM74" i="1" s="1"/>
  <c r="BN74" i="1" s="1"/>
  <c r="BH74" i="1"/>
  <c r="N75" i="1"/>
  <c r="M75" i="1"/>
  <c r="AZ75" i="1" s="1"/>
  <c r="BB75" i="1" s="1"/>
  <c r="L75" i="1"/>
  <c r="K75" i="1" s="1"/>
  <c r="AK75" i="1"/>
  <c r="Q75" i="1"/>
  <c r="N76" i="1"/>
  <c r="M76" i="1"/>
  <c r="AZ76" i="1" s="1"/>
  <c r="BB76" i="1" s="1"/>
  <c r="AK76" i="1"/>
  <c r="BP78" i="1"/>
  <c r="AY78" i="1" s="1"/>
  <c r="BA78" i="1" s="1"/>
  <c r="V78" i="1"/>
  <c r="V52" i="1"/>
  <c r="V56" i="1"/>
  <c r="V60" i="1"/>
  <c r="L62" i="1"/>
  <c r="K62" i="1" s="1"/>
  <c r="Q63" i="1"/>
  <c r="BI63" i="1"/>
  <c r="BM63" i="1" s="1"/>
  <c r="BN63" i="1" s="1"/>
  <c r="L64" i="1"/>
  <c r="K64" i="1" s="1"/>
  <c r="BB65" i="1"/>
  <c r="BJ65" i="1"/>
  <c r="BI65" i="1"/>
  <c r="BM65" i="1" s="1"/>
  <c r="BN65" i="1" s="1"/>
  <c r="BP66" i="1"/>
  <c r="AY66" i="1" s="1"/>
  <c r="BA66" i="1" s="1"/>
  <c r="V66" i="1"/>
  <c r="BJ74" i="1"/>
  <c r="Q76" i="1"/>
  <c r="BJ67" i="1"/>
  <c r="BJ71" i="1"/>
  <c r="BI69" i="1"/>
  <c r="BM69" i="1" s="1"/>
  <c r="BN69" i="1" s="1"/>
  <c r="BI73" i="1"/>
  <c r="BM73" i="1" s="1"/>
  <c r="BN73" i="1" s="1"/>
  <c r="BI77" i="1"/>
  <c r="BM77" i="1" s="1"/>
  <c r="BN77" i="1" s="1"/>
  <c r="V64" i="1"/>
  <c r="BH64" i="1"/>
  <c r="V68" i="1"/>
  <c r="BH68" i="1"/>
  <c r="V72" i="1"/>
  <c r="BH72" i="1"/>
  <c r="V76" i="1"/>
  <c r="BH76" i="1"/>
  <c r="BI72" i="1"/>
  <c r="BM72" i="1" s="1"/>
  <c r="BN72" i="1" s="1"/>
  <c r="BI76" i="1"/>
  <c r="BM76" i="1" s="1"/>
  <c r="BN76" i="1" s="1"/>
  <c r="AK78" i="1"/>
  <c r="V67" i="1"/>
  <c r="V79" i="1"/>
  <c r="AF34" i="1" l="1"/>
  <c r="Y34" i="1"/>
  <c r="AC34" i="1" s="1"/>
  <c r="AE34" i="1"/>
  <c r="AF61" i="1"/>
  <c r="Y61" i="1"/>
  <c r="AC61" i="1" s="1"/>
  <c r="AE61" i="1"/>
  <c r="Y26" i="1"/>
  <c r="AC26" i="1" s="1"/>
  <c r="AF26" i="1"/>
  <c r="AG26" i="1" s="1"/>
  <c r="AE26" i="1"/>
  <c r="AD54" i="1"/>
  <c r="AD70" i="1"/>
  <c r="AD50" i="1"/>
  <c r="W62" i="1"/>
  <c r="X62" i="1" s="1"/>
  <c r="W25" i="1"/>
  <c r="X25" i="1" s="1"/>
  <c r="AD60" i="1"/>
  <c r="T60" i="1"/>
  <c r="R60" i="1" s="1"/>
  <c r="U60" i="1" s="1"/>
  <c r="O60" i="1" s="1"/>
  <c r="P60" i="1" s="1"/>
  <c r="AD57" i="1"/>
  <c r="T57" i="1"/>
  <c r="R57" i="1" s="1"/>
  <c r="U57" i="1" s="1"/>
  <c r="O57" i="1" s="1"/>
  <c r="P57" i="1" s="1"/>
  <c r="W40" i="1"/>
  <c r="X40" i="1" s="1"/>
  <c r="W52" i="1"/>
  <c r="X52" i="1" s="1"/>
  <c r="W78" i="1"/>
  <c r="X78" i="1" s="1"/>
  <c r="AD71" i="1"/>
  <c r="W71" i="1"/>
  <c r="X71" i="1" s="1"/>
  <c r="T71" i="1" s="1"/>
  <c r="R71" i="1" s="1"/>
  <c r="U71" i="1" s="1"/>
  <c r="O71" i="1" s="1"/>
  <c r="P71" i="1" s="1"/>
  <c r="W57" i="1"/>
  <c r="X57" i="1" s="1"/>
  <c r="AE73" i="1"/>
  <c r="AD77" i="1"/>
  <c r="W54" i="1"/>
  <c r="X54" i="1" s="1"/>
  <c r="W36" i="1"/>
  <c r="X36" i="1" s="1"/>
  <c r="AD53" i="1"/>
  <c r="AD49" i="1"/>
  <c r="T49" i="1"/>
  <c r="R49" i="1" s="1"/>
  <c r="U49" i="1" s="1"/>
  <c r="O49" i="1" s="1"/>
  <c r="P49" i="1" s="1"/>
  <c r="W27" i="1"/>
  <c r="X27" i="1" s="1"/>
  <c r="AD27" i="1"/>
  <c r="W22" i="1"/>
  <c r="X22" i="1" s="1"/>
  <c r="AD22" i="1"/>
  <c r="T22" i="1"/>
  <c r="R22" i="1" s="1"/>
  <c r="U22" i="1" s="1"/>
  <c r="O22" i="1" s="1"/>
  <c r="P22" i="1" s="1"/>
  <c r="W33" i="1"/>
  <c r="X33" i="1" s="1"/>
  <c r="AE29" i="1"/>
  <c r="Y29" i="1"/>
  <c r="AC29" i="1" s="1"/>
  <c r="AF29" i="1"/>
  <c r="AD24" i="1"/>
  <c r="Y69" i="1"/>
  <c r="AC69" i="1" s="1"/>
  <c r="AF69" i="1"/>
  <c r="AG69" i="1" s="1"/>
  <c r="BB59" i="1"/>
  <c r="AF80" i="1"/>
  <c r="AG80" i="1" s="1"/>
  <c r="Y80" i="1"/>
  <c r="AC80" i="1" s="1"/>
  <c r="W21" i="1"/>
  <c r="X21" i="1" s="1"/>
  <c r="BB49" i="1"/>
  <c r="W46" i="1"/>
  <c r="X46" i="1" s="1"/>
  <c r="T46" i="1" s="1"/>
  <c r="R46" i="1" s="1"/>
  <c r="U46" i="1" s="1"/>
  <c r="O46" i="1" s="1"/>
  <c r="P46" i="1" s="1"/>
  <c r="AD46" i="1"/>
  <c r="BB41" i="1"/>
  <c r="T32" i="1"/>
  <c r="R32" i="1" s="1"/>
  <c r="U32" i="1" s="1"/>
  <c r="O32" i="1" s="1"/>
  <c r="P32" i="1" s="1"/>
  <c r="AD32" i="1"/>
  <c r="AD28" i="1"/>
  <c r="AF35" i="1"/>
  <c r="AE35" i="1"/>
  <c r="Y35" i="1"/>
  <c r="AC35" i="1" s="1"/>
  <c r="AD17" i="1"/>
  <c r="T17" i="1"/>
  <c r="R17" i="1" s="1"/>
  <c r="U17" i="1" s="1"/>
  <c r="O17" i="1" s="1"/>
  <c r="P17" i="1" s="1"/>
  <c r="AD30" i="1"/>
  <c r="AD75" i="1"/>
  <c r="W75" i="1"/>
  <c r="X75" i="1" s="1"/>
  <c r="T75" i="1" s="1"/>
  <c r="R75" i="1" s="1"/>
  <c r="U75" i="1" s="1"/>
  <c r="O75" i="1" s="1"/>
  <c r="P75" i="1" s="1"/>
  <c r="AD56" i="1"/>
  <c r="AF63" i="1"/>
  <c r="AG63" i="1" s="1"/>
  <c r="Y63" i="1"/>
  <c r="AC63" i="1" s="1"/>
  <c r="AD67" i="1"/>
  <c r="W68" i="1"/>
  <c r="X68" i="1" s="1"/>
  <c r="W77" i="1"/>
  <c r="X77" i="1" s="1"/>
  <c r="BB52" i="1"/>
  <c r="BB62" i="1"/>
  <c r="W45" i="1"/>
  <c r="X45" i="1" s="1"/>
  <c r="W55" i="1"/>
  <c r="X55" i="1" s="1"/>
  <c r="T42" i="1"/>
  <c r="R42" i="1" s="1"/>
  <c r="U42" i="1" s="1"/>
  <c r="O42" i="1" s="1"/>
  <c r="P42" i="1" s="1"/>
  <c r="AD42" i="1"/>
  <c r="AD36" i="1"/>
  <c r="T36" i="1"/>
  <c r="R36" i="1" s="1"/>
  <c r="U36" i="1" s="1"/>
  <c r="O36" i="1" s="1"/>
  <c r="P36" i="1" s="1"/>
  <c r="W41" i="1"/>
  <c r="X41" i="1" s="1"/>
  <c r="AD34" i="1"/>
  <c r="T34" i="1"/>
  <c r="R34" i="1" s="1"/>
  <c r="U34" i="1" s="1"/>
  <c r="O34" i="1" s="1"/>
  <c r="P34" i="1" s="1"/>
  <c r="W23" i="1"/>
  <c r="X23" i="1" s="1"/>
  <c r="W37" i="1"/>
  <c r="X37" i="1" s="1"/>
  <c r="W28" i="1"/>
  <c r="X28" i="1" s="1"/>
  <c r="T28" i="1" s="1"/>
  <c r="R28" i="1" s="1"/>
  <c r="U28" i="1" s="1"/>
  <c r="O28" i="1" s="1"/>
  <c r="P28" i="1" s="1"/>
  <c r="W32" i="1"/>
  <c r="X32" i="1" s="1"/>
  <c r="T35" i="1"/>
  <c r="R35" i="1" s="1"/>
  <c r="U35" i="1" s="1"/>
  <c r="O35" i="1" s="1"/>
  <c r="P35" i="1" s="1"/>
  <c r="AD21" i="1"/>
  <c r="T21" i="1"/>
  <c r="R21" i="1" s="1"/>
  <c r="U21" i="1" s="1"/>
  <c r="O21" i="1" s="1"/>
  <c r="P21" i="1" s="1"/>
  <c r="W76" i="1"/>
  <c r="X76" i="1" s="1"/>
  <c r="AF49" i="1"/>
  <c r="AG49" i="1" s="1"/>
  <c r="Y49" i="1"/>
  <c r="AC49" i="1" s="1"/>
  <c r="W72" i="1"/>
  <c r="X72" i="1" s="1"/>
  <c r="W67" i="1"/>
  <c r="X67" i="1" s="1"/>
  <c r="Y73" i="1"/>
  <c r="AC73" i="1" s="1"/>
  <c r="AF73" i="1"/>
  <c r="AG73" i="1" s="1"/>
  <c r="W53" i="1"/>
  <c r="X53" i="1" s="1"/>
  <c r="AD61" i="1"/>
  <c r="T61" i="1"/>
  <c r="R61" i="1" s="1"/>
  <c r="U61" i="1" s="1"/>
  <c r="O61" i="1" s="1"/>
  <c r="P61" i="1" s="1"/>
  <c r="AD74" i="1"/>
  <c r="AD68" i="1"/>
  <c r="T68" i="1"/>
  <c r="R68" i="1" s="1"/>
  <c r="U68" i="1" s="1"/>
  <c r="O68" i="1" s="1"/>
  <c r="P68" i="1" s="1"/>
  <c r="AD44" i="1"/>
  <c r="AD58" i="1"/>
  <c r="AF51" i="1"/>
  <c r="AE51" i="1"/>
  <c r="Y51" i="1"/>
  <c r="AC51" i="1" s="1"/>
  <c r="W48" i="1"/>
  <c r="X48" i="1" s="1"/>
  <c r="W17" i="1"/>
  <c r="X17" i="1" s="1"/>
  <c r="W18" i="1"/>
  <c r="X18" i="1" s="1"/>
  <c r="AD20" i="1"/>
  <c r="W30" i="1"/>
  <c r="X30" i="1" s="1"/>
  <c r="AD25" i="1"/>
  <c r="T25" i="1"/>
  <c r="R25" i="1" s="1"/>
  <c r="U25" i="1" s="1"/>
  <c r="O25" i="1" s="1"/>
  <c r="P25" i="1" s="1"/>
  <c r="AD18" i="1"/>
  <c r="W56" i="1"/>
  <c r="X56" i="1" s="1"/>
  <c r="T56" i="1" s="1"/>
  <c r="R56" i="1" s="1"/>
  <c r="U56" i="1" s="1"/>
  <c r="O56" i="1" s="1"/>
  <c r="P56" i="1" s="1"/>
  <c r="AD66" i="1"/>
  <c r="W42" i="1"/>
  <c r="X42" i="1" s="1"/>
  <c r="W31" i="1"/>
  <c r="X31" i="1" s="1"/>
  <c r="Y65" i="1"/>
  <c r="AC65" i="1" s="1"/>
  <c r="AF65" i="1"/>
  <c r="AG65" i="1" s="1"/>
  <c r="AD64" i="1"/>
  <c r="W64" i="1"/>
  <c r="X64" i="1" s="1"/>
  <c r="T64" i="1" s="1"/>
  <c r="R64" i="1" s="1"/>
  <c r="U64" i="1" s="1"/>
  <c r="O64" i="1" s="1"/>
  <c r="P64" i="1" s="1"/>
  <c r="W66" i="1"/>
  <c r="X66" i="1" s="1"/>
  <c r="T66" i="1" s="1"/>
  <c r="R66" i="1" s="1"/>
  <c r="U66" i="1" s="1"/>
  <c r="O66" i="1" s="1"/>
  <c r="P66" i="1" s="1"/>
  <c r="AD62" i="1"/>
  <c r="T62" i="1"/>
  <c r="R62" i="1" s="1"/>
  <c r="U62" i="1" s="1"/>
  <c r="O62" i="1" s="1"/>
  <c r="P62" i="1" s="1"/>
  <c r="AD52" i="1"/>
  <c r="T52" i="1"/>
  <c r="R52" i="1" s="1"/>
  <c r="U52" i="1" s="1"/>
  <c r="O52" i="1" s="1"/>
  <c r="P52" i="1" s="1"/>
  <c r="W74" i="1"/>
  <c r="X74" i="1" s="1"/>
  <c r="T74" i="1" s="1"/>
  <c r="R74" i="1" s="1"/>
  <c r="U74" i="1" s="1"/>
  <c r="O74" i="1" s="1"/>
  <c r="P74" i="1" s="1"/>
  <c r="AE65" i="1"/>
  <c r="W70" i="1"/>
  <c r="X70" i="1" s="1"/>
  <c r="W50" i="1"/>
  <c r="X50" i="1" s="1"/>
  <c r="T50" i="1" s="1"/>
  <c r="R50" i="1" s="1"/>
  <c r="U50" i="1" s="1"/>
  <c r="O50" i="1" s="1"/>
  <c r="P50" i="1" s="1"/>
  <c r="W44" i="1"/>
  <c r="X44" i="1" s="1"/>
  <c r="AD40" i="1"/>
  <c r="T40" i="1"/>
  <c r="R40" i="1" s="1"/>
  <c r="U40" i="1" s="1"/>
  <c r="O40" i="1" s="1"/>
  <c r="P40" i="1" s="1"/>
  <c r="T51" i="1"/>
  <c r="R51" i="1" s="1"/>
  <c r="U51" i="1" s="1"/>
  <c r="O51" i="1" s="1"/>
  <c r="P51" i="1" s="1"/>
  <c r="AD41" i="1"/>
  <c r="T41" i="1"/>
  <c r="R41" i="1" s="1"/>
  <c r="U41" i="1" s="1"/>
  <c r="O41" i="1" s="1"/>
  <c r="P41" i="1" s="1"/>
  <c r="W38" i="1"/>
  <c r="X38" i="1" s="1"/>
  <c r="BB66" i="1"/>
  <c r="W19" i="1"/>
  <c r="X19" i="1" s="1"/>
  <c r="AD26" i="1"/>
  <c r="T26" i="1"/>
  <c r="R26" i="1" s="1"/>
  <c r="U26" i="1" s="1"/>
  <c r="O26" i="1" s="1"/>
  <c r="P26" i="1" s="1"/>
  <c r="W20" i="1"/>
  <c r="X20" i="1" s="1"/>
  <c r="T20" i="1" s="1"/>
  <c r="R20" i="1" s="1"/>
  <c r="U20" i="1" s="1"/>
  <c r="O20" i="1" s="1"/>
  <c r="P20" i="1" s="1"/>
  <c r="W79" i="1"/>
  <c r="X79" i="1" s="1"/>
  <c r="W60" i="1"/>
  <c r="X60" i="1" s="1"/>
  <c r="W58" i="1"/>
  <c r="X58" i="1" s="1"/>
  <c r="T58" i="1" s="1"/>
  <c r="R58" i="1" s="1"/>
  <c r="U58" i="1" s="1"/>
  <c r="O58" i="1" s="1"/>
  <c r="P58" i="1" s="1"/>
  <c r="AD79" i="1"/>
  <c r="T79" i="1"/>
  <c r="R79" i="1" s="1"/>
  <c r="U79" i="1" s="1"/>
  <c r="O79" i="1" s="1"/>
  <c r="P79" i="1" s="1"/>
  <c r="W59" i="1"/>
  <c r="X59" i="1" s="1"/>
  <c r="BB50" i="1"/>
  <c r="BB78" i="1"/>
  <c r="AD45" i="1"/>
  <c r="T45" i="1"/>
  <c r="R45" i="1" s="1"/>
  <c r="U45" i="1" s="1"/>
  <c r="O45" i="1" s="1"/>
  <c r="P45" i="1" s="1"/>
  <c r="AD38" i="1"/>
  <c r="AE47" i="1"/>
  <c r="Y47" i="1"/>
  <c r="AC47" i="1" s="1"/>
  <c r="AF47" i="1"/>
  <c r="AG47" i="1" s="1"/>
  <c r="AE43" i="1"/>
  <c r="Y43" i="1"/>
  <c r="AC43" i="1" s="1"/>
  <c r="AF43" i="1"/>
  <c r="AG43" i="1" s="1"/>
  <c r="AD48" i="1"/>
  <c r="W24" i="1"/>
  <c r="X24" i="1" s="1"/>
  <c r="T29" i="1"/>
  <c r="R29" i="1" s="1"/>
  <c r="U29" i="1" s="1"/>
  <c r="O29" i="1" s="1"/>
  <c r="P29" i="1" s="1"/>
  <c r="AD33" i="1"/>
  <c r="T33" i="1"/>
  <c r="R33" i="1" s="1"/>
  <c r="U33" i="1" s="1"/>
  <c r="O33" i="1" s="1"/>
  <c r="P33" i="1" s="1"/>
  <c r="Y59" i="1" l="1"/>
  <c r="AC59" i="1" s="1"/>
  <c r="AF59" i="1"/>
  <c r="AE59" i="1"/>
  <c r="T59" i="1"/>
  <c r="R59" i="1" s="1"/>
  <c r="U59" i="1" s="1"/>
  <c r="O59" i="1" s="1"/>
  <c r="P59" i="1" s="1"/>
  <c r="Y79" i="1"/>
  <c r="AC79" i="1" s="1"/>
  <c r="AF79" i="1"/>
  <c r="AE79" i="1"/>
  <c r="Y38" i="1"/>
  <c r="AC38" i="1" s="1"/>
  <c r="AF38" i="1"/>
  <c r="AG38" i="1" s="1"/>
  <c r="AE38" i="1"/>
  <c r="Y27" i="1"/>
  <c r="AC27" i="1" s="1"/>
  <c r="AF27" i="1"/>
  <c r="AG27" i="1" s="1"/>
  <c r="AE27" i="1"/>
  <c r="Y54" i="1"/>
  <c r="AC54" i="1" s="1"/>
  <c r="AF54" i="1"/>
  <c r="AE54" i="1"/>
  <c r="Y71" i="1"/>
  <c r="AC71" i="1" s="1"/>
  <c r="AF71" i="1"/>
  <c r="AE71" i="1"/>
  <c r="Y30" i="1"/>
  <c r="AC30" i="1" s="1"/>
  <c r="AF30" i="1"/>
  <c r="AE30" i="1"/>
  <c r="Y24" i="1"/>
  <c r="AC24" i="1" s="1"/>
  <c r="AF24" i="1"/>
  <c r="AG24" i="1" s="1"/>
  <c r="AE24" i="1"/>
  <c r="AF50" i="1"/>
  <c r="Y50" i="1"/>
  <c r="AC50" i="1" s="1"/>
  <c r="AE50" i="1"/>
  <c r="AF76" i="1"/>
  <c r="Y76" i="1"/>
  <c r="AC76" i="1" s="1"/>
  <c r="T76" i="1"/>
  <c r="R76" i="1" s="1"/>
  <c r="U76" i="1" s="1"/>
  <c r="O76" i="1" s="1"/>
  <c r="P76" i="1" s="1"/>
  <c r="AE76" i="1"/>
  <c r="Y23" i="1"/>
  <c r="AC23" i="1" s="1"/>
  <c r="AF23" i="1"/>
  <c r="T23" i="1"/>
  <c r="R23" i="1" s="1"/>
  <c r="U23" i="1" s="1"/>
  <c r="O23" i="1" s="1"/>
  <c r="P23" i="1" s="1"/>
  <c r="AE23" i="1"/>
  <c r="Y77" i="1"/>
  <c r="AC77" i="1" s="1"/>
  <c r="AF77" i="1"/>
  <c r="AE77" i="1"/>
  <c r="AF33" i="1"/>
  <c r="AG33" i="1" s="1"/>
  <c r="AE33" i="1"/>
  <c r="Y33" i="1"/>
  <c r="AC33" i="1" s="1"/>
  <c r="Y44" i="1"/>
  <c r="AC44" i="1" s="1"/>
  <c r="AF44" i="1"/>
  <c r="AG44" i="1" s="1"/>
  <c r="AE44" i="1"/>
  <c r="AF53" i="1"/>
  <c r="Y53" i="1"/>
  <c r="AC53" i="1" s="1"/>
  <c r="AE53" i="1"/>
  <c r="Y67" i="1"/>
  <c r="AC67" i="1" s="1"/>
  <c r="AF67" i="1"/>
  <c r="AE67" i="1"/>
  <c r="T38" i="1"/>
  <c r="R38" i="1" s="1"/>
  <c r="U38" i="1" s="1"/>
  <c r="O38" i="1" s="1"/>
  <c r="P38" i="1" s="1"/>
  <c r="Y70" i="1"/>
  <c r="AC70" i="1" s="1"/>
  <c r="AE70" i="1"/>
  <c r="AF70" i="1"/>
  <c r="AG70" i="1" s="1"/>
  <c r="Y18" i="1"/>
  <c r="AC18" i="1" s="1"/>
  <c r="AF18" i="1"/>
  <c r="AE18" i="1"/>
  <c r="AG51" i="1"/>
  <c r="Y55" i="1"/>
  <c r="AC55" i="1" s="1"/>
  <c r="AF55" i="1"/>
  <c r="AG55" i="1" s="1"/>
  <c r="AE55" i="1"/>
  <c r="T55" i="1"/>
  <c r="R55" i="1" s="1"/>
  <c r="U55" i="1" s="1"/>
  <c r="O55" i="1" s="1"/>
  <c r="P55" i="1" s="1"/>
  <c r="AF68" i="1"/>
  <c r="AG68" i="1" s="1"/>
  <c r="Y68" i="1"/>
  <c r="AC68" i="1" s="1"/>
  <c r="AE68" i="1"/>
  <c r="AG35" i="1"/>
  <c r="T77" i="1"/>
  <c r="R77" i="1" s="1"/>
  <c r="U77" i="1" s="1"/>
  <c r="O77" i="1" s="1"/>
  <c r="P77" i="1" s="1"/>
  <c r="T70" i="1"/>
  <c r="R70" i="1" s="1"/>
  <c r="U70" i="1" s="1"/>
  <c r="O70" i="1" s="1"/>
  <c r="P70" i="1" s="1"/>
  <c r="AG61" i="1"/>
  <c r="Y56" i="1"/>
  <c r="AC56" i="1" s="1"/>
  <c r="AF56" i="1"/>
  <c r="AG56" i="1" s="1"/>
  <c r="AE56" i="1"/>
  <c r="Y66" i="1"/>
  <c r="AC66" i="1" s="1"/>
  <c r="AF66" i="1"/>
  <c r="AE66" i="1"/>
  <c r="Y31" i="1"/>
  <c r="AC31" i="1" s="1"/>
  <c r="AF31" i="1"/>
  <c r="T31" i="1"/>
  <c r="R31" i="1" s="1"/>
  <c r="U31" i="1" s="1"/>
  <c r="O31" i="1" s="1"/>
  <c r="P31" i="1" s="1"/>
  <c r="AE31" i="1"/>
  <c r="T18" i="1"/>
  <c r="R18" i="1" s="1"/>
  <c r="U18" i="1" s="1"/>
  <c r="O18" i="1" s="1"/>
  <c r="P18" i="1" s="1"/>
  <c r="T67" i="1"/>
  <c r="R67" i="1" s="1"/>
  <c r="U67" i="1" s="1"/>
  <c r="O67" i="1" s="1"/>
  <c r="P67" i="1" s="1"/>
  <c r="T53" i="1"/>
  <c r="R53" i="1" s="1"/>
  <c r="U53" i="1" s="1"/>
  <c r="O53" i="1" s="1"/>
  <c r="P53" i="1" s="1"/>
  <c r="AF52" i="1"/>
  <c r="AG52" i="1" s="1"/>
  <c r="AE52" i="1"/>
  <c r="Y52" i="1"/>
  <c r="AC52" i="1" s="1"/>
  <c r="T54" i="1"/>
  <c r="R54" i="1" s="1"/>
  <c r="U54" i="1" s="1"/>
  <c r="O54" i="1" s="1"/>
  <c r="P54" i="1" s="1"/>
  <c r="AF64" i="1"/>
  <c r="Y64" i="1"/>
  <c r="AC64" i="1" s="1"/>
  <c r="AE64" i="1"/>
  <c r="Y37" i="1"/>
  <c r="AC37" i="1" s="1"/>
  <c r="AF37" i="1"/>
  <c r="AG37" i="1" s="1"/>
  <c r="AE37" i="1"/>
  <c r="T37" i="1"/>
  <c r="R37" i="1" s="1"/>
  <c r="U37" i="1" s="1"/>
  <c r="O37" i="1" s="1"/>
  <c r="P37" i="1" s="1"/>
  <c r="Y75" i="1"/>
  <c r="AC75" i="1" s="1"/>
  <c r="AF75" i="1"/>
  <c r="AE75" i="1"/>
  <c r="Y58" i="1"/>
  <c r="AC58" i="1" s="1"/>
  <c r="AF58" i="1"/>
  <c r="AE58" i="1"/>
  <c r="Y19" i="1"/>
  <c r="AC19" i="1" s="1"/>
  <c r="AF19" i="1"/>
  <c r="AG19" i="1" s="1"/>
  <c r="T19" i="1"/>
  <c r="R19" i="1" s="1"/>
  <c r="U19" i="1" s="1"/>
  <c r="O19" i="1" s="1"/>
  <c r="P19" i="1" s="1"/>
  <c r="AE19" i="1"/>
  <c r="AF72" i="1"/>
  <c r="Y72" i="1"/>
  <c r="AC72" i="1" s="1"/>
  <c r="AE72" i="1"/>
  <c r="T72" i="1"/>
  <c r="R72" i="1" s="1"/>
  <c r="U72" i="1" s="1"/>
  <c r="O72" i="1" s="1"/>
  <c r="P72" i="1" s="1"/>
  <c r="Y32" i="1"/>
  <c r="AC32" i="1" s="1"/>
  <c r="AF32" i="1"/>
  <c r="AE32" i="1"/>
  <c r="Y41" i="1"/>
  <c r="AC41" i="1" s="1"/>
  <c r="AF41" i="1"/>
  <c r="AG41" i="1" s="1"/>
  <c r="AE41" i="1"/>
  <c r="Y45" i="1"/>
  <c r="AC45" i="1" s="1"/>
  <c r="AF45" i="1"/>
  <c r="AG45" i="1" s="1"/>
  <c r="AE45" i="1"/>
  <c r="T30" i="1"/>
  <c r="R30" i="1" s="1"/>
  <c r="U30" i="1" s="1"/>
  <c r="O30" i="1" s="1"/>
  <c r="P30" i="1" s="1"/>
  <c r="T24" i="1"/>
  <c r="R24" i="1" s="1"/>
  <c r="U24" i="1" s="1"/>
  <c r="O24" i="1" s="1"/>
  <c r="P24" i="1" s="1"/>
  <c r="Y22" i="1"/>
  <c r="AC22" i="1" s="1"/>
  <c r="AF22" i="1"/>
  <c r="AG22" i="1" s="1"/>
  <c r="AE22" i="1"/>
  <c r="AE25" i="1"/>
  <c r="Y25" i="1"/>
  <c r="AC25" i="1" s="1"/>
  <c r="AF25" i="1"/>
  <c r="Y48" i="1"/>
  <c r="AC48" i="1" s="1"/>
  <c r="AF48" i="1"/>
  <c r="AG48" i="1" s="1"/>
  <c r="AE48" i="1"/>
  <c r="AF36" i="1"/>
  <c r="Y36" i="1"/>
  <c r="AC36" i="1" s="1"/>
  <c r="AE36" i="1"/>
  <c r="T48" i="1"/>
  <c r="R48" i="1" s="1"/>
  <c r="U48" i="1" s="1"/>
  <c r="O48" i="1" s="1"/>
  <c r="P48" i="1" s="1"/>
  <c r="Y20" i="1"/>
  <c r="AC20" i="1" s="1"/>
  <c r="AF20" i="1"/>
  <c r="AE20" i="1"/>
  <c r="Y46" i="1"/>
  <c r="AC46" i="1" s="1"/>
  <c r="AF46" i="1"/>
  <c r="AG46" i="1" s="1"/>
  <c r="AE46" i="1"/>
  <c r="Y78" i="1"/>
  <c r="AC78" i="1" s="1"/>
  <c r="AE78" i="1"/>
  <c r="AF78" i="1"/>
  <c r="T78" i="1"/>
  <c r="R78" i="1" s="1"/>
  <c r="U78" i="1" s="1"/>
  <c r="O78" i="1" s="1"/>
  <c r="P78" i="1" s="1"/>
  <c r="Y60" i="1"/>
  <c r="AC60" i="1" s="1"/>
  <c r="AF60" i="1"/>
  <c r="AE60" i="1"/>
  <c r="Y74" i="1"/>
  <c r="AC74" i="1" s="1"/>
  <c r="AE74" i="1"/>
  <c r="AF74" i="1"/>
  <c r="AG74" i="1" s="1"/>
  <c r="Y42" i="1"/>
  <c r="AC42" i="1" s="1"/>
  <c r="AF42" i="1"/>
  <c r="AE42" i="1"/>
  <c r="AE17" i="1"/>
  <c r="Y17" i="1"/>
  <c r="AC17" i="1" s="1"/>
  <c r="AF17" i="1"/>
  <c r="AG17" i="1" s="1"/>
  <c r="T44" i="1"/>
  <c r="R44" i="1" s="1"/>
  <c r="U44" i="1" s="1"/>
  <c r="O44" i="1" s="1"/>
  <c r="P44" i="1" s="1"/>
  <c r="Y28" i="1"/>
  <c r="AC28" i="1" s="1"/>
  <c r="AF28" i="1"/>
  <c r="AE28" i="1"/>
  <c r="AE21" i="1"/>
  <c r="Y21" i="1"/>
  <c r="AC21" i="1" s="1"/>
  <c r="AF21" i="1"/>
  <c r="AG29" i="1"/>
  <c r="T27" i="1"/>
  <c r="R27" i="1" s="1"/>
  <c r="U27" i="1" s="1"/>
  <c r="O27" i="1" s="1"/>
  <c r="P27" i="1" s="1"/>
  <c r="AF57" i="1"/>
  <c r="AG57" i="1" s="1"/>
  <c r="Y57" i="1"/>
  <c r="AC57" i="1" s="1"/>
  <c r="AE57" i="1"/>
  <c r="Y40" i="1"/>
  <c r="AC40" i="1" s="1"/>
  <c r="AF40" i="1"/>
  <c r="AE40" i="1"/>
  <c r="AF62" i="1"/>
  <c r="Y62" i="1"/>
  <c r="AC62" i="1" s="1"/>
  <c r="AE62" i="1"/>
  <c r="AG34" i="1"/>
  <c r="AG62" i="1" l="1"/>
  <c r="AG40" i="1"/>
  <c r="AG60" i="1"/>
  <c r="AG75" i="1"/>
  <c r="AG64" i="1"/>
  <c r="AG54" i="1"/>
  <c r="AG20" i="1"/>
  <c r="AG32" i="1"/>
  <c r="AG31" i="1"/>
  <c r="AG53" i="1"/>
  <c r="AG77" i="1"/>
  <c r="AG79" i="1"/>
  <c r="AG42" i="1"/>
  <c r="AG28" i="1"/>
  <c r="AG78" i="1"/>
  <c r="AG25" i="1"/>
  <c r="AG76" i="1"/>
  <c r="AG30" i="1"/>
  <c r="AG58" i="1"/>
  <c r="AG66" i="1"/>
  <c r="AG67" i="1"/>
  <c r="AG23" i="1"/>
  <c r="AG50" i="1"/>
  <c r="AG71" i="1"/>
  <c r="AG59" i="1"/>
  <c r="AG21" i="1"/>
  <c r="AG36" i="1"/>
  <c r="AG72" i="1"/>
  <c r="AG18" i="1"/>
</calcChain>
</file>

<file path=xl/sharedStrings.xml><?xml version="1.0" encoding="utf-8"?>
<sst xmlns="http://schemas.openxmlformats.org/spreadsheetml/2006/main" count="1815" uniqueCount="693">
  <si>
    <t>File opened</t>
  </si>
  <si>
    <t>2021-08-04 09:29:35</t>
  </si>
  <si>
    <t>Console s/n</t>
  </si>
  <si>
    <t>68C-831536</t>
  </si>
  <si>
    <t>Console ver</t>
  </si>
  <si>
    <t>Bluestem v.1.5.02</t>
  </si>
  <si>
    <t>Scripts ver</t>
  </si>
  <si>
    <t>2021.03  1.5.02, Feb 2021</t>
  </si>
  <si>
    <t>Head s/n</t>
  </si>
  <si>
    <t>68H-891536</t>
  </si>
  <si>
    <t>Head ver</t>
  </si>
  <si>
    <t>1.4.5</t>
  </si>
  <si>
    <t>Head cal</t>
  </si>
  <si>
    <t>{"h2oaspanconc1": "12.4", "h2obspanconc1": "12.4", "oxygen": "21", "co2bzero": "0.997105", "h2oaspan2b": "0.0729775", "h2oaspan2a": "0.0722085", "co2aspan2": "-0.0279674", "flowmeterzero": "1.00137", "ssb_ref": "27990.5", "h2obspan1": "1.01626", "h2obspan2b": "0.0733582", "co2bspan2a": "0.286785", "co2aspanconc1": "2505", "h2obspan2": "0", "co2bspanconc2": "293", "h2oaspan1": "1.01065", "ssa_ref": "30871.3", "co2aspanconc2": "293", "h2obspan2a": "0.0721847", "co2aspan1": "1.00052", "co2aspan2b": "0.28466", "co2aspan2a": "0.286813", "co2azero": "0.992046", "h2oaspanconc2": "0", "flowazero": "0.29278", "co2bspanconc1": "2505", "h2oaspan2": "0", "chamberpressurezero": "2.59726", "flowbzero": "0.33193", "h2obzero": "1.11218", "h2oazero": "1.11617", "co2bspan1": "1.00032", "co2bspan2b": "0.284576", "co2bspan2": "-0.0279788", "h2obspanconc2": "0", "tazero": "-0.105225", "tbzero": "-0.0233154"}</t>
  </si>
  <si>
    <t>Chamber type</t>
  </si>
  <si>
    <t>6800-01A</t>
  </si>
  <si>
    <t>Chamber s/n</t>
  </si>
  <si>
    <t>MPF-651434</t>
  </si>
  <si>
    <t>Chamber rev</t>
  </si>
  <si>
    <t>0</t>
  </si>
  <si>
    <t>Chamber cal</t>
  </si>
  <si>
    <t>Fluorometer</t>
  </si>
  <si>
    <t>Flr. Version</t>
  </si>
  <si>
    <t>09:29:35</t>
  </si>
  <si>
    <t>Stability Definition:	gsw (GasEx): Slp&lt;0.2 Std&lt;0.02 Per=30	A (GasEx): Slp&lt;1 Std&lt;0.2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</si>
  <si>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</si>
  <si>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</si>
  <si>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</si>
  <si>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</si>
  <si>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</si>
  <si>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</si>
  <si>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</si>
  <si>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</si>
  <si>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</si>
  <si>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</si>
  <si>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</si>
  <si>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</si>
  <si>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</si>
  <si>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</si>
  <si>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</si>
  <si>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</si>
  <si>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</si>
  <si>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</si>
  <si>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</si>
  <si>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</si>
  <si>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</si>
  <si>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</si>
  <si>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</si>
  <si>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</si>
  <si>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</si>
  <si>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</si>
  <si>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</si>
  <si>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</si>
  <si>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</si>
  <si>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</si>
  <si>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</si>
  <si>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</si>
  <si>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</si>
  <si>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</si>
  <si>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</si>
  <si>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</si>
  <si>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</si>
  <si>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</si>
  <si>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</si>
  <si>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</si>
  <si>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</si>
  <si>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</si>
  <si>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</si>
  <si>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</si>
  <si>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</si>
  <si>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</si>
  <si>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</si>
  <si>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</si>
  <si>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</si>
  <si>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</si>
  <si>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</si>
  <si>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</si>
  <si>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4.58715 87.974 383.335 634.105 885.271 1099.24 1266.05 1364.34</t>
  </si>
  <si>
    <t>Fs_true</t>
  </si>
  <si>
    <t>0.0118001 109.529 400.538 600.94 799.892 1000.31 1200.53 1401.37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</si>
  <si>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</si>
  <si>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</si>
  <si>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</si>
  <si>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</si>
  <si>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</si>
  <si>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</si>
  <si>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</si>
  <si>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</si>
  <si>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</si>
  <si>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</si>
  <si>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</si>
  <si>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</si>
  <si>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</si>
  <si>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</si>
  <si>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</si>
  <si>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</si>
  <si>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</si>
  <si>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</si>
  <si>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</si>
  <si>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</si>
  <si>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</si>
  <si>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</si>
  <si>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</si>
  <si>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</si>
  <si>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</si>
  <si>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</si>
  <si>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plot</t>
  </si>
  <si>
    <t>instrument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</si>
  <si>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</si>
  <si>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</si>
  <si>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</si>
  <si>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</si>
  <si>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</si>
  <si>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</si>
  <si>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</si>
  <si>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</si>
  <si>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</si>
  <si>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</si>
  <si>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</si>
  <si>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</si>
  <si>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</si>
  <si>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</si>
  <si>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</si>
  <si>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</si>
  <si>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</si>
  <si>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</si>
  <si>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</si>
  <si>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</si>
  <si>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</si>
  <si>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</si>
  <si>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</si>
  <si>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</si>
  <si>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</si>
  <si>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</si>
  <si>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</si>
  <si>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</si>
  <si>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</si>
  <si>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</si>
  <si>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</si>
  <si>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</si>
  <si>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</si>
  <si>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</si>
  <si>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</si>
  <si>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</si>
  <si>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</si>
  <si>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</si>
  <si>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</si>
  <si>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</si>
  <si>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</si>
  <si>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</si>
  <si>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</si>
  <si>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</si>
  <si>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</si>
  <si>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</si>
  <si>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</si>
  <si>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</si>
  <si>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</si>
  <si>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</si>
  <si>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</si>
  <si>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</si>
  <si>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</si>
  <si>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</si>
  <si>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</si>
  <si>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</si>
  <si>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</si>
  <si>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</si>
  <si>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</si>
  <si>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</si>
  <si>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</si>
  <si>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</si>
  <si>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</si>
  <si>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</si>
  <si>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</si>
  <si>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</si>
  <si>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</si>
  <si>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</si>
  <si>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</si>
  <si>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</si>
  <si>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</si>
  <si>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</si>
  <si>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</si>
  <si>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</si>
  <si>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</si>
  <si>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</si>
  <si>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</si>
  <si>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</si>
  <si>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</si>
  <si>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</si>
  <si>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</si>
  <si>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</si>
  <si>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</si>
  <si>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</si>
  <si>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</si>
  <si>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</si>
  <si>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</si>
  <si>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</si>
  <si>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</si>
  <si>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</si>
  <si>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</si>
  <si>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</si>
  <si>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</si>
  <si>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</si>
  <si>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</si>
  <si>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</si>
  <si>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</si>
  <si>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</si>
  <si>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</si>
  <si>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</si>
  <si>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</si>
  <si>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</si>
  <si>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</si>
  <si>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</si>
  <si>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</si>
  <si>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</si>
  <si>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</si>
  <si>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</si>
  <si>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</si>
  <si>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</si>
  <si>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</si>
  <si>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</si>
  <si>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</si>
  <si>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</si>
  <si>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</si>
  <si>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</si>
  <si>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</si>
  <si>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</si>
  <si>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</si>
  <si>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</si>
  <si>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</si>
  <si>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</si>
  <si>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</si>
  <si>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</si>
  <si>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</si>
  <si>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</si>
  <si>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</si>
  <si>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</si>
  <si>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</si>
  <si>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</si>
  <si>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</si>
  <si>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</si>
  <si>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</si>
  <si>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</si>
  <si>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</si>
  <si>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</si>
  <si>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</si>
  <si>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</si>
  <si>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</si>
  <si>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</si>
  <si>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</si>
  <si>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</si>
  <si>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</si>
  <si>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</si>
  <si>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</si>
  <si>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</si>
  <si>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</si>
  <si>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</si>
  <si>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</si>
  <si>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</si>
  <si>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</si>
  <si>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</si>
  <si>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</si>
  <si>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</si>
  <si>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</si>
  <si>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</si>
  <si>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</si>
  <si>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</si>
  <si>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</si>
  <si>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</si>
  <si>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</si>
  <si>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</si>
  <si>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</si>
  <si>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</si>
  <si>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</si>
  <si>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</si>
  <si>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</si>
  <si>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</si>
  <si>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</si>
  <si>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</si>
  <si>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</si>
  <si>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CO2_hrs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</si>
  <si>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</si>
  <si>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</si>
  <si>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</si>
  <si>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</si>
  <si>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</si>
  <si>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</si>
  <si>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</si>
  <si>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</si>
  <si>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</si>
  <si>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</si>
  <si>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</si>
  <si>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</si>
  <si>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</si>
  <si>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</si>
  <si>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</si>
  <si>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</si>
  <si>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</si>
  <si>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</si>
  <si>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</si>
  <si>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</si>
  <si>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</si>
  <si>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</si>
  <si>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</si>
  <si>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</si>
  <si>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</si>
  <si>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</si>
  <si>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</si>
  <si>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</si>
  <si>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</si>
  <si>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</si>
  <si>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</si>
  <si>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</si>
  <si>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</si>
  <si>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</si>
  <si>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</si>
  <si>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</si>
  <si>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</si>
  <si>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</si>
  <si>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</si>
  <si>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</si>
  <si>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</si>
  <si>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</si>
  <si>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</si>
  <si>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</si>
  <si>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</si>
  <si>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</si>
  <si>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</si>
  <si>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</si>
  <si>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</si>
  <si>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</si>
  <si>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</si>
  <si>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</si>
  <si>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</si>
  <si>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</si>
  <si>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</si>
  <si>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</si>
  <si>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</si>
  <si>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</si>
  <si>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</si>
  <si>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</si>
  <si>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</si>
  <si>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</si>
  <si>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</si>
  <si>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</si>
  <si>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</si>
  <si>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</si>
  <si>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</si>
  <si>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</si>
  <si>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</si>
  <si>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</si>
  <si>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</si>
  <si>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</si>
  <si>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</si>
  <si>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</si>
  <si>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</si>
  <si>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</si>
  <si>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</si>
  <si>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</si>
  <si>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</si>
  <si>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</si>
  <si>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20210805 09:51:29</t>
  </si>
  <si>
    <t>09:51:29</t>
  </si>
  <si>
    <t>sorghum</t>
  </si>
  <si>
    <t>2</t>
  </si>
  <si>
    <t>ripe3</t>
  </si>
  <si>
    <t>RECT-12243-20210724-05_20_30</t>
  </si>
  <si>
    <t>MPF-1-20210804-09_51_08</t>
  </si>
  <si>
    <t>DARK-2-20210804-09_51_16</t>
  </si>
  <si>
    <t>0: Broadleaf</t>
  </si>
  <si>
    <t>09:50:53</t>
  </si>
  <si>
    <t>2/2</t>
  </si>
  <si>
    <t>11111111</t>
  </si>
  <si>
    <t>oooooooo</t>
  </si>
  <si>
    <t>off</t>
  </si>
  <si>
    <t>20210805 09:54:30</t>
  </si>
  <si>
    <t>09:54:30</t>
  </si>
  <si>
    <t>MPF-3-20210804-09_54_08</t>
  </si>
  <si>
    <t>DARK-4-20210804-09_54_16</t>
  </si>
  <si>
    <t>09:52:50</t>
  </si>
  <si>
    <t>1/2</t>
  </si>
  <si>
    <t>20210805 09:56:29</t>
  </si>
  <si>
    <t>09:56:29</t>
  </si>
  <si>
    <t>MPF-5-20210804-09_56_08</t>
  </si>
  <si>
    <t>DARK-6-20210804-09_56_15</t>
  </si>
  <si>
    <t>09:55:52</t>
  </si>
  <si>
    <t>20210805 09:58:26</t>
  </si>
  <si>
    <t>09:58:26</t>
  </si>
  <si>
    <t>MPF-7-20210804-09_58_05</t>
  </si>
  <si>
    <t>DARK-8-20210804-09_58_12</t>
  </si>
  <si>
    <t>09:57:49</t>
  </si>
  <si>
    <t>20210805 10:00:23</t>
  </si>
  <si>
    <t>10:00:23</t>
  </si>
  <si>
    <t>MPF-9-20210804-10_00_01</t>
  </si>
  <si>
    <t>DARK-10-20210804-10_00_09</t>
  </si>
  <si>
    <t>09:59:46</t>
  </si>
  <si>
    <t>20210805 10:02:16</t>
  </si>
  <si>
    <t>10:02:16</t>
  </si>
  <si>
    <t>MPF-11-20210804-10_01_54</t>
  </si>
  <si>
    <t>DARK-12-20210804-10_02_02</t>
  </si>
  <si>
    <t>10:01:40</t>
  </si>
  <si>
    <t>20210805 10:04:10</t>
  </si>
  <si>
    <t>10:04:10</t>
  </si>
  <si>
    <t>MPF-13-20210804-10_03_48</t>
  </si>
  <si>
    <t>DARK-14-20210804-10_03_56</t>
  </si>
  <si>
    <t>10:03:33</t>
  </si>
  <si>
    <t>20210805 10:06:03</t>
  </si>
  <si>
    <t>10:06:03</t>
  </si>
  <si>
    <t>MPF-15-20210804-10_05_41</t>
  </si>
  <si>
    <t>DARK-16-20210804-10_05_49</t>
  </si>
  <si>
    <t>10:05:27</t>
  </si>
  <si>
    <t>20210805 10:09:03</t>
  </si>
  <si>
    <t>10:09:03</t>
  </si>
  <si>
    <t>MPF-17-20210804-10_08_42</t>
  </si>
  <si>
    <t>DARK-18-20210804-10_08_50</t>
  </si>
  <si>
    <t>10:07:26</t>
  </si>
  <si>
    <t>20210805 10:10:52</t>
  </si>
  <si>
    <t>10:10:52</t>
  </si>
  <si>
    <t>MPF-19-20210804-10_10_30</t>
  </si>
  <si>
    <t>DARK-20-20210804-10_10_38</t>
  </si>
  <si>
    <t>10:10:14</t>
  </si>
  <si>
    <t>20210805 10:12:49</t>
  </si>
  <si>
    <t>10:12:49</t>
  </si>
  <si>
    <t>MPF-21-20210804-10_12_28</t>
  </si>
  <si>
    <t>DARK-22-20210804-10_12_35</t>
  </si>
  <si>
    <t>10:12:12</t>
  </si>
  <si>
    <t>20210805 10:15:32</t>
  </si>
  <si>
    <t>10:15:32</t>
  </si>
  <si>
    <t>MPF-23-20210804-10_15_10</t>
  </si>
  <si>
    <t>DARK-24-20210804-10_15_18</t>
  </si>
  <si>
    <t>10:14:07</t>
  </si>
  <si>
    <t>20210805 10:18:15</t>
  </si>
  <si>
    <t>10:18:15</t>
  </si>
  <si>
    <t>MPF-25-20210804-10_17_53</t>
  </si>
  <si>
    <t>DARK-26-20210804-10_18_01</t>
  </si>
  <si>
    <t>10:16:48</t>
  </si>
  <si>
    <t>20210805 10:21:15</t>
  </si>
  <si>
    <t>10:21:15</t>
  </si>
  <si>
    <t>MPF-27-20210804-10_20_54</t>
  </si>
  <si>
    <t>DARK-28-20210804-10_21_01</t>
  </si>
  <si>
    <t>10:19:26</t>
  </si>
  <si>
    <t>20210805 10:24:16</t>
  </si>
  <si>
    <t>10:24:16</t>
  </si>
  <si>
    <t>MPF-29-20210804-10_23_54</t>
  </si>
  <si>
    <t>DARK-30-20210804-10_24_02</t>
  </si>
  <si>
    <t>10:22:29</t>
  </si>
  <si>
    <t>20210805 10:27:08</t>
  </si>
  <si>
    <t>10:27:08</t>
  </si>
  <si>
    <t>MPF-31-20210804-10_26_46</t>
  </si>
  <si>
    <t>DARK-32-20210804-10_26_54</t>
  </si>
  <si>
    <t>10:25:27</t>
  </si>
  <si>
    <t>20210805 10:44:43</t>
  </si>
  <si>
    <t>10:44:43</t>
  </si>
  <si>
    <t>maize</t>
  </si>
  <si>
    <t>MPF-33-20210804-10_44_22</t>
  </si>
  <si>
    <t>DARK-34-20210804-10_44_29</t>
  </si>
  <si>
    <t>10:44:06</t>
  </si>
  <si>
    <t>20210805 10:47:31</t>
  </si>
  <si>
    <t>10:47:31</t>
  </si>
  <si>
    <t>MPF-35-20210804-10_47_10</t>
  </si>
  <si>
    <t>DARK-36-20210804-10_47_17</t>
  </si>
  <si>
    <t>10:46:04</t>
  </si>
  <si>
    <t>20210805 10:49:50</t>
  </si>
  <si>
    <t>10:49:50</t>
  </si>
  <si>
    <t>MPF-37-20210804-10_49_29</t>
  </si>
  <si>
    <t>DARK-38-20210804-10_49_37</t>
  </si>
  <si>
    <t>10:48:52</t>
  </si>
  <si>
    <t>20210805 10:51:46</t>
  </si>
  <si>
    <t>10:51:46</t>
  </si>
  <si>
    <t>MPF-39-20210804-10_51_25</t>
  </si>
  <si>
    <t>DARK-40-20210804-10_51_33</t>
  </si>
  <si>
    <t>10:51:10</t>
  </si>
  <si>
    <t>20210805 10:53:43</t>
  </si>
  <si>
    <t>10:53:43</t>
  </si>
  <si>
    <t>MPF-41-20210804-10_53_22</t>
  </si>
  <si>
    <t>DARK-42-20210804-10_53_30</t>
  </si>
  <si>
    <t>10:53:06</t>
  </si>
  <si>
    <t>20210805 10:55:37</t>
  </si>
  <si>
    <t>10:55:37</t>
  </si>
  <si>
    <t>MPF-43-20210804-10_55_16</t>
  </si>
  <si>
    <t>DARK-44-20210804-10_55_24</t>
  </si>
  <si>
    <t>10:55:01</t>
  </si>
  <si>
    <t>20210805 10:57:30</t>
  </si>
  <si>
    <t>10:57:30</t>
  </si>
  <si>
    <t>MPF-45-20210804-10_57_09</t>
  </si>
  <si>
    <t>DARK-46-20210804-10_57_17</t>
  </si>
  <si>
    <t>10:56:54</t>
  </si>
  <si>
    <t>20210805 10:59:24</t>
  </si>
  <si>
    <t>10:59:24</t>
  </si>
  <si>
    <t>MPF-47-20210804-10_59_03</t>
  </si>
  <si>
    <t>DARK-48-20210804-10_59_10</t>
  </si>
  <si>
    <t>10:58:47</t>
  </si>
  <si>
    <t>20210805 11:02:03</t>
  </si>
  <si>
    <t>11:02:03</t>
  </si>
  <si>
    <t>MPF-49-20210804-11_01_42</t>
  </si>
  <si>
    <t>DARK-50-20210804-11_01_50</t>
  </si>
  <si>
    <t>11:00:46</t>
  </si>
  <si>
    <t>20210805 11:04:30</t>
  </si>
  <si>
    <t>11:04:30</t>
  </si>
  <si>
    <t>MPF-51-20210804-11_04_09</t>
  </si>
  <si>
    <t>DARK-52-20210804-11_04_16</t>
  </si>
  <si>
    <t>11:03:14</t>
  </si>
  <si>
    <t>20210805 11:07:15</t>
  </si>
  <si>
    <t>11:07:15</t>
  </si>
  <si>
    <t>MPF-53-20210804-11_06_54</t>
  </si>
  <si>
    <t>DARK-54-20210804-11_07_01</t>
  </si>
  <si>
    <t>11:05:49</t>
  </si>
  <si>
    <t>20210805 11:10:15</t>
  </si>
  <si>
    <t>11:10:15</t>
  </si>
  <si>
    <t>MPF-55-20210804-11_09_54</t>
  </si>
  <si>
    <t>DARK-56-20210804-11_10_02</t>
  </si>
  <si>
    <t>11:08:32</t>
  </si>
  <si>
    <t>20210805 11:13:16</t>
  </si>
  <si>
    <t>11:13:16</t>
  </si>
  <si>
    <t>MPF-57-20210804-11_12_55</t>
  </si>
  <si>
    <t>DARK-58-20210804-11_13_03</t>
  </si>
  <si>
    <t>11:11:30</t>
  </si>
  <si>
    <t>20210805 11:15:16</t>
  </si>
  <si>
    <t>11:15:16</t>
  </si>
  <si>
    <t>MPF-59-20210804-11_14_55</t>
  </si>
  <si>
    <t>DARK-60-20210804-11_15_03</t>
  </si>
  <si>
    <t>11:14:33</t>
  </si>
  <si>
    <t>20210805 11:17:06</t>
  </si>
  <si>
    <t>11:17:06</t>
  </si>
  <si>
    <t>MPF-61-20210804-11_16_45</t>
  </si>
  <si>
    <t>DARK-62-20210804-11_16_53</t>
  </si>
  <si>
    <t>11:16:25</t>
  </si>
  <si>
    <t>20210805 11:20:07</t>
  </si>
  <si>
    <t>11:20:07</t>
  </si>
  <si>
    <t>MPF-63-20210804-11_19_46</t>
  </si>
  <si>
    <t>DARK-64-20210804-11_19_53</t>
  </si>
  <si>
    <t>11:18:11</t>
  </si>
  <si>
    <t>20210805 11:50:55</t>
  </si>
  <si>
    <t>11:50:55</t>
  </si>
  <si>
    <t>soybean</t>
  </si>
  <si>
    <t>MPF-65-20210804-11_50_34</t>
  </si>
  <si>
    <t>DARK-66-20210804-11_50_42</t>
  </si>
  <si>
    <t>11:50:18</t>
  </si>
  <si>
    <t>20210805 11:52:50</t>
  </si>
  <si>
    <t>11:52:50</t>
  </si>
  <si>
    <t>MPF-67-20210804-11_52_30</t>
  </si>
  <si>
    <t>DARK-68-20210804-11_52_37</t>
  </si>
  <si>
    <t>11:52:14</t>
  </si>
  <si>
    <t>20210805 11:54:48</t>
  </si>
  <si>
    <t>11:54:48</t>
  </si>
  <si>
    <t>MPF-69-20210804-11_54_27</t>
  </si>
  <si>
    <t>DARK-70-20210804-11_54_35</t>
  </si>
  <si>
    <t>11:54:12</t>
  </si>
  <si>
    <t>20210805 11:56:44</t>
  </si>
  <si>
    <t>11:56:44</t>
  </si>
  <si>
    <t>MPF-71-20210804-11_56_23</t>
  </si>
  <si>
    <t>DARK-72-20210804-11_56_31</t>
  </si>
  <si>
    <t>11:56:08</t>
  </si>
  <si>
    <t>20210805 11:58:39</t>
  </si>
  <si>
    <t>11:58:39</t>
  </si>
  <si>
    <t>MPF-73-20210804-11_58_18</t>
  </si>
  <si>
    <t>DARK-74-20210804-11_58_26</t>
  </si>
  <si>
    <t>11:58:04</t>
  </si>
  <si>
    <t>20210805 12:00:32</t>
  </si>
  <si>
    <t>12:00:32</t>
  </si>
  <si>
    <t>MPF-75-20210804-12_00_11</t>
  </si>
  <si>
    <t>DARK-76-20210804-12_00_19</t>
  </si>
  <si>
    <t>11:59:57</t>
  </si>
  <si>
    <t>20210805 12:02:24</t>
  </si>
  <si>
    <t>12:02:24</t>
  </si>
  <si>
    <t>MPF-77-20210804-12_02_03</t>
  </si>
  <si>
    <t>DARK-78-20210804-12_02_11</t>
  </si>
  <si>
    <t>12:01:49</t>
  </si>
  <si>
    <t>20210805 12:04:17</t>
  </si>
  <si>
    <t>12:04:17</t>
  </si>
  <si>
    <t>MPF-79-20210804-12_03_56</t>
  </si>
  <si>
    <t>DARK-80-20210804-12_04_04</t>
  </si>
  <si>
    <t>12:03:41</t>
  </si>
  <si>
    <t>20210805 12:06:16</t>
  </si>
  <si>
    <t>12:06:16</t>
  </si>
  <si>
    <t>MPF-81-20210804-12_05_56</t>
  </si>
  <si>
    <t>DARK-82-20210804-12_06_03</t>
  </si>
  <si>
    <t>12:05:39</t>
  </si>
  <si>
    <t>20210805 12:08:17</t>
  </si>
  <si>
    <t>12:08:17</t>
  </si>
  <si>
    <t>MPF-83-20210804-12_07_57</t>
  </si>
  <si>
    <t>DARK-84-20210804-12_08_04</t>
  </si>
  <si>
    <t>12:07:27</t>
  </si>
  <si>
    <t>20210805 12:10:13</t>
  </si>
  <si>
    <t>12:10:13</t>
  </si>
  <si>
    <t>MPF-85-20210804-12_09_52</t>
  </si>
  <si>
    <t>DARK-86-20210804-12_10_00</t>
  </si>
  <si>
    <t>12:09:36</t>
  </si>
  <si>
    <t>20210805 12:13:13</t>
  </si>
  <si>
    <t>12:13:13</t>
  </si>
  <si>
    <t>MPF-87-20210804-12_12_53</t>
  </si>
  <si>
    <t>DARK-88-20210804-12_13_00</t>
  </si>
  <si>
    <t>12:11:29</t>
  </si>
  <si>
    <t>20210805 12:15:06</t>
  </si>
  <si>
    <t>12:15:06</t>
  </si>
  <si>
    <t>MPF-89-20210804-12_14_46</t>
  </si>
  <si>
    <t>DARK-90-20210804-12_14_53</t>
  </si>
  <si>
    <t>12:14:29</t>
  </si>
  <si>
    <t>20210805 12:16:53</t>
  </si>
  <si>
    <t>12:16:53</t>
  </si>
  <si>
    <t>MPF-91-20210804-12_16_33</t>
  </si>
  <si>
    <t>DARK-92-20210804-12_16_40</t>
  </si>
  <si>
    <t>12:16:17</t>
  </si>
  <si>
    <t>20210805 12:18:41</t>
  </si>
  <si>
    <t>12:18:41</t>
  </si>
  <si>
    <t>MPF-93-20210804-12_18_21</t>
  </si>
  <si>
    <t>DARK-94-20210804-12_18_28</t>
  </si>
  <si>
    <t>12:18:04</t>
  </si>
  <si>
    <t>20210805 12:20:27</t>
  </si>
  <si>
    <t>12:20:27</t>
  </si>
  <si>
    <t>MPF-95-20210804-12_20_06</t>
  </si>
  <si>
    <t>DARK-96-20210804-12_20_14</t>
  </si>
  <si>
    <t>12:19:50</t>
  </si>
  <si>
    <t>20210805 12:34:19</t>
  </si>
  <si>
    <t>12:34:19</t>
  </si>
  <si>
    <t>tobacco</t>
  </si>
  <si>
    <t>MPF-97-20210804-12_33_59</t>
  </si>
  <si>
    <t>DARK-98-20210804-12_34_06</t>
  </si>
  <si>
    <t>12:33:42</t>
  </si>
  <si>
    <t>20210805 12:36:16</t>
  </si>
  <si>
    <t>12:36:16</t>
  </si>
  <si>
    <t>MPF-99-20210804-12_35_56</t>
  </si>
  <si>
    <t>DARK-100-20210804-12_36_04</t>
  </si>
  <si>
    <t>12:35:39</t>
  </si>
  <si>
    <t>20210805 12:38:14</t>
  </si>
  <si>
    <t>12:38:14</t>
  </si>
  <si>
    <t>MPF-101-20210804-12_37_54</t>
  </si>
  <si>
    <t>DARK-102-20210804-12_38_01</t>
  </si>
  <si>
    <t>12:37:38</t>
  </si>
  <si>
    <t>20210805 12:40:11</t>
  </si>
  <si>
    <t>12:40:11</t>
  </si>
  <si>
    <t>MPF-103-20210804-12_39_50</t>
  </si>
  <si>
    <t>DARK-104-20210804-12_39_58</t>
  </si>
  <si>
    <t>12:39:34</t>
  </si>
  <si>
    <t>20210805 12:42:07</t>
  </si>
  <si>
    <t>12:42:07</t>
  </si>
  <si>
    <t>MPF-105-20210804-12_41_46</t>
  </si>
  <si>
    <t>DARK-106-20210804-12_41_54</t>
  </si>
  <si>
    <t>12:41:31</t>
  </si>
  <si>
    <t>20210805 12:44:00</t>
  </si>
  <si>
    <t>12:44:00</t>
  </si>
  <si>
    <t>MPF-107-20210804-12_43_40</t>
  </si>
  <si>
    <t>DARK-108-20210804-12_43_48</t>
  </si>
  <si>
    <t>12:43:24</t>
  </si>
  <si>
    <t>20210805 12:45:53</t>
  </si>
  <si>
    <t>12:45:53</t>
  </si>
  <si>
    <t>MPF-109-20210804-12_45_33</t>
  </si>
  <si>
    <t>DARK-110-20210804-12_45_40</t>
  </si>
  <si>
    <t>12:45:18</t>
  </si>
  <si>
    <t>20210805 12:47:45</t>
  </si>
  <si>
    <t>12:47:45</t>
  </si>
  <si>
    <t>MPF-111-20210804-12_47_25</t>
  </si>
  <si>
    <t>DARK-112-20210804-12_47_33</t>
  </si>
  <si>
    <t>12:47:10</t>
  </si>
  <si>
    <t>20210805 12:49:17</t>
  </si>
  <si>
    <t>12:49:17</t>
  </si>
  <si>
    <t>MPF-113-20210804-12_48_56</t>
  </si>
  <si>
    <t>DARK-114-20210804-12_49_04</t>
  </si>
  <si>
    <t>12:49:57</t>
  </si>
  <si>
    <t>20210805 12:52:05</t>
  </si>
  <si>
    <t>12:52:05</t>
  </si>
  <si>
    <t>MPF-115-20210804-12_51_45</t>
  </si>
  <si>
    <t>DARK-116-20210804-12_51_53</t>
  </si>
  <si>
    <t>12:51:29</t>
  </si>
  <si>
    <t>20210805 12:54:37</t>
  </si>
  <si>
    <t>12:54:37</t>
  </si>
  <si>
    <t>MPF-117-20210804-12_54_17</t>
  </si>
  <si>
    <t>DARK-118-20210804-12_54_25</t>
  </si>
  <si>
    <t>12:54:01</t>
  </si>
  <si>
    <t>20210805 12:56:42</t>
  </si>
  <si>
    <t>12:56:42</t>
  </si>
  <si>
    <t>MPF-119-20210804-12_56_21</t>
  </si>
  <si>
    <t>DARK-120-20210804-12_56_29</t>
  </si>
  <si>
    <t>12:56:05</t>
  </si>
  <si>
    <t>20210805 12:58:31</t>
  </si>
  <si>
    <t>12:58:31</t>
  </si>
  <si>
    <t>MPF-121-20210804-12_58_10</t>
  </si>
  <si>
    <t>DARK-122-20210804-12_58_18</t>
  </si>
  <si>
    <t>12:57:54</t>
  </si>
  <si>
    <t>20210805 13:00:22</t>
  </si>
  <si>
    <t>13:00:22</t>
  </si>
  <si>
    <t>MPF-123-20210804-13_00_01</t>
  </si>
  <si>
    <t>DARK-124-20210804-13_00_09</t>
  </si>
  <si>
    <t>12:59:45</t>
  </si>
  <si>
    <t>20210805 13:01:53</t>
  </si>
  <si>
    <t>13:01:53</t>
  </si>
  <si>
    <t>MPF-125-20210804-13_01_33</t>
  </si>
  <si>
    <t>DARK-126-20210804-13_01_40</t>
  </si>
  <si>
    <t>13:02:32</t>
  </si>
  <si>
    <t>20210805 13:04:03</t>
  </si>
  <si>
    <t>13:04:03</t>
  </si>
  <si>
    <t>MPF-127-20210804-13_03_43</t>
  </si>
  <si>
    <t>DARK-128-20210804-13_03_50</t>
  </si>
  <si>
    <t>13:04:41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</si>
</sst>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80"/>
  <sheetViews>
    <sheetView tabSelected="1" workbookViewId="0">
      <selection activeCell="L15" sqref="L15"/>
    </sheetView>
  </sheetViews>
  <sheetFormatPr defaultRowHeight="14.4" x14ac:dyDescent="0.3"/>
  <sheetData>
    <row r="2" spans="1:239" x14ac:dyDescent="0.3">
      <c r="A2" t="s">
        <v>25</v>
      </c>
      <c r="B2" t="s">
        <v>26</v>
      </c>
      <c r="C2" t="s">
        <v>28</v>
      </c>
    </row>
    <row r="3" spans="1:239" x14ac:dyDescent="0.3">
      <c r="B3" t="s">
        <v>27</v>
      </c>
      <c r="C3">
        <v>21</v>
      </c>
    </row>
    <row r="4" spans="1:239" x14ac:dyDescent="0.3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239" x14ac:dyDescent="0.3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39" x14ac:dyDescent="0.3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239" x14ac:dyDescent="0.3">
      <c r="B7">
        <v>0</v>
      </c>
      <c r="C7">
        <v>1</v>
      </c>
      <c r="D7">
        <v>0</v>
      </c>
      <c r="E7">
        <v>0</v>
      </c>
    </row>
    <row r="8" spans="1:239" x14ac:dyDescent="0.3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239" x14ac:dyDescent="0.3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39" x14ac:dyDescent="0.3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239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39" x14ac:dyDescent="0.3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239" x14ac:dyDescent="0.3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239" x14ac:dyDescent="0.3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82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84</v>
      </c>
      <c r="AI14" t="s">
        <v>84</v>
      </c>
      <c r="AJ14" t="s">
        <v>84</v>
      </c>
      <c r="AK14" t="s">
        <v>84</v>
      </c>
      <c r="AL14" t="s">
        <v>84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85</v>
      </c>
      <c r="BO14" t="s">
        <v>86</v>
      </c>
      <c r="BP14" t="s">
        <v>86</v>
      </c>
      <c r="BQ14" t="s">
        <v>86</v>
      </c>
      <c r="BR14" t="s">
        <v>86</v>
      </c>
      <c r="BS14" t="s">
        <v>87</v>
      </c>
      <c r="BT14" t="s">
        <v>87</v>
      </c>
      <c r="BU14" t="s">
        <v>87</v>
      </c>
      <c r="BV14" t="s">
        <v>87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  <c r="FT14" t="s">
        <v>95</v>
      </c>
      <c r="FU14" t="s">
        <v>95</v>
      </c>
      <c r="FV14" t="s">
        <v>95</v>
      </c>
      <c r="FW14" t="s">
        <v>95</v>
      </c>
      <c r="FX14" t="s">
        <v>95</v>
      </c>
      <c r="FY14" t="s">
        <v>95</v>
      </c>
      <c r="FZ14" t="s">
        <v>95</v>
      </c>
      <c r="GA14" t="s">
        <v>95</v>
      </c>
      <c r="GB14" t="s">
        <v>95</v>
      </c>
      <c r="GC14" t="s">
        <v>95</v>
      </c>
      <c r="GD14" t="s">
        <v>95</v>
      </c>
      <c r="GE14" t="s">
        <v>96</v>
      </c>
      <c r="GF14" t="s">
        <v>96</v>
      </c>
      <c r="GG14" t="s">
        <v>96</v>
      </c>
      <c r="GH14" t="s">
        <v>96</v>
      </c>
      <c r="GI14" t="s">
        <v>96</v>
      </c>
      <c r="GJ14" t="s">
        <v>96</v>
      </c>
      <c r="GK14" t="s">
        <v>96</v>
      </c>
      <c r="GL14" t="s">
        <v>96</v>
      </c>
      <c r="GM14" t="s">
        <v>96</v>
      </c>
      <c r="GN14" t="s">
        <v>96</v>
      </c>
      <c r="GO14" t="s">
        <v>96</v>
      </c>
      <c r="GP14" t="s">
        <v>96</v>
      </c>
      <c r="GQ14" t="s">
        <v>96</v>
      </c>
      <c r="GR14" t="s">
        <v>96</v>
      </c>
      <c r="GS14" t="s">
        <v>96</v>
      </c>
      <c r="GT14" t="s">
        <v>96</v>
      </c>
      <c r="GU14" t="s">
        <v>96</v>
      </c>
      <c r="GV14" t="s">
        <v>96</v>
      </c>
      <c r="GW14" t="s">
        <v>96</v>
      </c>
      <c r="GX14" t="s">
        <v>97</v>
      </c>
      <c r="GY14" t="s">
        <v>97</v>
      </c>
      <c r="GZ14" t="s">
        <v>97</v>
      </c>
      <c r="HA14" t="s">
        <v>97</v>
      </c>
      <c r="HB14" t="s">
        <v>97</v>
      </c>
      <c r="HC14" t="s">
        <v>97</v>
      </c>
      <c r="HD14" t="s">
        <v>97</v>
      </c>
      <c r="HE14" t="s">
        <v>97</v>
      </c>
      <c r="HF14" t="s">
        <v>97</v>
      </c>
      <c r="HG14" t="s">
        <v>97</v>
      </c>
      <c r="HH14" t="s">
        <v>97</v>
      </c>
      <c r="HI14" t="s">
        <v>97</v>
      </c>
      <c r="HJ14" t="s">
        <v>97</v>
      </c>
      <c r="HK14" t="s">
        <v>97</v>
      </c>
      <c r="HL14" t="s">
        <v>97</v>
      </c>
      <c r="HM14" t="s">
        <v>97</v>
      </c>
      <c r="HN14" t="s">
        <v>97</v>
      </c>
      <c r="HO14" t="s">
        <v>97</v>
      </c>
      <c r="HP14" t="s">
        <v>98</v>
      </c>
      <c r="HQ14" t="s">
        <v>98</v>
      </c>
      <c r="HR14" t="s">
        <v>98</v>
      </c>
      <c r="HS14" t="s">
        <v>98</v>
      </c>
      <c r="HT14" t="s">
        <v>98</v>
      </c>
      <c r="HU14" t="s">
        <v>98</v>
      </c>
      <c r="HV14" t="s">
        <v>98</v>
      </c>
      <c r="HW14" t="s">
        <v>98</v>
      </c>
      <c r="HX14" t="s">
        <v>98</v>
      </c>
      <c r="HY14" t="s">
        <v>98</v>
      </c>
      <c r="HZ14" t="s">
        <v>98</v>
      </c>
      <c r="IA14" t="s">
        <v>98</v>
      </c>
      <c r="IB14" t="s">
        <v>98</v>
      </c>
      <c r="IC14" t="s">
        <v>98</v>
      </c>
      <c r="ID14" t="s">
        <v>98</v>
      </c>
      <c r="IE14" t="s">
        <v>98</v>
      </c>
    </row>
    <row r="15" spans="1:239" x14ac:dyDescent="0.3">
      <c r="A15" t="s">
        <v>99</v>
      </c>
      <c r="B15" t="s">
        <v>100</v>
      </c>
      <c r="C15" t="s">
        <v>101</v>
      </c>
      <c r="D15" t="s">
        <v>102</v>
      </c>
      <c r="E15" t="s">
        <v>103</v>
      </c>
      <c r="F15" t="s">
        <v>104</v>
      </c>
      <c r="G15" t="s">
        <v>105</v>
      </c>
      <c r="H15" t="s">
        <v>106</v>
      </c>
      <c r="I15" t="s">
        <v>107</v>
      </c>
      <c r="J15" t="s">
        <v>108</v>
      </c>
      <c r="K15" t="s">
        <v>109</v>
      </c>
      <c r="L15" t="s">
        <v>110</v>
      </c>
      <c r="M15" t="s">
        <v>111</v>
      </c>
      <c r="N15" t="s">
        <v>112</v>
      </c>
      <c r="O15" t="s">
        <v>113</v>
      </c>
      <c r="P15" t="s">
        <v>114</v>
      </c>
      <c r="Q15" t="s">
        <v>115</v>
      </c>
      <c r="R15" t="s">
        <v>116</v>
      </c>
      <c r="S15" t="s">
        <v>117</v>
      </c>
      <c r="T15" t="s">
        <v>118</v>
      </c>
      <c r="U15" t="s">
        <v>119</v>
      </c>
      <c r="V15" t="s">
        <v>120</v>
      </c>
      <c r="W15" t="s">
        <v>121</v>
      </c>
      <c r="X15" t="s">
        <v>122</v>
      </c>
      <c r="Y15" t="s">
        <v>123</v>
      </c>
      <c r="Z15" t="s">
        <v>124</v>
      </c>
      <c r="AA15" t="s">
        <v>125</v>
      </c>
      <c r="AB15" t="s">
        <v>126</v>
      </c>
      <c r="AC15" t="s">
        <v>127</v>
      </c>
      <c r="AD15" t="s">
        <v>128</v>
      </c>
      <c r="AE15" t="s">
        <v>129</v>
      </c>
      <c r="AF15" t="s">
        <v>130</v>
      </c>
      <c r="AG15" t="s">
        <v>131</v>
      </c>
      <c r="AH15" t="s">
        <v>84</v>
      </c>
      <c r="AI15" t="s">
        <v>132</v>
      </c>
      <c r="AJ15" t="s">
        <v>133</v>
      </c>
      <c r="AK15" t="s">
        <v>134</v>
      </c>
      <c r="AL15" t="s">
        <v>135</v>
      </c>
      <c r="AM15" t="s">
        <v>136</v>
      </c>
      <c r="AN15" t="s">
        <v>137</v>
      </c>
      <c r="AO15" t="s">
        <v>138</v>
      </c>
      <c r="AP15" t="s">
        <v>139</v>
      </c>
      <c r="AQ15" t="s">
        <v>140</v>
      </c>
      <c r="AR15" t="s">
        <v>141</v>
      </c>
      <c r="AS15" t="s">
        <v>142</v>
      </c>
      <c r="AT15" t="s">
        <v>143</v>
      </c>
      <c r="AU15" t="s">
        <v>144</v>
      </c>
      <c r="AV15" t="s">
        <v>145</v>
      </c>
      <c r="AW15" t="s">
        <v>146</v>
      </c>
      <c r="AX15" t="s">
        <v>147</v>
      </c>
      <c r="AY15" t="s">
        <v>148</v>
      </c>
      <c r="AZ15" t="s">
        <v>149</v>
      </c>
      <c r="BA15" t="s">
        <v>150</v>
      </c>
      <c r="BB15" t="s">
        <v>151</v>
      </c>
      <c r="BC15" t="s">
        <v>152</v>
      </c>
      <c r="BD15" t="s">
        <v>153</v>
      </c>
      <c r="BE15" t="s">
        <v>154</v>
      </c>
      <c r="BF15" t="s">
        <v>155</v>
      </c>
      <c r="BG15" t="s">
        <v>156</v>
      </c>
      <c r="BH15" t="s">
        <v>157</v>
      </c>
      <c r="BI15" t="s">
        <v>158</v>
      </c>
      <c r="BJ15" t="s">
        <v>159</v>
      </c>
      <c r="BK15" t="s">
        <v>160</v>
      </c>
      <c r="BL15" t="s">
        <v>161</v>
      </c>
      <c r="BM15" t="s">
        <v>162</v>
      </c>
      <c r="BN15" t="s">
        <v>163</v>
      </c>
      <c r="BO15" t="s">
        <v>164</v>
      </c>
      <c r="BP15" t="s">
        <v>165</v>
      </c>
      <c r="BQ15" t="s">
        <v>166</v>
      </c>
      <c r="BR15" t="s">
        <v>167</v>
      </c>
      <c r="BS15" t="s">
        <v>168</v>
      </c>
      <c r="BT15" t="s">
        <v>169</v>
      </c>
      <c r="BU15" t="s">
        <v>170</v>
      </c>
      <c r="BV15" t="s">
        <v>171</v>
      </c>
      <c r="BW15" t="s">
        <v>108</v>
      </c>
      <c r="BX15" t="s">
        <v>172</v>
      </c>
      <c r="BY15" t="s">
        <v>173</v>
      </c>
      <c r="BZ15" t="s">
        <v>174</v>
      </c>
      <c r="CA15" t="s">
        <v>175</v>
      </c>
      <c r="CB15" t="s">
        <v>176</v>
      </c>
      <c r="CC15" t="s">
        <v>177</v>
      </c>
      <c r="CD15" t="s">
        <v>178</v>
      </c>
      <c r="CE15" t="s">
        <v>179</v>
      </c>
      <c r="CF15" t="s">
        <v>180</v>
      </c>
      <c r="CG15" t="s">
        <v>181</v>
      </c>
      <c r="CH15" t="s">
        <v>182</v>
      </c>
      <c r="CI15" t="s">
        <v>183</v>
      </c>
      <c r="CJ15" t="s">
        <v>184</v>
      </c>
      <c r="CK15" t="s">
        <v>185</v>
      </c>
      <c r="CL15" t="s">
        <v>186</v>
      </c>
      <c r="CM15" t="s">
        <v>187</v>
      </c>
      <c r="CN15" t="s">
        <v>188</v>
      </c>
      <c r="CO15" t="s">
        <v>189</v>
      </c>
      <c r="CP15" t="s">
        <v>190</v>
      </c>
      <c r="CQ15" t="s">
        <v>191</v>
      </c>
      <c r="CR15" t="s">
        <v>192</v>
      </c>
      <c r="CS15" t="s">
        <v>193</v>
      </c>
      <c r="CT15" t="s">
        <v>194</v>
      </c>
      <c r="CU15" t="s">
        <v>195</v>
      </c>
      <c r="CV15" t="s">
        <v>196</v>
      </c>
      <c r="CW15" t="s">
        <v>197</v>
      </c>
      <c r="CX15" t="s">
        <v>198</v>
      </c>
      <c r="CY15" t="s">
        <v>199</v>
      </c>
      <c r="CZ15" t="s">
        <v>200</v>
      </c>
      <c r="DA15" t="s">
        <v>201</v>
      </c>
      <c r="DB15" t="s">
        <v>202</v>
      </c>
      <c r="DC15" t="s">
        <v>203</v>
      </c>
      <c r="DD15" t="s">
        <v>204</v>
      </c>
      <c r="DE15" t="s">
        <v>205</v>
      </c>
      <c r="DF15" t="s">
        <v>206</v>
      </c>
      <c r="DG15" t="s">
        <v>207</v>
      </c>
      <c r="DH15" t="s">
        <v>208</v>
      </c>
      <c r="DI15" t="s">
        <v>209</v>
      </c>
      <c r="DJ15" t="s">
        <v>210</v>
      </c>
      <c r="DK15" t="s">
        <v>211</v>
      </c>
      <c r="DL15" t="s">
        <v>212</v>
      </c>
      <c r="DM15" t="s">
        <v>213</v>
      </c>
      <c r="DN15" t="s">
        <v>214</v>
      </c>
      <c r="DO15" t="s">
        <v>215</v>
      </c>
      <c r="DP15" t="s">
        <v>216</v>
      </c>
      <c r="DQ15" t="s">
        <v>217</v>
      </c>
      <c r="DR15" t="s">
        <v>218</v>
      </c>
      <c r="DS15" t="s">
        <v>219</v>
      </c>
      <c r="DT15" t="s">
        <v>220</v>
      </c>
      <c r="DU15" t="s">
        <v>221</v>
      </c>
      <c r="DV15" t="s">
        <v>100</v>
      </c>
      <c r="DW15" t="s">
        <v>103</v>
      </c>
      <c r="DX15" t="s">
        <v>222</v>
      </c>
      <c r="DY15" t="s">
        <v>223</v>
      </c>
      <c r="DZ15" t="s">
        <v>224</v>
      </c>
      <c r="EA15" t="s">
        <v>225</v>
      </c>
      <c r="EB15" t="s">
        <v>226</v>
      </c>
      <c r="EC15" t="s">
        <v>227</v>
      </c>
      <c r="ED15" t="s">
        <v>228</v>
      </c>
      <c r="EE15" t="s">
        <v>229</v>
      </c>
      <c r="EF15" t="s">
        <v>230</v>
      </c>
      <c r="EG15" t="s">
        <v>231</v>
      </c>
      <c r="EH15" t="s">
        <v>232</v>
      </c>
      <c r="EI15" t="s">
        <v>233</v>
      </c>
      <c r="EJ15" t="s">
        <v>234</v>
      </c>
      <c r="EK15" t="s">
        <v>235</v>
      </c>
      <c r="EL15" t="s">
        <v>236</v>
      </c>
      <c r="EM15" t="s">
        <v>237</v>
      </c>
      <c r="EN15" t="s">
        <v>238</v>
      </c>
      <c r="EO15" t="s">
        <v>239</v>
      </c>
      <c r="EP15" t="s">
        <v>240</v>
      </c>
      <c r="EQ15" t="s">
        <v>241</v>
      </c>
      <c r="ER15" t="s">
        <v>242</v>
      </c>
      <c r="ES15" t="s">
        <v>243</v>
      </c>
      <c r="ET15" t="s">
        <v>244</v>
      </c>
      <c r="EU15" t="s">
        <v>245</v>
      </c>
      <c r="EV15" t="s">
        <v>246</v>
      </c>
      <c r="EW15" t="s">
        <v>247</v>
      </c>
      <c r="EX15" t="s">
        <v>248</v>
      </c>
      <c r="EY15" t="s">
        <v>249</v>
      </c>
      <c r="EZ15" t="s">
        <v>250</v>
      </c>
      <c r="FA15" t="s">
        <v>251</v>
      </c>
      <c r="FB15" t="s">
        <v>252</v>
      </c>
      <c r="FC15" t="s">
        <v>253</v>
      </c>
      <c r="FD15" t="s">
        <v>254</v>
      </c>
      <c r="FE15" t="s">
        <v>255</v>
      </c>
      <c r="FF15" t="s">
        <v>256</v>
      </c>
      <c r="FG15" t="s">
        <v>257</v>
      </c>
      <c r="FH15" t="s">
        <v>258</v>
      </c>
      <c r="FI15" t="s">
        <v>259</v>
      </c>
      <c r="FJ15" t="s">
        <v>260</v>
      </c>
      <c r="FK15" t="s">
        <v>261</v>
      </c>
      <c r="FL15" t="s">
        <v>262</v>
      </c>
      <c r="FM15" t="s">
        <v>263</v>
      </c>
      <c r="FN15" t="s">
        <v>264</v>
      </c>
      <c r="FO15" t="s">
        <v>265</v>
      </c>
      <c r="FP15" t="s">
        <v>266</v>
      </c>
      <c r="FQ15" t="s">
        <v>267</v>
      </c>
      <c r="FR15" t="s">
        <v>268</v>
      </c>
      <c r="FS15" t="s">
        <v>269</v>
      </c>
      <c r="FT15" t="s">
        <v>270</v>
      </c>
      <c r="FU15" t="s">
        <v>271</v>
      </c>
      <c r="FV15" t="s">
        <v>272</v>
      </c>
      <c r="FW15" t="s">
        <v>273</v>
      </c>
      <c r="FX15" t="s">
        <v>274</v>
      </c>
      <c r="FY15" t="s">
        <v>275</v>
      </c>
      <c r="FZ15" t="s">
        <v>276</v>
      </c>
      <c r="GA15" t="s">
        <v>277</v>
      </c>
      <c r="GB15" t="s">
        <v>278</v>
      </c>
      <c r="GC15" t="s">
        <v>279</v>
      </c>
      <c r="GD15" t="s">
        <v>280</v>
      </c>
      <c r="GE15" t="s">
        <v>281</v>
      </c>
      <c r="GF15" t="s">
        <v>282</v>
      </c>
      <c r="GG15" t="s">
        <v>283</v>
      </c>
      <c r="GH15" t="s">
        <v>284</v>
      </c>
      <c r="GI15" t="s">
        <v>285</v>
      </c>
      <c r="GJ15" t="s">
        <v>286</v>
      </c>
      <c r="GK15" t="s">
        <v>287</v>
      </c>
      <c r="GL15" t="s">
        <v>288</v>
      </c>
      <c r="GM15" t="s">
        <v>289</v>
      </c>
      <c r="GN15" t="s">
        <v>290</v>
      </c>
      <c r="GO15" t="s">
        <v>291</v>
      </c>
      <c r="GP15" t="s">
        <v>292</v>
      </c>
      <c r="GQ15" t="s">
        <v>293</v>
      </c>
      <c r="GR15" t="s">
        <v>294</v>
      </c>
      <c r="GS15" t="s">
        <v>295</v>
      </c>
      <c r="GT15" t="s">
        <v>296</v>
      </c>
      <c r="GU15" t="s">
        <v>297</v>
      </c>
      <c r="GV15" t="s">
        <v>298</v>
      </c>
      <c r="GW15" t="s">
        <v>299</v>
      </c>
      <c r="GX15" t="s">
        <v>300</v>
      </c>
      <c r="GY15" t="s">
        <v>301</v>
      </c>
      <c r="GZ15" t="s">
        <v>302</v>
      </c>
      <c r="HA15" t="s">
        <v>303</v>
      </c>
      <c r="HB15" t="s">
        <v>304</v>
      </c>
      <c r="HC15" t="s">
        <v>305</v>
      </c>
      <c r="HD15" t="s">
        <v>306</v>
      </c>
      <c r="HE15" t="s">
        <v>307</v>
      </c>
      <c r="HF15" t="s">
        <v>308</v>
      </c>
      <c r="HG15" t="s">
        <v>309</v>
      </c>
      <c r="HH15" t="s">
        <v>310</v>
      </c>
      <c r="HI15" t="s">
        <v>311</v>
      </c>
      <c r="HJ15" t="s">
        <v>312</v>
      </c>
      <c r="HK15" t="s">
        <v>313</v>
      </c>
      <c r="HL15" t="s">
        <v>314</v>
      </c>
      <c r="HM15" t="s">
        <v>315</v>
      </c>
      <c r="HN15" t="s">
        <v>316</v>
      </c>
      <c r="HO15" t="s">
        <v>317</v>
      </c>
      <c r="HP15" t="s">
        <v>318</v>
      </c>
      <c r="HQ15" t="s">
        <v>319</v>
      </c>
      <c r="HR15" t="s">
        <v>320</v>
      </c>
      <c r="HS15" t="s">
        <v>321</v>
      </c>
      <c r="HT15" t="s">
        <v>322</v>
      </c>
      <c r="HU15" t="s">
        <v>323</v>
      </c>
      <c r="HV15" t="s">
        <v>324</v>
      </c>
      <c r="HW15" t="s">
        <v>325</v>
      </c>
      <c r="HX15" t="s">
        <v>326</v>
      </c>
      <c r="HY15" t="s">
        <v>327</v>
      </c>
      <c r="HZ15" t="s">
        <v>328</v>
      </c>
      <c r="IA15" t="s">
        <v>329</v>
      </c>
      <c r="IB15" t="s">
        <v>330</v>
      </c>
      <c r="IC15" t="s">
        <v>331</v>
      </c>
      <c r="ID15" t="s">
        <v>332</v>
      </c>
      <c r="IE15" t="s">
        <v>333</v>
      </c>
    </row>
    <row r="16" spans="1:239" x14ac:dyDescent="0.3">
      <c r="B16" t="s">
        <v>334</v>
      </c>
      <c r="C16" t="s">
        <v>334</v>
      </c>
      <c r="F16" t="s">
        <v>334</v>
      </c>
      <c r="J16" t="s">
        <v>334</v>
      </c>
      <c r="K16" t="s">
        <v>335</v>
      </c>
      <c r="L16" t="s">
        <v>336</v>
      </c>
      <c r="M16" t="s">
        <v>337</v>
      </c>
      <c r="N16" t="s">
        <v>338</v>
      </c>
      <c r="O16" t="s">
        <v>338</v>
      </c>
      <c r="P16" t="s">
        <v>179</v>
      </c>
      <c r="Q16" t="s">
        <v>179</v>
      </c>
      <c r="R16" t="s">
        <v>335</v>
      </c>
      <c r="S16" t="s">
        <v>335</v>
      </c>
      <c r="T16" t="s">
        <v>335</v>
      </c>
      <c r="U16" t="s">
        <v>335</v>
      </c>
      <c r="V16" t="s">
        <v>339</v>
      </c>
      <c r="W16" t="s">
        <v>340</v>
      </c>
      <c r="X16" t="s">
        <v>340</v>
      </c>
      <c r="Y16" t="s">
        <v>341</v>
      </c>
      <c r="Z16" t="s">
        <v>342</v>
      </c>
      <c r="AA16" t="s">
        <v>341</v>
      </c>
      <c r="AB16" t="s">
        <v>341</v>
      </c>
      <c r="AC16" t="s">
        <v>341</v>
      </c>
      <c r="AD16" t="s">
        <v>339</v>
      </c>
      <c r="AE16" t="s">
        <v>339</v>
      </c>
      <c r="AF16" t="s">
        <v>339</v>
      </c>
      <c r="AG16" t="s">
        <v>339</v>
      </c>
      <c r="AH16" t="s">
        <v>343</v>
      </c>
      <c r="AI16" t="s">
        <v>342</v>
      </c>
      <c r="AK16" t="s">
        <v>342</v>
      </c>
      <c r="AL16" t="s">
        <v>343</v>
      </c>
      <c r="AR16" t="s">
        <v>337</v>
      </c>
      <c r="AY16" t="s">
        <v>337</v>
      </c>
      <c r="AZ16" t="s">
        <v>337</v>
      </c>
      <c r="BA16" t="s">
        <v>337</v>
      </c>
      <c r="BB16" t="s">
        <v>344</v>
      </c>
      <c r="BO16" t="s">
        <v>337</v>
      </c>
      <c r="BP16" t="s">
        <v>337</v>
      </c>
      <c r="BR16" t="s">
        <v>345</v>
      </c>
      <c r="BS16" t="s">
        <v>346</v>
      </c>
      <c r="BV16" t="s">
        <v>335</v>
      </c>
      <c r="BW16" t="s">
        <v>334</v>
      </c>
      <c r="BX16" t="s">
        <v>338</v>
      </c>
      <c r="BY16" t="s">
        <v>338</v>
      </c>
      <c r="BZ16" t="s">
        <v>347</v>
      </c>
      <c r="CA16" t="s">
        <v>347</v>
      </c>
      <c r="CB16" t="s">
        <v>338</v>
      </c>
      <c r="CC16" t="s">
        <v>347</v>
      </c>
      <c r="CD16" t="s">
        <v>343</v>
      </c>
      <c r="CE16" t="s">
        <v>341</v>
      </c>
      <c r="CF16" t="s">
        <v>341</v>
      </c>
      <c r="CG16" t="s">
        <v>340</v>
      </c>
      <c r="CH16" t="s">
        <v>340</v>
      </c>
      <c r="CI16" t="s">
        <v>340</v>
      </c>
      <c r="CJ16" t="s">
        <v>340</v>
      </c>
      <c r="CK16" t="s">
        <v>340</v>
      </c>
      <c r="CL16" t="s">
        <v>348</v>
      </c>
      <c r="CM16" t="s">
        <v>337</v>
      </c>
      <c r="CN16" t="s">
        <v>337</v>
      </c>
      <c r="CO16" t="s">
        <v>338</v>
      </c>
      <c r="CP16" t="s">
        <v>338</v>
      </c>
      <c r="CQ16" t="s">
        <v>338</v>
      </c>
      <c r="CR16" t="s">
        <v>347</v>
      </c>
      <c r="CS16" t="s">
        <v>338</v>
      </c>
      <c r="CT16" t="s">
        <v>347</v>
      </c>
      <c r="CU16" t="s">
        <v>341</v>
      </c>
      <c r="CV16" t="s">
        <v>341</v>
      </c>
      <c r="CW16" t="s">
        <v>340</v>
      </c>
      <c r="CX16" t="s">
        <v>340</v>
      </c>
      <c r="CY16" t="s">
        <v>337</v>
      </c>
      <c r="DD16" t="s">
        <v>337</v>
      </c>
      <c r="DG16" t="s">
        <v>340</v>
      </c>
      <c r="DH16" t="s">
        <v>340</v>
      </c>
      <c r="DI16" t="s">
        <v>340</v>
      </c>
      <c r="DJ16" t="s">
        <v>340</v>
      </c>
      <c r="DK16" t="s">
        <v>340</v>
      </c>
      <c r="DL16" t="s">
        <v>337</v>
      </c>
      <c r="DM16" t="s">
        <v>337</v>
      </c>
      <c r="DN16" t="s">
        <v>337</v>
      </c>
      <c r="DO16" t="s">
        <v>334</v>
      </c>
      <c r="DR16" t="s">
        <v>349</v>
      </c>
      <c r="DS16" t="s">
        <v>349</v>
      </c>
      <c r="DU16" t="s">
        <v>334</v>
      </c>
      <c r="DV16" t="s">
        <v>350</v>
      </c>
      <c r="DX16" t="s">
        <v>334</v>
      </c>
      <c r="DY16" t="s">
        <v>334</v>
      </c>
      <c r="EA16" t="s">
        <v>351</v>
      </c>
      <c r="EB16" t="s">
        <v>352</v>
      </c>
      <c r="EC16" t="s">
        <v>351</v>
      </c>
      <c r="ED16" t="s">
        <v>352</v>
      </c>
      <c r="EE16" t="s">
        <v>351</v>
      </c>
      <c r="EF16" t="s">
        <v>352</v>
      </c>
      <c r="EG16" t="s">
        <v>342</v>
      </c>
      <c r="EH16" t="s">
        <v>342</v>
      </c>
      <c r="EI16" t="s">
        <v>337</v>
      </c>
      <c r="EJ16" t="s">
        <v>353</v>
      </c>
      <c r="EK16" t="s">
        <v>337</v>
      </c>
      <c r="EM16" t="s">
        <v>335</v>
      </c>
      <c r="EN16" t="s">
        <v>354</v>
      </c>
      <c r="EO16" t="s">
        <v>335</v>
      </c>
      <c r="ET16" t="s">
        <v>355</v>
      </c>
      <c r="EU16" t="s">
        <v>355</v>
      </c>
      <c r="FH16" t="s">
        <v>355</v>
      </c>
      <c r="FI16" t="s">
        <v>355</v>
      </c>
      <c r="FJ16" t="s">
        <v>356</v>
      </c>
      <c r="FK16" t="s">
        <v>356</v>
      </c>
      <c r="FL16" t="s">
        <v>340</v>
      </c>
      <c r="FM16" t="s">
        <v>340</v>
      </c>
      <c r="FN16" t="s">
        <v>342</v>
      </c>
      <c r="FO16" t="s">
        <v>340</v>
      </c>
      <c r="FP16" t="s">
        <v>347</v>
      </c>
      <c r="FQ16" t="s">
        <v>342</v>
      </c>
      <c r="FR16" t="s">
        <v>342</v>
      </c>
      <c r="FT16" t="s">
        <v>355</v>
      </c>
      <c r="FU16" t="s">
        <v>355</v>
      </c>
      <c r="FV16" t="s">
        <v>355</v>
      </c>
      <c r="FW16" t="s">
        <v>355</v>
      </c>
      <c r="FX16" t="s">
        <v>355</v>
      </c>
      <c r="FY16" t="s">
        <v>355</v>
      </c>
      <c r="FZ16" t="s">
        <v>355</v>
      </c>
      <c r="GA16" t="s">
        <v>357</v>
      </c>
      <c r="GB16" t="s">
        <v>357</v>
      </c>
      <c r="GC16" t="s">
        <v>358</v>
      </c>
      <c r="GD16" t="s">
        <v>357</v>
      </c>
      <c r="GE16" t="s">
        <v>355</v>
      </c>
      <c r="GF16" t="s">
        <v>355</v>
      </c>
      <c r="GG16" t="s">
        <v>355</v>
      </c>
      <c r="GH16" t="s">
        <v>355</v>
      </c>
      <c r="GI16" t="s">
        <v>355</v>
      </c>
      <c r="GJ16" t="s">
        <v>355</v>
      </c>
      <c r="GK16" t="s">
        <v>355</v>
      </c>
      <c r="GL16" t="s">
        <v>355</v>
      </c>
      <c r="GM16" t="s">
        <v>355</v>
      </c>
      <c r="GN16" t="s">
        <v>355</v>
      </c>
      <c r="GO16" t="s">
        <v>355</v>
      </c>
      <c r="GP16" t="s">
        <v>355</v>
      </c>
      <c r="GW16" t="s">
        <v>355</v>
      </c>
      <c r="GX16" t="s">
        <v>342</v>
      </c>
      <c r="GY16" t="s">
        <v>342</v>
      </c>
      <c r="GZ16" t="s">
        <v>351</v>
      </c>
      <c r="HA16" t="s">
        <v>352</v>
      </c>
      <c r="HB16" t="s">
        <v>352</v>
      </c>
      <c r="HF16" t="s">
        <v>352</v>
      </c>
      <c r="HJ16" t="s">
        <v>338</v>
      </c>
      <c r="HK16" t="s">
        <v>338</v>
      </c>
      <c r="HL16" t="s">
        <v>347</v>
      </c>
      <c r="HM16" t="s">
        <v>347</v>
      </c>
      <c r="HN16" t="s">
        <v>359</v>
      </c>
      <c r="HO16" t="s">
        <v>359</v>
      </c>
      <c r="HQ16" t="s">
        <v>343</v>
      </c>
      <c r="HR16" t="s">
        <v>343</v>
      </c>
      <c r="HS16" t="s">
        <v>340</v>
      </c>
      <c r="HT16" t="s">
        <v>340</v>
      </c>
      <c r="HU16" t="s">
        <v>340</v>
      </c>
      <c r="HV16" t="s">
        <v>340</v>
      </c>
      <c r="HW16" t="s">
        <v>340</v>
      </c>
      <c r="HX16" t="s">
        <v>342</v>
      </c>
      <c r="HY16" t="s">
        <v>342</v>
      </c>
      <c r="HZ16" t="s">
        <v>342</v>
      </c>
      <c r="IA16" t="s">
        <v>340</v>
      </c>
      <c r="IB16" t="s">
        <v>338</v>
      </c>
      <c r="IC16" t="s">
        <v>347</v>
      </c>
      <c r="ID16" t="s">
        <v>342</v>
      </c>
      <c r="IE16" t="s">
        <v>342</v>
      </c>
    </row>
    <row r="17" spans="1:239" x14ac:dyDescent="0.3">
      <c r="A17">
        <v>1</v>
      </c>
      <c r="B17">
        <v>1628175089.5999999</v>
      </c>
      <c r="C17">
        <v>0</v>
      </c>
      <c r="D17" t="s">
        <v>360</v>
      </c>
      <c r="E17" t="s">
        <v>361</v>
      </c>
      <c r="F17">
        <v>0</v>
      </c>
      <c r="G17" t="s">
        <v>362</v>
      </c>
      <c r="H17" t="s">
        <v>363</v>
      </c>
      <c r="I17" t="s">
        <v>364</v>
      </c>
      <c r="J17">
        <v>1628175089.5999999</v>
      </c>
      <c r="K17">
        <f t="shared" ref="K17:K48" si="0">(L17)/1000</f>
        <v>7.3817063464108618E-3</v>
      </c>
      <c r="L17">
        <f t="shared" ref="L17:L48" si="1">1000*CD17*AJ17*(BZ17-CA17)/(100*BS17*(1000-AJ17*BZ17))</f>
        <v>7.3817063464108621</v>
      </c>
      <c r="M17">
        <f t="shared" ref="M17:M48" si="2">CD17*AJ17*(BY17-BX17*(1000-AJ17*CA17)/(1000-AJ17*BZ17))/(100*BS17)</f>
        <v>39.058741344431013</v>
      </c>
      <c r="N17">
        <f t="shared" ref="N17:N48" si="3">BX17 - IF(AJ17&gt;1, M17*BS17*100/(AL17*CL17), 0)</f>
        <v>350.06700000000001</v>
      </c>
      <c r="O17">
        <f t="shared" ref="O17:O48" si="4">((U17-K17/2)*N17-M17)/(U17+K17/2)</f>
        <v>45.646904306127745</v>
      </c>
      <c r="P17">
        <f t="shared" ref="P17:P48" si="5">O17*(CE17+CF17)/1000</f>
        <v>4.5544712572993831</v>
      </c>
      <c r="Q17">
        <f t="shared" ref="Q17:Q48" si="6">(BX17 - IF(AJ17&gt;1, M17*BS17*100/(AL17*CL17), 0))*(CE17+CF17)/1000</f>
        <v>34.9283289604152</v>
      </c>
      <c r="R17">
        <f t="shared" ref="R17:R48" si="7">2/((1/T17-1/S17)+SIGN(T17)*SQRT((1/T17-1/S17)*(1/T17-1/S17) + 4*BT17/((BT17+1)*(BT17+1))*(2*1/T17*1/S17-1/S17*1/S17)))</f>
        <v>0.22056484995101666</v>
      </c>
      <c r="S17">
        <f t="shared" ref="S17:S48" si="8">IF(LEFT(BU17,1)&lt;&gt;"0",IF(LEFT(BU17,1)="1",3,BV17),$D$5+$E$5*(CL17*CE17/($K$5*1000))+$F$5*(CL17*CE17/($K$5*1000))*MAX(MIN(BS17,$J$5),$I$5)*MAX(MIN(BS17,$J$5),$I$5)+$G$5*MAX(MIN(BS17,$J$5),$I$5)*(CL17*CE17/($K$5*1000))+$H$5*(CL17*CE17/($K$5*1000))*(CL17*CE17/($K$5*1000)))</f>
        <v>2.9319484661173951</v>
      </c>
      <c r="T17">
        <f t="shared" ref="T17:T48" si="9">K17*(1000-(1000*0.61365*EXP(17.502*X17/(240.97+X17))/(CE17+CF17)+BZ17)/2)/(1000*0.61365*EXP(17.502*X17/(240.97+X17))/(CE17+CF17)-BZ17)</f>
        <v>0.21174398453169985</v>
      </c>
      <c r="U17">
        <f t="shared" ref="U17:U48" si="10">1/((BT17+1)/(R17/1.6)+1/(S17/1.37)) + BT17/((BT17+1)/(R17/1.6) + BT17/(S17/1.37))</f>
        <v>0.13310311584872292</v>
      </c>
      <c r="V17">
        <f t="shared" ref="V17:V48" si="11">(BO17*BR17)</f>
        <v>321.50440512709588</v>
      </c>
      <c r="W17">
        <f t="shared" ref="W17:W48" si="12">(CG17+(V17+2*0.95*0.0000000567*(((CG17+$B$7)+273)^4-(CG17+273)^4)-44100*K17)/(1.84*29.3*S17+8*0.95*0.0000000567*(CG17+273)^3))</f>
        <v>30.034109477279205</v>
      </c>
      <c r="X17">
        <f t="shared" ref="X17:X48" si="13">($C$7*CH17+$D$7*CI17+$E$7*W17)</f>
        <v>30.116599999999998</v>
      </c>
      <c r="Y17">
        <f t="shared" ref="Y17:Y48" si="14">0.61365*EXP(17.502*X17/(240.97+X17))</f>
        <v>4.2890671546692714</v>
      </c>
      <c r="Z17">
        <f t="shared" ref="Z17:Z48" si="15">(AA17/AB17*100)</f>
        <v>21.082482369563436</v>
      </c>
      <c r="AA17">
        <f t="shared" ref="AA17:AA48" si="16">BZ17*(CE17+CF17)/1000</f>
        <v>0.90119492836055215</v>
      </c>
      <c r="AB17">
        <f t="shared" ref="AB17:AB48" si="17">0.61365*EXP(17.502*CG17/(240.97+CG17))</f>
        <v>4.2746148796101835</v>
      </c>
      <c r="AC17">
        <f t="shared" ref="AC17:AC48" si="18">(Y17-BZ17*(CE17+CF17)/1000)</f>
        <v>3.3878722263087191</v>
      </c>
      <c r="AD17">
        <f t="shared" ref="AD17:AD48" si="19">(-K17*44100)</f>
        <v>-325.53324987671903</v>
      </c>
      <c r="AE17">
        <f t="shared" ref="AE17:AE48" si="20">2*29.3*S17*0.92*(CG17-X17)</f>
        <v>-9.2943516954725549</v>
      </c>
      <c r="AF17">
        <f t="shared" ref="AF17:AF48" si="21">2*0.95*0.0000000567*(((CG17+$B$7)+273)^4-(X17+273)^4)</f>
        <v>-0.70546710524598844</v>
      </c>
      <c r="AG17">
        <f t="shared" ref="AG17:AG48" si="22">V17+AF17+AD17+AE17</f>
        <v>-14.028663550341689</v>
      </c>
      <c r="AH17">
        <v>0</v>
      </c>
      <c r="AI17">
        <v>0</v>
      </c>
      <c r="AJ17">
        <f t="shared" ref="AJ17:AJ48" si="23">IF(AH17*$H$13&gt;=AL17,1,(AL17/(AL17-AH17*$H$13)))</f>
        <v>1</v>
      </c>
      <c r="AK17">
        <f t="shared" ref="AK17:AK48" si="24">(AJ17-1)*100</f>
        <v>0</v>
      </c>
      <c r="AL17">
        <f t="shared" ref="AL17:AL48" si="25">MAX(0,($B$13+$C$13*CL17)/(1+$D$13*CL17)*CE17/(CG17+273)*$E$13)</f>
        <v>52405.250550408215</v>
      </c>
      <c r="AM17" t="s">
        <v>365</v>
      </c>
      <c r="AN17">
        <v>10238.9</v>
      </c>
      <c r="AO17">
        <v>302.21199999999999</v>
      </c>
      <c r="AP17">
        <v>4052.3</v>
      </c>
      <c r="AQ17">
        <f t="shared" ref="AQ17:AQ48" si="26">1-AO17/AP17</f>
        <v>0.92542210596451402</v>
      </c>
      <c r="AR17">
        <v>-0.32343011824092399</v>
      </c>
      <c r="AS17" t="s">
        <v>366</v>
      </c>
      <c r="AT17">
        <v>10099.299999999999</v>
      </c>
      <c r="AU17">
        <v>633.98796000000004</v>
      </c>
      <c r="AV17">
        <v>886.68399999999997</v>
      </c>
      <c r="AW17">
        <f t="shared" ref="AW17:AW48" si="27">1-AU17/AV17</f>
        <v>0.28498996260223475</v>
      </c>
      <c r="AX17">
        <v>0.5</v>
      </c>
      <c r="AY17">
        <f t="shared" ref="AY17:AY48" si="28">BP17</f>
        <v>1681.1637000658527</v>
      </c>
      <c r="AZ17">
        <f t="shared" ref="AZ17:AZ48" si="29">M17</f>
        <v>39.058741344431013</v>
      </c>
      <c r="BA17">
        <f t="shared" ref="BA17:BA48" si="30">AW17*AX17*AY17</f>
        <v>239.55739000500097</v>
      </c>
      <c r="BB17">
        <f t="shared" ref="BB17:BB48" si="31">(AZ17-AR17)/AY17</f>
        <v>2.3425542355648827E-2</v>
      </c>
      <c r="BC17">
        <f t="shared" ref="BC17:BC48" si="32">(AP17-AV17)/AV17</f>
        <v>3.5701738161509624</v>
      </c>
      <c r="BD17">
        <f t="shared" ref="BD17:BD48" si="33">AO17/(AQ17+AO17/AV17)</f>
        <v>238.66579062025082</v>
      </c>
      <c r="BE17" t="s">
        <v>367</v>
      </c>
      <c r="BF17">
        <v>499.34</v>
      </c>
      <c r="BG17">
        <f t="shared" ref="BG17:BG48" si="34">IF(BF17&lt;&gt;0, BF17, BD17)</f>
        <v>499.34</v>
      </c>
      <c r="BH17">
        <f t="shared" ref="BH17:BH48" si="35">1-BG17/AV17</f>
        <v>0.43684559549963686</v>
      </c>
      <c r="BI17">
        <f t="shared" ref="BI17:BI48" si="36">(AV17-AU17)/(AV17-BG17)</f>
        <v>0.65238144904787454</v>
      </c>
      <c r="BJ17">
        <f t="shared" ref="BJ17:BJ48" si="37">(AP17-AV17)/(AP17-BG17)</f>
        <v>0.89097991533819687</v>
      </c>
      <c r="BK17">
        <f t="shared" ref="BK17:BK48" si="38">(AV17-AU17)/(AV17-AO17)</f>
        <v>0.4323492656619991</v>
      </c>
      <c r="BL17">
        <f t="shared" ref="BL17:BL48" si="39">(AP17-AV17)/(AP17-AO17)</f>
        <v>0.84414445741006605</v>
      </c>
      <c r="BM17">
        <f t="shared" ref="BM17:BM48" si="40">(BI17*BG17/AU17)</f>
        <v>0.51382703350954118</v>
      </c>
      <c r="BN17">
        <f t="shared" ref="BN17:BN48" si="41">(1-BM17)</f>
        <v>0.48617296649045882</v>
      </c>
      <c r="BO17">
        <f t="shared" ref="BO17:BO48" si="42">$B$11*CM17+$C$11*CN17+$F$11*CY17*(1-DB17)</f>
        <v>1999.96</v>
      </c>
      <c r="BP17">
        <f t="shared" ref="BP17:BP48" si="43">BO17*BQ17</f>
        <v>1681.1637000658527</v>
      </c>
      <c r="BQ17">
        <f t="shared" ref="BQ17:BQ48" si="44">($B$11*$D$9+$C$11*$D$9+$F$11*((DL17+DD17)/MAX(DL17+DD17+DM17, 0.1)*$I$9+DM17/MAX(DL17+DD17+DM17, 0.1)*$J$9))/($B$11+$C$11+$F$11)</f>
        <v>0.84059866200616651</v>
      </c>
      <c r="BR17">
        <f t="shared" ref="BR17:BR48" si="45">($B$11*$K$9+$C$11*$K$9+$F$11*((DL17+DD17)/MAX(DL17+DD17+DM17, 0.1)*$P$9+DM17/MAX(DL17+DD17+DM17, 0.1)*$Q$9))/($B$11+$C$11+$F$11)</f>
        <v>0.16075541767190138</v>
      </c>
      <c r="BS17">
        <v>6</v>
      </c>
      <c r="BT17">
        <v>0.5</v>
      </c>
      <c r="BU17" t="s">
        <v>368</v>
      </c>
      <c r="BV17">
        <v>2</v>
      </c>
      <c r="BW17">
        <v>1628175089.5999999</v>
      </c>
      <c r="BX17">
        <v>350.06700000000001</v>
      </c>
      <c r="BY17">
        <v>400.03800000000001</v>
      </c>
      <c r="BZ17">
        <v>9.0321700000000007</v>
      </c>
      <c r="CA17">
        <v>0.25419999999999998</v>
      </c>
      <c r="CB17">
        <v>349.55099999999999</v>
      </c>
      <c r="CC17">
        <v>9.0232100000000006</v>
      </c>
      <c r="CD17">
        <v>500.00400000000002</v>
      </c>
      <c r="CE17">
        <v>99.676299999999998</v>
      </c>
      <c r="CF17">
        <v>9.98256E-2</v>
      </c>
      <c r="CG17">
        <v>30.0578</v>
      </c>
      <c r="CH17">
        <v>30.116599999999998</v>
      </c>
      <c r="CI17">
        <v>999.9</v>
      </c>
      <c r="CJ17">
        <v>0</v>
      </c>
      <c r="CK17">
        <v>0</v>
      </c>
      <c r="CL17">
        <v>10046.200000000001</v>
      </c>
      <c r="CM17">
        <v>0</v>
      </c>
      <c r="CN17">
        <v>101.196</v>
      </c>
      <c r="CO17">
        <v>-49.9709</v>
      </c>
      <c r="CP17">
        <v>353.25700000000001</v>
      </c>
      <c r="CQ17">
        <v>400.13900000000001</v>
      </c>
      <c r="CR17">
        <v>8.7779699999999998</v>
      </c>
      <c r="CS17">
        <v>400.03800000000001</v>
      </c>
      <c r="CT17">
        <v>0.25419999999999998</v>
      </c>
      <c r="CU17">
        <v>0.90029300000000001</v>
      </c>
      <c r="CV17">
        <v>2.5337700000000001E-2</v>
      </c>
      <c r="CW17">
        <v>5.3954199999999997</v>
      </c>
      <c r="CX17">
        <v>-37.121099999999998</v>
      </c>
      <c r="CY17">
        <v>1999.96</v>
      </c>
      <c r="CZ17">
        <v>0.97999499999999995</v>
      </c>
      <c r="DA17">
        <v>2.0004899999999999E-2</v>
      </c>
      <c r="DB17">
        <v>0</v>
      </c>
      <c r="DC17">
        <v>633.75</v>
      </c>
      <c r="DD17">
        <v>4.9998899999999997</v>
      </c>
      <c r="DE17">
        <v>14720.6</v>
      </c>
      <c r="DF17">
        <v>16899.900000000001</v>
      </c>
      <c r="DG17">
        <v>50.311999999999998</v>
      </c>
      <c r="DH17">
        <v>51.061999999999998</v>
      </c>
      <c r="DI17">
        <v>50.75</v>
      </c>
      <c r="DJ17">
        <v>50.625</v>
      </c>
      <c r="DK17">
        <v>51.875</v>
      </c>
      <c r="DL17">
        <v>1955.05</v>
      </c>
      <c r="DM17">
        <v>39.909999999999997</v>
      </c>
      <c r="DN17">
        <v>0</v>
      </c>
      <c r="DO17">
        <v>1628175083.3</v>
      </c>
      <c r="DP17">
        <v>0</v>
      </c>
      <c r="DQ17">
        <v>633.98796000000004</v>
      </c>
      <c r="DR17">
        <v>-3.4321538522880601</v>
      </c>
      <c r="DS17">
        <v>-61.123076995568098</v>
      </c>
      <c r="DT17">
        <v>14729.46</v>
      </c>
      <c r="DU17">
        <v>15</v>
      </c>
      <c r="DV17">
        <v>1628175053.5999999</v>
      </c>
      <c r="DW17" t="s">
        <v>369</v>
      </c>
      <c r="DX17">
        <v>1628175045.0999999</v>
      </c>
      <c r="DY17">
        <v>1628175053.5999999</v>
      </c>
      <c r="DZ17">
        <v>2</v>
      </c>
      <c r="EA17">
        <v>0.02</v>
      </c>
      <c r="EB17">
        <v>-4.0000000000000001E-3</v>
      </c>
      <c r="EC17">
        <v>0.53100000000000003</v>
      </c>
      <c r="ED17">
        <v>2.3E-2</v>
      </c>
      <c r="EE17">
        <v>400</v>
      </c>
      <c r="EF17">
        <v>0</v>
      </c>
      <c r="EG17">
        <v>0.04</v>
      </c>
      <c r="EH17">
        <v>0.02</v>
      </c>
      <c r="EI17">
        <v>39.0953123543987</v>
      </c>
      <c r="EJ17">
        <v>-0.51165546634655901</v>
      </c>
      <c r="EK17">
        <v>0.18162389756377201</v>
      </c>
      <c r="EL17">
        <v>1</v>
      </c>
      <c r="EM17">
        <v>0.22076711203212701</v>
      </c>
      <c r="EN17">
        <v>2.2504637674535699E-6</v>
      </c>
      <c r="EO17">
        <v>1.2775912871268399E-3</v>
      </c>
      <c r="EP17">
        <v>1</v>
      </c>
      <c r="EQ17">
        <v>2</v>
      </c>
      <c r="ER17">
        <v>2</v>
      </c>
      <c r="ES17" t="s">
        <v>370</v>
      </c>
      <c r="ET17">
        <v>2.9406400000000001</v>
      </c>
      <c r="EU17">
        <v>2.74593</v>
      </c>
      <c r="EV17">
        <v>8.0740300000000001E-2</v>
      </c>
      <c r="EW17">
        <v>8.9596099999999998E-2</v>
      </c>
      <c r="EX17">
        <v>5.7053899999999998E-2</v>
      </c>
      <c r="EY17">
        <v>2.3268099999999999E-3</v>
      </c>
      <c r="EZ17">
        <v>21723.3</v>
      </c>
      <c r="FA17">
        <v>19810</v>
      </c>
      <c r="FB17">
        <v>23559.7</v>
      </c>
      <c r="FC17">
        <v>21802.7</v>
      </c>
      <c r="FD17">
        <v>31331.9</v>
      </c>
      <c r="FE17">
        <v>30472.6</v>
      </c>
      <c r="FF17">
        <v>37166.300000000003</v>
      </c>
      <c r="FG17">
        <v>34043.5</v>
      </c>
      <c r="FH17">
        <v>2.01275</v>
      </c>
      <c r="FI17">
        <v>1.9651000000000001</v>
      </c>
      <c r="FJ17">
        <v>2.9820900000000001E-2</v>
      </c>
      <c r="FK17">
        <v>0</v>
      </c>
      <c r="FL17">
        <v>29.6312</v>
      </c>
      <c r="FM17">
        <v>999.9</v>
      </c>
      <c r="FN17">
        <v>65.2</v>
      </c>
      <c r="FO17">
        <v>33.838000000000001</v>
      </c>
      <c r="FP17">
        <v>34.6357</v>
      </c>
      <c r="FQ17">
        <v>60.6601</v>
      </c>
      <c r="FR17">
        <v>37.0152</v>
      </c>
      <c r="FS17">
        <v>1</v>
      </c>
      <c r="FT17">
        <v>0.29752800000000001</v>
      </c>
      <c r="FU17">
        <v>2.0986099999999999</v>
      </c>
      <c r="FV17">
        <v>20.178999999999998</v>
      </c>
      <c r="FW17">
        <v>5.2623600000000001</v>
      </c>
      <c r="FX17">
        <v>11.962</v>
      </c>
      <c r="FY17">
        <v>4.9795499999999997</v>
      </c>
      <c r="FZ17">
        <v>3.2972999999999999</v>
      </c>
      <c r="GA17">
        <v>9999</v>
      </c>
      <c r="GB17">
        <v>9999</v>
      </c>
      <c r="GC17">
        <v>999.9</v>
      </c>
      <c r="GD17">
        <v>9999</v>
      </c>
      <c r="GE17">
        <v>1.8694999999999999</v>
      </c>
      <c r="GF17">
        <v>1.8653900000000001</v>
      </c>
      <c r="GG17">
        <v>1.87222</v>
      </c>
      <c r="GH17">
        <v>1.8687100000000001</v>
      </c>
      <c r="GI17">
        <v>1.8674200000000001</v>
      </c>
      <c r="GJ17">
        <v>1.8674999999999999</v>
      </c>
      <c r="GK17">
        <v>1.8687400000000001</v>
      </c>
      <c r="GL17">
        <v>1.8699600000000001</v>
      </c>
      <c r="GM17">
        <v>5</v>
      </c>
      <c r="GN17">
        <v>0</v>
      </c>
      <c r="GO17">
        <v>0</v>
      </c>
      <c r="GP17">
        <v>0</v>
      </c>
      <c r="GQ17" t="s">
        <v>371</v>
      </c>
      <c r="GR17" t="s">
        <v>372</v>
      </c>
      <c r="GS17" t="s">
        <v>373</v>
      </c>
      <c r="GT17" t="s">
        <v>373</v>
      </c>
      <c r="GU17" t="s">
        <v>373</v>
      </c>
      <c r="GV17" t="s">
        <v>373</v>
      </c>
      <c r="GW17">
        <v>0</v>
      </c>
      <c r="GX17">
        <v>100</v>
      </c>
      <c r="GY17">
        <v>100</v>
      </c>
      <c r="GZ17">
        <v>0.51600000000000001</v>
      </c>
      <c r="HA17">
        <v>8.9999999999999993E-3</v>
      </c>
      <c r="HB17">
        <v>0.47218778148964802</v>
      </c>
      <c r="HC17">
        <v>-8.5412330020358197E-5</v>
      </c>
      <c r="HD17">
        <v>7.0222813146585796E-7</v>
      </c>
      <c r="HE17">
        <v>-2.98990151938357E-10</v>
      </c>
      <c r="HF17">
        <v>2.8293880369289402E-2</v>
      </c>
      <c r="HG17">
        <v>-2.3286016756615301E-2</v>
      </c>
      <c r="HH17">
        <v>2.6488966622917002E-3</v>
      </c>
      <c r="HI17">
        <v>-3.3879166133906998E-5</v>
      </c>
      <c r="HJ17">
        <v>1</v>
      </c>
      <c r="HK17">
        <v>2007</v>
      </c>
      <c r="HL17">
        <v>1</v>
      </c>
      <c r="HM17">
        <v>24</v>
      </c>
      <c r="HN17">
        <v>0.7</v>
      </c>
      <c r="HO17">
        <v>0.6</v>
      </c>
      <c r="HP17">
        <v>18</v>
      </c>
      <c r="HQ17">
        <v>513.86500000000001</v>
      </c>
      <c r="HR17">
        <v>512.34</v>
      </c>
      <c r="HS17">
        <v>27.001799999999999</v>
      </c>
      <c r="HT17">
        <v>31.029299999999999</v>
      </c>
      <c r="HU17">
        <v>30.000599999999999</v>
      </c>
      <c r="HV17">
        <v>30.7836</v>
      </c>
      <c r="HW17">
        <v>30.730499999999999</v>
      </c>
      <c r="HX17">
        <v>21.3933</v>
      </c>
      <c r="HY17">
        <v>100</v>
      </c>
      <c r="HZ17">
        <v>0</v>
      </c>
      <c r="IA17">
        <v>27</v>
      </c>
      <c r="IB17">
        <v>400</v>
      </c>
      <c r="IC17">
        <v>0</v>
      </c>
      <c r="ID17">
        <v>98.353499999999997</v>
      </c>
      <c r="IE17">
        <v>99.759200000000007</v>
      </c>
    </row>
    <row r="18" spans="1:239" x14ac:dyDescent="0.3">
      <c r="A18">
        <v>2</v>
      </c>
      <c r="B18">
        <v>1628175270.0999999</v>
      </c>
      <c r="C18">
        <v>180.5</v>
      </c>
      <c r="D18" t="s">
        <v>374</v>
      </c>
      <c r="E18" t="s">
        <v>375</v>
      </c>
      <c r="F18">
        <v>0</v>
      </c>
      <c r="G18" t="s">
        <v>362</v>
      </c>
      <c r="H18" t="s">
        <v>363</v>
      </c>
      <c r="I18" t="s">
        <v>364</v>
      </c>
      <c r="J18">
        <v>1628175270.0999999</v>
      </c>
      <c r="K18">
        <f t="shared" si="0"/>
        <v>8.2836022654705719E-3</v>
      </c>
      <c r="L18">
        <f t="shared" si="1"/>
        <v>8.2836022654705719</v>
      </c>
      <c r="M18">
        <f t="shared" si="2"/>
        <v>32.741010741460357</v>
      </c>
      <c r="N18">
        <f t="shared" si="3"/>
        <v>258.13900000000001</v>
      </c>
      <c r="O18">
        <f t="shared" si="4"/>
        <v>37.442559311762601</v>
      </c>
      <c r="P18">
        <f t="shared" si="5"/>
        <v>3.7362366710356634</v>
      </c>
      <c r="Q18">
        <f t="shared" si="6"/>
        <v>25.758613079675001</v>
      </c>
      <c r="R18">
        <f t="shared" si="7"/>
        <v>0.25647547390317127</v>
      </c>
      <c r="S18">
        <f t="shared" si="8"/>
        <v>2.9257838923178991</v>
      </c>
      <c r="T18">
        <f t="shared" si="9"/>
        <v>0.24460769165706636</v>
      </c>
      <c r="U18">
        <f t="shared" si="10"/>
        <v>0.15390031063805801</v>
      </c>
      <c r="V18">
        <f t="shared" si="11"/>
        <v>321.53037912702149</v>
      </c>
      <c r="W18">
        <f t="shared" si="12"/>
        <v>29.838187212904373</v>
      </c>
      <c r="X18">
        <f t="shared" si="13"/>
        <v>30.1416</v>
      </c>
      <c r="Y18">
        <f t="shared" si="14"/>
        <v>4.2952247184724222</v>
      </c>
      <c r="Z18">
        <f t="shared" si="15"/>
        <v>23.476791460599006</v>
      </c>
      <c r="AA18">
        <f t="shared" si="16"/>
        <v>1.0057513087575001</v>
      </c>
      <c r="AB18">
        <f t="shared" si="17"/>
        <v>4.2840236939764447</v>
      </c>
      <c r="AC18">
        <f t="shared" si="18"/>
        <v>3.2894734097149221</v>
      </c>
      <c r="AD18">
        <f t="shared" si="19"/>
        <v>-365.3068599072522</v>
      </c>
      <c r="AE18">
        <f t="shared" si="20"/>
        <v>-7.1769361847203239</v>
      </c>
      <c r="AF18">
        <f t="shared" si="21"/>
        <v>-0.54606819714856492</v>
      </c>
      <c r="AG18">
        <f t="shared" si="22"/>
        <v>-51.499485162099582</v>
      </c>
      <c r="AH18">
        <v>0</v>
      </c>
      <c r="AI18">
        <v>0</v>
      </c>
      <c r="AJ18">
        <f t="shared" si="23"/>
        <v>1</v>
      </c>
      <c r="AK18">
        <f t="shared" si="24"/>
        <v>0</v>
      </c>
      <c r="AL18">
        <f t="shared" si="25"/>
        <v>52222.625640121427</v>
      </c>
      <c r="AM18" t="s">
        <v>365</v>
      </c>
      <c r="AN18">
        <v>10238.9</v>
      </c>
      <c r="AO18">
        <v>302.21199999999999</v>
      </c>
      <c r="AP18">
        <v>4052.3</v>
      </c>
      <c r="AQ18">
        <f t="shared" si="26"/>
        <v>0.92542210596451402</v>
      </c>
      <c r="AR18">
        <v>-0.32343011824092399</v>
      </c>
      <c r="AS18" t="s">
        <v>376</v>
      </c>
      <c r="AT18">
        <v>10101.700000000001</v>
      </c>
      <c r="AU18">
        <v>628.61992307692299</v>
      </c>
      <c r="AV18">
        <v>832.44100000000003</v>
      </c>
      <c r="AW18">
        <f t="shared" si="27"/>
        <v>0.24484747498390524</v>
      </c>
      <c r="AX18">
        <v>0.5</v>
      </c>
      <c r="AY18">
        <f t="shared" si="28"/>
        <v>1681.3059000658143</v>
      </c>
      <c r="AZ18">
        <f t="shared" si="29"/>
        <v>32.741010741460357</v>
      </c>
      <c r="BA18">
        <f t="shared" si="30"/>
        <v>205.83175215332838</v>
      </c>
      <c r="BB18">
        <f t="shared" si="31"/>
        <v>1.966592804938529E-2</v>
      </c>
      <c r="BC18">
        <f t="shared" si="32"/>
        <v>3.8679726250869435</v>
      </c>
      <c r="BD18">
        <f t="shared" si="33"/>
        <v>234.55192089826593</v>
      </c>
      <c r="BE18" t="s">
        <v>377</v>
      </c>
      <c r="BF18">
        <v>498.96</v>
      </c>
      <c r="BG18">
        <f t="shared" si="34"/>
        <v>498.96</v>
      </c>
      <c r="BH18">
        <f t="shared" si="35"/>
        <v>0.40060616908585722</v>
      </c>
      <c r="BI18">
        <f t="shared" si="36"/>
        <v>0.61119247250391184</v>
      </c>
      <c r="BJ18">
        <f t="shared" si="37"/>
        <v>0.90614998846156014</v>
      </c>
      <c r="BK18">
        <f t="shared" si="38"/>
        <v>0.38440197899978507</v>
      </c>
      <c r="BL18">
        <f t="shared" si="39"/>
        <v>0.85860891797739147</v>
      </c>
      <c r="BM18">
        <f t="shared" si="40"/>
        <v>0.48512715694382219</v>
      </c>
      <c r="BN18">
        <f t="shared" si="41"/>
        <v>0.51487284305617775</v>
      </c>
      <c r="BO18">
        <f t="shared" si="42"/>
        <v>2000.13</v>
      </c>
      <c r="BP18">
        <f t="shared" si="43"/>
        <v>1681.3059000658143</v>
      </c>
      <c r="BQ18">
        <f t="shared" si="44"/>
        <v>0.8405983111426828</v>
      </c>
      <c r="BR18">
        <f t="shared" si="45"/>
        <v>0.16075474050537789</v>
      </c>
      <c r="BS18">
        <v>6</v>
      </c>
      <c r="BT18">
        <v>0.5</v>
      </c>
      <c r="BU18" t="s">
        <v>368</v>
      </c>
      <c r="BV18">
        <v>2</v>
      </c>
      <c r="BW18">
        <v>1628175270.0999999</v>
      </c>
      <c r="BX18">
        <v>258.13900000000001</v>
      </c>
      <c r="BY18">
        <v>299.98700000000002</v>
      </c>
      <c r="BZ18">
        <v>10.0791</v>
      </c>
      <c r="CA18">
        <v>0.24065900000000001</v>
      </c>
      <c r="CB18">
        <v>257.61200000000002</v>
      </c>
      <c r="CC18">
        <v>10.0494</v>
      </c>
      <c r="CD18">
        <v>500.08600000000001</v>
      </c>
      <c r="CE18">
        <v>99.6858</v>
      </c>
      <c r="CF18">
        <v>0.100025</v>
      </c>
      <c r="CG18">
        <v>30.0961</v>
      </c>
      <c r="CH18">
        <v>30.1416</v>
      </c>
      <c r="CI18">
        <v>999.9</v>
      </c>
      <c r="CJ18">
        <v>0</v>
      </c>
      <c r="CK18">
        <v>0</v>
      </c>
      <c r="CL18">
        <v>10010</v>
      </c>
      <c r="CM18">
        <v>0</v>
      </c>
      <c r="CN18">
        <v>117.71899999999999</v>
      </c>
      <c r="CO18">
        <v>-41.847900000000003</v>
      </c>
      <c r="CP18">
        <v>260.767</v>
      </c>
      <c r="CQ18">
        <v>300.05900000000003</v>
      </c>
      <c r="CR18">
        <v>9.8384199999999993</v>
      </c>
      <c r="CS18">
        <v>299.98700000000002</v>
      </c>
      <c r="CT18">
        <v>0.24065900000000001</v>
      </c>
      <c r="CU18">
        <v>1.00474</v>
      </c>
      <c r="CV18">
        <v>2.3990299999999999E-2</v>
      </c>
      <c r="CW18">
        <v>6.9853100000000001</v>
      </c>
      <c r="CX18">
        <v>-37.658099999999997</v>
      </c>
      <c r="CY18">
        <v>2000.13</v>
      </c>
      <c r="CZ18">
        <v>0.98000699999999996</v>
      </c>
      <c r="DA18">
        <v>1.99931E-2</v>
      </c>
      <c r="DB18">
        <v>0</v>
      </c>
      <c r="DC18">
        <v>628.02099999999996</v>
      </c>
      <c r="DD18">
        <v>4.9998899999999997</v>
      </c>
      <c r="DE18">
        <v>14565.7</v>
      </c>
      <c r="DF18">
        <v>16901.400000000001</v>
      </c>
      <c r="DG18">
        <v>49.811999999999998</v>
      </c>
      <c r="DH18">
        <v>50.686999999999998</v>
      </c>
      <c r="DI18">
        <v>50.375</v>
      </c>
      <c r="DJ18">
        <v>50.061999999999998</v>
      </c>
      <c r="DK18">
        <v>51.436999999999998</v>
      </c>
      <c r="DL18">
        <v>1955.24</v>
      </c>
      <c r="DM18">
        <v>39.89</v>
      </c>
      <c r="DN18">
        <v>0</v>
      </c>
      <c r="DO18">
        <v>180.09999990463299</v>
      </c>
      <c r="DP18">
        <v>0</v>
      </c>
      <c r="DQ18">
        <v>628.61992307692299</v>
      </c>
      <c r="DR18">
        <v>-0.81100855430296104</v>
      </c>
      <c r="DS18">
        <v>1.8940171872890701</v>
      </c>
      <c r="DT18">
        <v>14565.961538461501</v>
      </c>
      <c r="DU18">
        <v>15</v>
      </c>
      <c r="DV18">
        <v>1628175170.0999999</v>
      </c>
      <c r="DW18" t="s">
        <v>378</v>
      </c>
      <c r="DX18">
        <v>1628175156.5999999</v>
      </c>
      <c r="DY18">
        <v>1628175170.0999999</v>
      </c>
      <c r="DZ18">
        <v>3</v>
      </c>
      <c r="EA18">
        <v>3.5000000000000003E-2</v>
      </c>
      <c r="EB18">
        <v>2E-3</v>
      </c>
      <c r="EC18">
        <v>0.53700000000000003</v>
      </c>
      <c r="ED18">
        <v>2.5999999999999999E-2</v>
      </c>
      <c r="EE18">
        <v>300</v>
      </c>
      <c r="EF18">
        <v>0</v>
      </c>
      <c r="EG18">
        <v>0.04</v>
      </c>
      <c r="EH18">
        <v>0.02</v>
      </c>
      <c r="EI18">
        <v>32.469641920385897</v>
      </c>
      <c r="EJ18">
        <v>1.3168343168510399</v>
      </c>
      <c r="EK18">
        <v>0.196952666863283</v>
      </c>
      <c r="EL18">
        <v>0</v>
      </c>
      <c r="EM18">
        <v>0.253097985591407</v>
      </c>
      <c r="EN18">
        <v>1.4895200085156201E-2</v>
      </c>
      <c r="EO18">
        <v>2.1986543542697602E-3</v>
      </c>
      <c r="EP18">
        <v>1</v>
      </c>
      <c r="EQ18">
        <v>1</v>
      </c>
      <c r="ER18">
        <v>2</v>
      </c>
      <c r="ES18" t="s">
        <v>379</v>
      </c>
      <c r="ET18">
        <v>2.94062</v>
      </c>
      <c r="EU18">
        <v>2.7458100000000001</v>
      </c>
      <c r="EV18">
        <v>6.2979300000000002E-2</v>
      </c>
      <c r="EW18">
        <v>7.1403300000000003E-2</v>
      </c>
      <c r="EX18">
        <v>6.1982500000000003E-2</v>
      </c>
      <c r="EY18">
        <v>2.20397E-3</v>
      </c>
      <c r="EZ18">
        <v>22134.400000000001</v>
      </c>
      <c r="FA18">
        <v>20198.2</v>
      </c>
      <c r="FB18">
        <v>23551.5</v>
      </c>
      <c r="FC18">
        <v>21795.200000000001</v>
      </c>
      <c r="FD18">
        <v>31156.1</v>
      </c>
      <c r="FE18">
        <v>30466.5</v>
      </c>
      <c r="FF18">
        <v>37153.1</v>
      </c>
      <c r="FG18">
        <v>34033.1</v>
      </c>
      <c r="FH18">
        <v>2.0111300000000001</v>
      </c>
      <c r="FI18">
        <v>1.96292</v>
      </c>
      <c r="FJ18">
        <v>1.8328400000000002E-2</v>
      </c>
      <c r="FK18">
        <v>0</v>
      </c>
      <c r="FL18">
        <v>29.843299999999999</v>
      </c>
      <c r="FM18">
        <v>999.9</v>
      </c>
      <c r="FN18">
        <v>63.374000000000002</v>
      </c>
      <c r="FO18">
        <v>33.939</v>
      </c>
      <c r="FP18">
        <v>33.8521</v>
      </c>
      <c r="FQ18">
        <v>60.8902</v>
      </c>
      <c r="FR18">
        <v>36.546500000000002</v>
      </c>
      <c r="FS18">
        <v>1</v>
      </c>
      <c r="FT18">
        <v>0.31525900000000001</v>
      </c>
      <c r="FU18">
        <v>2.2181000000000002</v>
      </c>
      <c r="FV18">
        <v>20.176600000000001</v>
      </c>
      <c r="FW18">
        <v>5.2623600000000001</v>
      </c>
      <c r="FX18">
        <v>11.962</v>
      </c>
      <c r="FY18">
        <v>4.9797000000000002</v>
      </c>
      <c r="FZ18">
        <v>3.2978299999999998</v>
      </c>
      <c r="GA18">
        <v>9999</v>
      </c>
      <c r="GB18">
        <v>9999</v>
      </c>
      <c r="GC18">
        <v>999.9</v>
      </c>
      <c r="GD18">
        <v>9999</v>
      </c>
      <c r="GE18">
        <v>1.8694599999999999</v>
      </c>
      <c r="GF18">
        <v>1.86538</v>
      </c>
      <c r="GG18">
        <v>1.8722099999999999</v>
      </c>
      <c r="GH18">
        <v>1.8687400000000001</v>
      </c>
      <c r="GI18">
        <v>1.8673999999999999</v>
      </c>
      <c r="GJ18">
        <v>1.8674999999999999</v>
      </c>
      <c r="GK18">
        <v>1.8687400000000001</v>
      </c>
      <c r="GL18">
        <v>1.8699600000000001</v>
      </c>
      <c r="GM18">
        <v>5</v>
      </c>
      <c r="GN18">
        <v>0</v>
      </c>
      <c r="GO18">
        <v>0</v>
      </c>
      <c r="GP18">
        <v>0</v>
      </c>
      <c r="GQ18" t="s">
        <v>371</v>
      </c>
      <c r="GR18" t="s">
        <v>372</v>
      </c>
      <c r="GS18" t="s">
        <v>373</v>
      </c>
      <c r="GT18" t="s">
        <v>373</v>
      </c>
      <c r="GU18" t="s">
        <v>373</v>
      </c>
      <c r="GV18" t="s">
        <v>373</v>
      </c>
      <c r="GW18">
        <v>0</v>
      </c>
      <c r="GX18">
        <v>100</v>
      </c>
      <c r="GY18">
        <v>100</v>
      </c>
      <c r="GZ18">
        <v>0.52700000000000002</v>
      </c>
      <c r="HA18">
        <v>2.9700000000000001E-2</v>
      </c>
      <c r="HB18">
        <v>0.50727249390902995</v>
      </c>
      <c r="HC18">
        <v>-8.5412330020358197E-5</v>
      </c>
      <c r="HD18">
        <v>7.0222813146585796E-7</v>
      </c>
      <c r="HE18">
        <v>-2.98990151938357E-10</v>
      </c>
      <c r="HF18">
        <v>3.05319965702152E-2</v>
      </c>
      <c r="HG18">
        <v>-2.3286016756615301E-2</v>
      </c>
      <c r="HH18">
        <v>2.6488966622917002E-3</v>
      </c>
      <c r="HI18">
        <v>-3.3879166133906998E-5</v>
      </c>
      <c r="HJ18">
        <v>1</v>
      </c>
      <c r="HK18">
        <v>2007</v>
      </c>
      <c r="HL18">
        <v>1</v>
      </c>
      <c r="HM18">
        <v>24</v>
      </c>
      <c r="HN18">
        <v>1.9</v>
      </c>
      <c r="HO18">
        <v>1.7</v>
      </c>
      <c r="HP18">
        <v>18</v>
      </c>
      <c r="HQ18">
        <v>514.32500000000005</v>
      </c>
      <c r="HR18">
        <v>512.35199999999998</v>
      </c>
      <c r="HS18">
        <v>26.999700000000001</v>
      </c>
      <c r="HT18">
        <v>31.242000000000001</v>
      </c>
      <c r="HU18">
        <v>30.000499999999999</v>
      </c>
      <c r="HV18">
        <v>30.9682</v>
      </c>
      <c r="HW18">
        <v>30.912099999999999</v>
      </c>
      <c r="HX18">
        <v>17.016400000000001</v>
      </c>
      <c r="HY18">
        <v>100</v>
      </c>
      <c r="HZ18">
        <v>0</v>
      </c>
      <c r="IA18">
        <v>27</v>
      </c>
      <c r="IB18">
        <v>300</v>
      </c>
      <c r="IC18">
        <v>0</v>
      </c>
      <c r="ID18">
        <v>98.318700000000007</v>
      </c>
      <c r="IE18">
        <v>99.727199999999996</v>
      </c>
    </row>
    <row r="19" spans="1:239" x14ac:dyDescent="0.3">
      <c r="A19">
        <v>3</v>
      </c>
      <c r="B19">
        <v>1628175389.5999999</v>
      </c>
      <c r="C19">
        <v>300</v>
      </c>
      <c r="D19" t="s">
        <v>380</v>
      </c>
      <c r="E19" t="s">
        <v>381</v>
      </c>
      <c r="F19">
        <v>0</v>
      </c>
      <c r="G19" t="s">
        <v>362</v>
      </c>
      <c r="H19" t="s">
        <v>363</v>
      </c>
      <c r="I19" t="s">
        <v>364</v>
      </c>
      <c r="J19">
        <v>1628175389.5999999</v>
      </c>
      <c r="K19">
        <f t="shared" si="0"/>
        <v>8.5248731131790118E-3</v>
      </c>
      <c r="L19">
        <f t="shared" si="1"/>
        <v>8.5248731131790123</v>
      </c>
      <c r="M19">
        <f t="shared" si="2"/>
        <v>22.287820778390902</v>
      </c>
      <c r="N19">
        <f t="shared" si="3"/>
        <v>171.505</v>
      </c>
      <c r="O19">
        <f t="shared" si="4"/>
        <v>26.614859540698809</v>
      </c>
      <c r="P19">
        <f t="shared" si="5"/>
        <v>2.6557142024001661</v>
      </c>
      <c r="Q19">
        <f t="shared" si="6"/>
        <v>17.11330708269</v>
      </c>
      <c r="R19">
        <f t="shared" si="7"/>
        <v>0.26648209472701195</v>
      </c>
      <c r="S19">
        <f t="shared" si="8"/>
        <v>2.9244208747529452</v>
      </c>
      <c r="T19">
        <f t="shared" si="9"/>
        <v>0.25368933705543317</v>
      </c>
      <c r="U19">
        <f t="shared" si="10"/>
        <v>0.15965402502167692</v>
      </c>
      <c r="V19">
        <f t="shared" si="11"/>
        <v>321.499038127066</v>
      </c>
      <c r="W19">
        <f t="shared" si="12"/>
        <v>29.771576109666722</v>
      </c>
      <c r="X19">
        <f t="shared" si="13"/>
        <v>30.1478</v>
      </c>
      <c r="Y19">
        <f t="shared" si="14"/>
        <v>4.2967529858966733</v>
      </c>
      <c r="Z19">
        <f t="shared" si="15"/>
        <v>24.123301781650174</v>
      </c>
      <c r="AA19">
        <f t="shared" si="16"/>
        <v>1.0332344373624001</v>
      </c>
      <c r="AB19">
        <f t="shared" si="17"/>
        <v>4.2831385467653877</v>
      </c>
      <c r="AC19">
        <f t="shared" si="18"/>
        <v>3.2635185485342735</v>
      </c>
      <c r="AD19">
        <f t="shared" si="19"/>
        <v>-375.94690429119441</v>
      </c>
      <c r="AE19">
        <f t="shared" si="20"/>
        <v>-8.7186742144421938</v>
      </c>
      <c r="AF19">
        <f t="shared" si="21"/>
        <v>-0.66369142668997816</v>
      </c>
      <c r="AG19">
        <f t="shared" si="22"/>
        <v>-63.830231805260588</v>
      </c>
      <c r="AH19">
        <v>0</v>
      </c>
      <c r="AI19">
        <v>0</v>
      </c>
      <c r="AJ19">
        <f t="shared" si="23"/>
        <v>1</v>
      </c>
      <c r="AK19">
        <f t="shared" si="24"/>
        <v>0</v>
      </c>
      <c r="AL19">
        <f t="shared" si="25"/>
        <v>52184.256394459277</v>
      </c>
      <c r="AM19" t="s">
        <v>365</v>
      </c>
      <c r="AN19">
        <v>10238.9</v>
      </c>
      <c r="AO19">
        <v>302.21199999999999</v>
      </c>
      <c r="AP19">
        <v>4052.3</v>
      </c>
      <c r="AQ19">
        <f t="shared" si="26"/>
        <v>0.92542210596451402</v>
      </c>
      <c r="AR19">
        <v>-0.32343011824092399</v>
      </c>
      <c r="AS19" t="s">
        <v>382</v>
      </c>
      <c r="AT19">
        <v>10103.5</v>
      </c>
      <c r="AU19">
        <v>630.88088000000005</v>
      </c>
      <c r="AV19">
        <v>777.28599999999994</v>
      </c>
      <c r="AW19">
        <f t="shared" si="27"/>
        <v>0.18835424798594069</v>
      </c>
      <c r="AX19">
        <v>0.5</v>
      </c>
      <c r="AY19">
        <f t="shared" si="28"/>
        <v>1681.1382000658373</v>
      </c>
      <c r="AZ19">
        <f t="shared" si="29"/>
        <v>22.287820778390902</v>
      </c>
      <c r="BA19">
        <f t="shared" si="30"/>
        <v>158.32476071691934</v>
      </c>
      <c r="BB19">
        <f t="shared" si="31"/>
        <v>1.3449965562466143E-2</v>
      </c>
      <c r="BC19">
        <f t="shared" si="32"/>
        <v>4.2133963560388334</v>
      </c>
      <c r="BD19">
        <f t="shared" si="33"/>
        <v>229.9543212561837</v>
      </c>
      <c r="BE19" t="s">
        <v>383</v>
      </c>
      <c r="BF19">
        <v>505.63</v>
      </c>
      <c r="BG19">
        <f t="shared" si="34"/>
        <v>505.63</v>
      </c>
      <c r="BH19">
        <f t="shared" si="35"/>
        <v>0.34949297941812918</v>
      </c>
      <c r="BI19">
        <f t="shared" si="36"/>
        <v>0.53893571281326358</v>
      </c>
      <c r="BJ19">
        <f t="shared" si="37"/>
        <v>0.92340533514536172</v>
      </c>
      <c r="BK19">
        <f t="shared" si="38"/>
        <v>0.30817329510770936</v>
      </c>
      <c r="BL19">
        <f t="shared" si="39"/>
        <v>0.87331657283775743</v>
      </c>
      <c r="BM19">
        <f t="shared" si="40"/>
        <v>0.43193901274955493</v>
      </c>
      <c r="BN19">
        <f t="shared" si="41"/>
        <v>0.56806098725044507</v>
      </c>
      <c r="BO19">
        <f t="shared" si="42"/>
        <v>1999.93</v>
      </c>
      <c r="BP19">
        <f t="shared" si="43"/>
        <v>1681.1382000658373</v>
      </c>
      <c r="BQ19">
        <f t="shared" si="44"/>
        <v>0.84059852098115295</v>
      </c>
      <c r="BR19">
        <f t="shared" si="45"/>
        <v>0.16075514549362527</v>
      </c>
      <c r="BS19">
        <v>6</v>
      </c>
      <c r="BT19">
        <v>0.5</v>
      </c>
      <c r="BU19" t="s">
        <v>368</v>
      </c>
      <c r="BV19">
        <v>2</v>
      </c>
      <c r="BW19">
        <v>1628175389.5999999</v>
      </c>
      <c r="BX19">
        <v>171.505</v>
      </c>
      <c r="BY19">
        <v>200.00399999999999</v>
      </c>
      <c r="BZ19">
        <v>10.354799999999999</v>
      </c>
      <c r="CA19">
        <v>0.231184</v>
      </c>
      <c r="CB19">
        <v>170.88200000000001</v>
      </c>
      <c r="CC19">
        <v>10.319699999999999</v>
      </c>
      <c r="CD19">
        <v>500.01499999999999</v>
      </c>
      <c r="CE19">
        <v>99.683000000000007</v>
      </c>
      <c r="CF19">
        <v>0.100138</v>
      </c>
      <c r="CG19">
        <v>30.092500000000001</v>
      </c>
      <c r="CH19">
        <v>30.1478</v>
      </c>
      <c r="CI19">
        <v>999.9</v>
      </c>
      <c r="CJ19">
        <v>0</v>
      </c>
      <c r="CK19">
        <v>0</v>
      </c>
      <c r="CL19">
        <v>10002.5</v>
      </c>
      <c r="CM19">
        <v>0</v>
      </c>
      <c r="CN19">
        <v>95.844800000000006</v>
      </c>
      <c r="CO19">
        <v>-28.4986</v>
      </c>
      <c r="CP19">
        <v>173.3</v>
      </c>
      <c r="CQ19">
        <v>200.05</v>
      </c>
      <c r="CR19">
        <v>10.1236</v>
      </c>
      <c r="CS19">
        <v>200.00399999999999</v>
      </c>
      <c r="CT19">
        <v>0.231184</v>
      </c>
      <c r="CU19">
        <v>1.0321899999999999</v>
      </c>
      <c r="CV19">
        <v>2.3045099999999999E-2</v>
      </c>
      <c r="CW19">
        <v>7.3789100000000003</v>
      </c>
      <c r="CX19">
        <v>-38.051299999999998</v>
      </c>
      <c r="CY19">
        <v>1999.93</v>
      </c>
      <c r="CZ19">
        <v>0.98000100000000001</v>
      </c>
      <c r="DA19">
        <v>1.9998599999999998E-2</v>
      </c>
      <c r="DB19">
        <v>0</v>
      </c>
      <c r="DC19">
        <v>630.35299999999995</v>
      </c>
      <c r="DD19">
        <v>4.9998899999999997</v>
      </c>
      <c r="DE19">
        <v>14544.6</v>
      </c>
      <c r="DF19">
        <v>16899.7</v>
      </c>
      <c r="DG19">
        <v>49.5</v>
      </c>
      <c r="DH19">
        <v>50.375</v>
      </c>
      <c r="DI19">
        <v>50</v>
      </c>
      <c r="DJ19">
        <v>49.811999999999998</v>
      </c>
      <c r="DK19">
        <v>51.125</v>
      </c>
      <c r="DL19">
        <v>1955.03</v>
      </c>
      <c r="DM19">
        <v>39.9</v>
      </c>
      <c r="DN19">
        <v>0</v>
      </c>
      <c r="DO19">
        <v>119.200000047684</v>
      </c>
      <c r="DP19">
        <v>0</v>
      </c>
      <c r="DQ19">
        <v>630.88088000000005</v>
      </c>
      <c r="DR19">
        <v>-2.7492307701066299</v>
      </c>
      <c r="DS19">
        <v>-92.838461498680005</v>
      </c>
      <c r="DT19">
        <v>14557.448</v>
      </c>
      <c r="DU19">
        <v>15</v>
      </c>
      <c r="DV19">
        <v>1628175352.0999999</v>
      </c>
      <c r="DW19" t="s">
        <v>384</v>
      </c>
      <c r="DX19">
        <v>1628175329.5999999</v>
      </c>
      <c r="DY19">
        <v>1628175352.0999999</v>
      </c>
      <c r="DZ19">
        <v>4</v>
      </c>
      <c r="EA19">
        <v>0.111</v>
      </c>
      <c r="EB19">
        <v>0</v>
      </c>
      <c r="EC19">
        <v>0.627</v>
      </c>
      <c r="ED19">
        <v>2.5999999999999999E-2</v>
      </c>
      <c r="EE19">
        <v>200</v>
      </c>
      <c r="EF19">
        <v>0</v>
      </c>
      <c r="EG19">
        <v>0.05</v>
      </c>
      <c r="EH19">
        <v>0.01</v>
      </c>
      <c r="EI19">
        <v>21.9681252335075</v>
      </c>
      <c r="EJ19">
        <v>0.98478592935573706</v>
      </c>
      <c r="EK19">
        <v>0.146464656386637</v>
      </c>
      <c r="EL19">
        <v>1</v>
      </c>
      <c r="EM19">
        <v>0.26126964542810899</v>
      </c>
      <c r="EN19">
        <v>1.79472706016542E-2</v>
      </c>
      <c r="EO19">
        <v>2.64061956528434E-3</v>
      </c>
      <c r="EP19">
        <v>1</v>
      </c>
      <c r="EQ19">
        <v>2</v>
      </c>
      <c r="ER19">
        <v>2</v>
      </c>
      <c r="ES19" t="s">
        <v>370</v>
      </c>
      <c r="ET19">
        <v>2.9403000000000001</v>
      </c>
      <c r="EU19">
        <v>2.74586</v>
      </c>
      <c r="EV19">
        <v>4.4027900000000002E-2</v>
      </c>
      <c r="EW19">
        <v>5.0650500000000001E-2</v>
      </c>
      <c r="EX19">
        <v>6.3235899999999998E-2</v>
      </c>
      <c r="EY19">
        <v>2.1178400000000002E-3</v>
      </c>
      <c r="EZ19">
        <v>22576.7</v>
      </c>
      <c r="FA19">
        <v>20645.599999999999</v>
      </c>
      <c r="FB19">
        <v>23546.6</v>
      </c>
      <c r="FC19">
        <v>21791.599999999999</v>
      </c>
      <c r="FD19">
        <v>31107.5</v>
      </c>
      <c r="FE19">
        <v>30464.3</v>
      </c>
      <c r="FF19">
        <v>37145.1</v>
      </c>
      <c r="FG19">
        <v>34028</v>
      </c>
      <c r="FH19">
        <v>2.0094699999999999</v>
      </c>
      <c r="FI19">
        <v>1.9614</v>
      </c>
      <c r="FJ19">
        <v>1.54637E-2</v>
      </c>
      <c r="FK19">
        <v>0</v>
      </c>
      <c r="FL19">
        <v>29.896100000000001</v>
      </c>
      <c r="FM19">
        <v>999.9</v>
      </c>
      <c r="FN19">
        <v>62.195999999999998</v>
      </c>
      <c r="FO19">
        <v>34.009</v>
      </c>
      <c r="FP19">
        <v>33.350499999999997</v>
      </c>
      <c r="FQ19">
        <v>60.600200000000001</v>
      </c>
      <c r="FR19">
        <v>36.8429</v>
      </c>
      <c r="FS19">
        <v>1</v>
      </c>
      <c r="FT19">
        <v>0.32414100000000001</v>
      </c>
      <c r="FU19">
        <v>2.2844600000000002</v>
      </c>
      <c r="FV19">
        <v>20.178599999999999</v>
      </c>
      <c r="FW19">
        <v>5.2625099999999998</v>
      </c>
      <c r="FX19">
        <v>11.962</v>
      </c>
      <c r="FY19">
        <v>4.9798</v>
      </c>
      <c r="FZ19">
        <v>3.2976999999999999</v>
      </c>
      <c r="GA19">
        <v>9999</v>
      </c>
      <c r="GB19">
        <v>9999</v>
      </c>
      <c r="GC19">
        <v>999.9</v>
      </c>
      <c r="GD19">
        <v>9999</v>
      </c>
      <c r="GE19">
        <v>1.8694900000000001</v>
      </c>
      <c r="GF19">
        <v>1.8653900000000001</v>
      </c>
      <c r="GG19">
        <v>1.87218</v>
      </c>
      <c r="GH19">
        <v>1.8687400000000001</v>
      </c>
      <c r="GI19">
        <v>1.8674200000000001</v>
      </c>
      <c r="GJ19">
        <v>1.8675200000000001</v>
      </c>
      <c r="GK19">
        <v>1.8687400000000001</v>
      </c>
      <c r="GL19">
        <v>1.8699600000000001</v>
      </c>
      <c r="GM19">
        <v>5</v>
      </c>
      <c r="GN19">
        <v>0</v>
      </c>
      <c r="GO19">
        <v>0</v>
      </c>
      <c r="GP19">
        <v>0</v>
      </c>
      <c r="GQ19" t="s">
        <v>371</v>
      </c>
      <c r="GR19" t="s">
        <v>372</v>
      </c>
      <c r="GS19" t="s">
        <v>373</v>
      </c>
      <c r="GT19" t="s">
        <v>373</v>
      </c>
      <c r="GU19" t="s">
        <v>373</v>
      </c>
      <c r="GV19" t="s">
        <v>373</v>
      </c>
      <c r="GW19">
        <v>0</v>
      </c>
      <c r="GX19">
        <v>100</v>
      </c>
      <c r="GY19">
        <v>100</v>
      </c>
      <c r="GZ19">
        <v>0.623</v>
      </c>
      <c r="HA19">
        <v>3.5099999999999999E-2</v>
      </c>
      <c r="HB19">
        <v>0.61849724205721202</v>
      </c>
      <c r="HC19">
        <v>-8.5412330020358197E-5</v>
      </c>
      <c r="HD19">
        <v>7.0222813146585796E-7</v>
      </c>
      <c r="HE19">
        <v>-2.98990151938357E-10</v>
      </c>
      <c r="HF19">
        <v>3.0531113051360099E-2</v>
      </c>
      <c r="HG19">
        <v>-2.3286016756615301E-2</v>
      </c>
      <c r="HH19">
        <v>2.6488966622917002E-3</v>
      </c>
      <c r="HI19">
        <v>-3.3879166133906998E-5</v>
      </c>
      <c r="HJ19">
        <v>1</v>
      </c>
      <c r="HK19">
        <v>2007</v>
      </c>
      <c r="HL19">
        <v>1</v>
      </c>
      <c r="HM19">
        <v>24</v>
      </c>
      <c r="HN19">
        <v>1</v>
      </c>
      <c r="HO19">
        <v>0.6</v>
      </c>
      <c r="HP19">
        <v>18</v>
      </c>
      <c r="HQ19">
        <v>514.24099999999999</v>
      </c>
      <c r="HR19">
        <v>512.24300000000005</v>
      </c>
      <c r="HS19">
        <v>27.001000000000001</v>
      </c>
      <c r="HT19">
        <v>31.363900000000001</v>
      </c>
      <c r="HU19">
        <v>30.000499999999999</v>
      </c>
      <c r="HV19">
        <v>31.088200000000001</v>
      </c>
      <c r="HW19">
        <v>31.026700000000002</v>
      </c>
      <c r="HX19">
        <v>12.4411</v>
      </c>
      <c r="HY19">
        <v>100</v>
      </c>
      <c r="HZ19">
        <v>0</v>
      </c>
      <c r="IA19">
        <v>27</v>
      </c>
      <c r="IB19">
        <v>200</v>
      </c>
      <c r="IC19">
        <v>0</v>
      </c>
      <c r="ID19">
        <v>98.297899999999998</v>
      </c>
      <c r="IE19">
        <v>99.711699999999993</v>
      </c>
    </row>
    <row r="20" spans="1:239" x14ac:dyDescent="0.3">
      <c r="A20">
        <v>4</v>
      </c>
      <c r="B20">
        <v>1628175506.5999999</v>
      </c>
      <c r="C20">
        <v>417</v>
      </c>
      <c r="D20" t="s">
        <v>385</v>
      </c>
      <c r="E20" t="s">
        <v>386</v>
      </c>
      <c r="F20">
        <v>0</v>
      </c>
      <c r="G20" t="s">
        <v>362</v>
      </c>
      <c r="H20" t="s">
        <v>363</v>
      </c>
      <c r="I20" t="s">
        <v>364</v>
      </c>
      <c r="J20">
        <v>1628175506.5999999</v>
      </c>
      <c r="K20">
        <f t="shared" si="0"/>
        <v>9.1878803355129168E-3</v>
      </c>
      <c r="L20">
        <f t="shared" si="1"/>
        <v>9.1878803355129168</v>
      </c>
      <c r="M20">
        <f t="shared" si="2"/>
        <v>18.068453051295339</v>
      </c>
      <c r="N20">
        <f t="shared" si="3"/>
        <v>126.92400000000001</v>
      </c>
      <c r="O20">
        <f t="shared" si="4"/>
        <v>20.912155950106353</v>
      </c>
      <c r="P20">
        <f t="shared" si="5"/>
        <v>2.0868301486106504</v>
      </c>
      <c r="Q20">
        <f t="shared" si="6"/>
        <v>12.665783021808</v>
      </c>
      <c r="R20">
        <f t="shared" si="7"/>
        <v>0.29657315776197779</v>
      </c>
      <c r="S20">
        <f t="shared" si="8"/>
        <v>2.919499738386464</v>
      </c>
      <c r="T20">
        <f t="shared" si="9"/>
        <v>0.28079486772771639</v>
      </c>
      <c r="U20">
        <f t="shared" si="10"/>
        <v>0.17684442407716092</v>
      </c>
      <c r="V20">
        <f t="shared" si="11"/>
        <v>321.49265412706853</v>
      </c>
      <c r="W20">
        <f t="shared" si="12"/>
        <v>29.592527022733446</v>
      </c>
      <c r="X20">
        <f t="shared" si="13"/>
        <v>30.109000000000002</v>
      </c>
      <c r="Y20">
        <f t="shared" si="14"/>
        <v>4.2871967806578777</v>
      </c>
      <c r="Z20">
        <f t="shared" si="15"/>
        <v>25.93058457904408</v>
      </c>
      <c r="AA20">
        <f t="shared" si="16"/>
        <v>1.1102667887919999</v>
      </c>
      <c r="AB20">
        <f t="shared" si="17"/>
        <v>4.2816882334741777</v>
      </c>
      <c r="AC20">
        <f t="shared" si="18"/>
        <v>3.1769299918658778</v>
      </c>
      <c r="AD20">
        <f t="shared" si="19"/>
        <v>-405.18552279611964</v>
      </c>
      <c r="AE20">
        <f t="shared" si="20"/>
        <v>-3.5256719656681308</v>
      </c>
      <c r="AF20">
        <f t="shared" si="21"/>
        <v>-0.26877756951606346</v>
      </c>
      <c r="AG20">
        <f t="shared" si="22"/>
        <v>-87.487318204235322</v>
      </c>
      <c r="AH20">
        <v>0</v>
      </c>
      <c r="AI20">
        <v>0</v>
      </c>
      <c r="AJ20">
        <f t="shared" si="23"/>
        <v>1</v>
      </c>
      <c r="AK20">
        <f t="shared" si="24"/>
        <v>0</v>
      </c>
      <c r="AL20">
        <f t="shared" si="25"/>
        <v>52044.958696289672</v>
      </c>
      <c r="AM20" t="s">
        <v>365</v>
      </c>
      <c r="AN20">
        <v>10238.9</v>
      </c>
      <c r="AO20">
        <v>302.21199999999999</v>
      </c>
      <c r="AP20">
        <v>4052.3</v>
      </c>
      <c r="AQ20">
        <f t="shared" si="26"/>
        <v>0.92542210596451402</v>
      </c>
      <c r="AR20">
        <v>-0.32343011824092399</v>
      </c>
      <c r="AS20" t="s">
        <v>387</v>
      </c>
      <c r="AT20">
        <v>10104.799999999999</v>
      </c>
      <c r="AU20">
        <v>634.44946153846104</v>
      </c>
      <c r="AV20">
        <v>746.95399999999995</v>
      </c>
      <c r="AW20">
        <f t="shared" si="27"/>
        <v>0.15061776021219364</v>
      </c>
      <c r="AX20">
        <v>0.5</v>
      </c>
      <c r="AY20">
        <f t="shared" si="28"/>
        <v>1681.1046000658387</v>
      </c>
      <c r="AZ20">
        <f t="shared" si="29"/>
        <v>18.068453051295339</v>
      </c>
      <c r="BA20">
        <f t="shared" si="30"/>
        <v>126.60210477216609</v>
      </c>
      <c r="BB20">
        <f t="shared" si="31"/>
        <v>1.0940356221032271E-2</v>
      </c>
      <c r="BC20">
        <f t="shared" si="32"/>
        <v>4.4250998053427661</v>
      </c>
      <c r="BD20">
        <f t="shared" si="33"/>
        <v>227.22456915918323</v>
      </c>
      <c r="BE20" t="s">
        <v>388</v>
      </c>
      <c r="BF20">
        <v>511.89</v>
      </c>
      <c r="BG20">
        <f t="shared" si="34"/>
        <v>511.89</v>
      </c>
      <c r="BH20">
        <f t="shared" si="35"/>
        <v>0.31469675508799733</v>
      </c>
      <c r="BI20">
        <f t="shared" si="36"/>
        <v>0.47861237136073126</v>
      </c>
      <c r="BJ20">
        <f t="shared" si="37"/>
        <v>0.93360542987959028</v>
      </c>
      <c r="BK20">
        <f t="shared" si="38"/>
        <v>0.25296585090128415</v>
      </c>
      <c r="BL20">
        <f t="shared" si="39"/>
        <v>0.88140491636462936</v>
      </c>
      <c r="BM20">
        <f t="shared" si="40"/>
        <v>0.38615666278880234</v>
      </c>
      <c r="BN20">
        <f t="shared" si="41"/>
        <v>0.61384333721119766</v>
      </c>
      <c r="BO20">
        <f t="shared" si="42"/>
        <v>1999.89</v>
      </c>
      <c r="BP20">
        <f t="shared" si="43"/>
        <v>1681.1046000658387</v>
      </c>
      <c r="BQ20">
        <f t="shared" si="44"/>
        <v>0.84059853295223164</v>
      </c>
      <c r="BR20">
        <f t="shared" si="45"/>
        <v>0.16075516859780714</v>
      </c>
      <c r="BS20">
        <v>6</v>
      </c>
      <c r="BT20">
        <v>0.5</v>
      </c>
      <c r="BU20" t="s">
        <v>368</v>
      </c>
      <c r="BV20">
        <v>2</v>
      </c>
      <c r="BW20">
        <v>1628175506.5999999</v>
      </c>
      <c r="BX20">
        <v>126.92400000000001</v>
      </c>
      <c r="BY20">
        <v>150.00299999999999</v>
      </c>
      <c r="BZ20">
        <v>11.125999999999999</v>
      </c>
      <c r="CA20">
        <v>0.224412</v>
      </c>
      <c r="CB20">
        <v>126.416</v>
      </c>
      <c r="CC20">
        <v>11.073399999999999</v>
      </c>
      <c r="CD20">
        <v>500.05500000000001</v>
      </c>
      <c r="CE20">
        <v>99.689899999999994</v>
      </c>
      <c r="CF20">
        <v>0.100392</v>
      </c>
      <c r="CG20">
        <v>30.086600000000001</v>
      </c>
      <c r="CH20">
        <v>30.109000000000002</v>
      </c>
      <c r="CI20">
        <v>999.9</v>
      </c>
      <c r="CJ20">
        <v>0</v>
      </c>
      <c r="CK20">
        <v>0</v>
      </c>
      <c r="CL20">
        <v>9973.75</v>
      </c>
      <c r="CM20">
        <v>0</v>
      </c>
      <c r="CN20">
        <v>95.898799999999994</v>
      </c>
      <c r="CO20">
        <v>-23.078299999999999</v>
      </c>
      <c r="CP20">
        <v>128.352</v>
      </c>
      <c r="CQ20">
        <v>150.036</v>
      </c>
      <c r="CR20">
        <v>10.9016</v>
      </c>
      <c r="CS20">
        <v>150.00299999999999</v>
      </c>
      <c r="CT20">
        <v>0.224412</v>
      </c>
      <c r="CU20">
        <v>1.1091500000000001</v>
      </c>
      <c r="CV20">
        <v>2.2371599999999998E-2</v>
      </c>
      <c r="CW20">
        <v>8.4350100000000001</v>
      </c>
      <c r="CX20">
        <v>-38.340400000000002</v>
      </c>
      <c r="CY20">
        <v>1999.89</v>
      </c>
      <c r="CZ20">
        <v>0.97999899999999995</v>
      </c>
      <c r="DA20">
        <v>2.00013E-2</v>
      </c>
      <c r="DB20">
        <v>0</v>
      </c>
      <c r="DC20">
        <v>634.17399999999998</v>
      </c>
      <c r="DD20">
        <v>4.9998899999999997</v>
      </c>
      <c r="DE20">
        <v>14576.3</v>
      </c>
      <c r="DF20">
        <v>16899.3</v>
      </c>
      <c r="DG20">
        <v>49.311999999999998</v>
      </c>
      <c r="DH20">
        <v>50.25</v>
      </c>
      <c r="DI20">
        <v>49.811999999999998</v>
      </c>
      <c r="DJ20">
        <v>49.686999999999998</v>
      </c>
      <c r="DK20">
        <v>50.936999999999998</v>
      </c>
      <c r="DL20">
        <v>1954.99</v>
      </c>
      <c r="DM20">
        <v>39.9</v>
      </c>
      <c r="DN20">
        <v>0</v>
      </c>
      <c r="DO20">
        <v>116.200000047684</v>
      </c>
      <c r="DP20">
        <v>0</v>
      </c>
      <c r="DQ20">
        <v>634.44946153846104</v>
      </c>
      <c r="DR20">
        <v>-1.0497093929913099</v>
      </c>
      <c r="DS20">
        <v>-52.810256292766702</v>
      </c>
      <c r="DT20">
        <v>14584.0730769231</v>
      </c>
      <c r="DU20">
        <v>15</v>
      </c>
      <c r="DV20">
        <v>1628175469.5999999</v>
      </c>
      <c r="DW20" t="s">
        <v>389</v>
      </c>
      <c r="DX20">
        <v>1628175447.0999999</v>
      </c>
      <c r="DY20">
        <v>1628175469.5999999</v>
      </c>
      <c r="DZ20">
        <v>5</v>
      </c>
      <c r="EA20">
        <v>-0.11</v>
      </c>
      <c r="EB20">
        <v>1E-3</v>
      </c>
      <c r="EC20">
        <v>0.51100000000000001</v>
      </c>
      <c r="ED20">
        <v>2.7E-2</v>
      </c>
      <c r="EE20">
        <v>150</v>
      </c>
      <c r="EF20">
        <v>0</v>
      </c>
      <c r="EG20">
        <v>0.09</v>
      </c>
      <c r="EH20">
        <v>0.01</v>
      </c>
      <c r="EI20">
        <v>18.0245065933772</v>
      </c>
      <c r="EJ20">
        <v>0.200992956625242</v>
      </c>
      <c r="EK20">
        <v>3.8967397266962599E-2</v>
      </c>
      <c r="EL20">
        <v>1</v>
      </c>
      <c r="EM20">
        <v>0.294710709463744</v>
      </c>
      <c r="EN20">
        <v>8.6791393601822805E-3</v>
      </c>
      <c r="EO20">
        <v>1.3587039352253899E-3</v>
      </c>
      <c r="EP20">
        <v>1</v>
      </c>
      <c r="EQ20">
        <v>2</v>
      </c>
      <c r="ER20">
        <v>2</v>
      </c>
      <c r="ES20" t="s">
        <v>370</v>
      </c>
      <c r="ET20">
        <v>2.9402599999999999</v>
      </c>
      <c r="EU20">
        <v>2.74586</v>
      </c>
      <c r="EV20">
        <v>3.3362500000000003E-2</v>
      </c>
      <c r="EW20">
        <v>3.9098099999999997E-2</v>
      </c>
      <c r="EX20">
        <v>6.6711800000000002E-2</v>
      </c>
      <c r="EY20">
        <v>2.0561199999999998E-3</v>
      </c>
      <c r="EZ20">
        <v>22822.400000000001</v>
      </c>
      <c r="FA20">
        <v>20890.599999999999</v>
      </c>
      <c r="FB20">
        <v>23541</v>
      </c>
      <c r="FC20">
        <v>21785.7</v>
      </c>
      <c r="FD20">
        <v>30983.7</v>
      </c>
      <c r="FE20">
        <v>30458.5</v>
      </c>
      <c r="FF20">
        <v>37135.9</v>
      </c>
      <c r="FG20">
        <v>34019.9</v>
      </c>
      <c r="FH20">
        <v>2.00875</v>
      </c>
      <c r="FI20">
        <v>1.9595800000000001</v>
      </c>
      <c r="FJ20">
        <v>9.62615E-3</v>
      </c>
      <c r="FK20">
        <v>0</v>
      </c>
      <c r="FL20">
        <v>29.952400000000001</v>
      </c>
      <c r="FM20">
        <v>999.9</v>
      </c>
      <c r="FN20">
        <v>61.189</v>
      </c>
      <c r="FO20">
        <v>34.06</v>
      </c>
      <c r="FP20">
        <v>32.903799999999997</v>
      </c>
      <c r="FQ20">
        <v>60.810200000000002</v>
      </c>
      <c r="FR20">
        <v>36.822899999999997</v>
      </c>
      <c r="FS20">
        <v>1</v>
      </c>
      <c r="FT20">
        <v>0.33644600000000002</v>
      </c>
      <c r="FU20">
        <v>2.3767999999999998</v>
      </c>
      <c r="FV20">
        <v>20.173500000000001</v>
      </c>
      <c r="FW20">
        <v>5.2631100000000002</v>
      </c>
      <c r="FX20">
        <v>11.962</v>
      </c>
      <c r="FY20">
        <v>4.9797500000000001</v>
      </c>
      <c r="FZ20">
        <v>3.2975500000000002</v>
      </c>
      <c r="GA20">
        <v>9999</v>
      </c>
      <c r="GB20">
        <v>9999</v>
      </c>
      <c r="GC20">
        <v>999.9</v>
      </c>
      <c r="GD20">
        <v>9999</v>
      </c>
      <c r="GE20">
        <v>1.8694599999999999</v>
      </c>
      <c r="GF20">
        <v>1.8653900000000001</v>
      </c>
      <c r="GG20">
        <v>1.8722000000000001</v>
      </c>
      <c r="GH20">
        <v>1.8687400000000001</v>
      </c>
      <c r="GI20">
        <v>1.8674200000000001</v>
      </c>
      <c r="GJ20">
        <v>1.86747</v>
      </c>
      <c r="GK20">
        <v>1.8687400000000001</v>
      </c>
      <c r="GL20">
        <v>1.8699600000000001</v>
      </c>
      <c r="GM20">
        <v>5</v>
      </c>
      <c r="GN20">
        <v>0</v>
      </c>
      <c r="GO20">
        <v>0</v>
      </c>
      <c r="GP20">
        <v>0</v>
      </c>
      <c r="GQ20" t="s">
        <v>371</v>
      </c>
      <c r="GR20" t="s">
        <v>372</v>
      </c>
      <c r="GS20" t="s">
        <v>373</v>
      </c>
      <c r="GT20" t="s">
        <v>373</v>
      </c>
      <c r="GU20" t="s">
        <v>373</v>
      </c>
      <c r="GV20" t="s">
        <v>373</v>
      </c>
      <c r="GW20">
        <v>0</v>
      </c>
      <c r="GX20">
        <v>100</v>
      </c>
      <c r="GY20">
        <v>100</v>
      </c>
      <c r="GZ20">
        <v>0.50800000000000001</v>
      </c>
      <c r="HA20">
        <v>5.2600000000000001E-2</v>
      </c>
      <c r="HB20">
        <v>0.50878067278764605</v>
      </c>
      <c r="HC20">
        <v>-8.5412330020358197E-5</v>
      </c>
      <c r="HD20">
        <v>7.0222813146585796E-7</v>
      </c>
      <c r="HE20">
        <v>-2.98990151938357E-10</v>
      </c>
      <c r="HF20">
        <v>3.16682490205255E-2</v>
      </c>
      <c r="HG20">
        <v>-2.3286016756615301E-2</v>
      </c>
      <c r="HH20">
        <v>2.6488966622917002E-3</v>
      </c>
      <c r="HI20">
        <v>-3.3879166133906998E-5</v>
      </c>
      <c r="HJ20">
        <v>1</v>
      </c>
      <c r="HK20">
        <v>2007</v>
      </c>
      <c r="HL20">
        <v>1</v>
      </c>
      <c r="HM20">
        <v>24</v>
      </c>
      <c r="HN20">
        <v>1</v>
      </c>
      <c r="HO20">
        <v>0.6</v>
      </c>
      <c r="HP20">
        <v>18</v>
      </c>
      <c r="HQ20">
        <v>514.84100000000001</v>
      </c>
      <c r="HR20">
        <v>512.04300000000001</v>
      </c>
      <c r="HS20">
        <v>27.0001</v>
      </c>
      <c r="HT20">
        <v>31.504200000000001</v>
      </c>
      <c r="HU20">
        <v>30.000699999999998</v>
      </c>
      <c r="HV20">
        <v>31.22</v>
      </c>
      <c r="HW20">
        <v>31.156300000000002</v>
      </c>
      <c r="HX20">
        <v>10.0768</v>
      </c>
      <c r="HY20">
        <v>100</v>
      </c>
      <c r="HZ20">
        <v>0</v>
      </c>
      <c r="IA20">
        <v>27</v>
      </c>
      <c r="IB20">
        <v>150</v>
      </c>
      <c r="IC20">
        <v>0</v>
      </c>
      <c r="ID20">
        <v>98.273899999999998</v>
      </c>
      <c r="IE20">
        <v>99.686700000000002</v>
      </c>
    </row>
    <row r="21" spans="1:239" x14ac:dyDescent="0.3">
      <c r="A21">
        <v>5</v>
      </c>
      <c r="B21">
        <v>1628175623.0999999</v>
      </c>
      <c r="C21">
        <v>533.5</v>
      </c>
      <c r="D21" t="s">
        <v>390</v>
      </c>
      <c r="E21" t="s">
        <v>391</v>
      </c>
      <c r="F21">
        <v>0</v>
      </c>
      <c r="G21" t="s">
        <v>362</v>
      </c>
      <c r="H21" t="s">
        <v>363</v>
      </c>
      <c r="I21" t="s">
        <v>364</v>
      </c>
      <c r="J21">
        <v>1628175623.0999999</v>
      </c>
      <c r="K21">
        <f t="shared" si="0"/>
        <v>9.6023214627976358E-3</v>
      </c>
      <c r="L21">
        <f t="shared" si="1"/>
        <v>9.6023214627976365</v>
      </c>
      <c r="M21">
        <f t="shared" si="2"/>
        <v>12.70352701157225</v>
      </c>
      <c r="N21">
        <f t="shared" si="3"/>
        <v>83.8018</v>
      </c>
      <c r="O21">
        <f t="shared" si="4"/>
        <v>13.944470705592122</v>
      </c>
      <c r="P21">
        <f t="shared" si="5"/>
        <v>1.3915622802930514</v>
      </c>
      <c r="Q21">
        <f t="shared" si="6"/>
        <v>8.3628433350214006</v>
      </c>
      <c r="R21">
        <f t="shared" si="7"/>
        <v>0.31721984098056377</v>
      </c>
      <c r="S21">
        <f t="shared" si="8"/>
        <v>2.9233891288460843</v>
      </c>
      <c r="T21">
        <f t="shared" si="9"/>
        <v>0.29926215841697734</v>
      </c>
      <c r="U21">
        <f t="shared" si="10"/>
        <v>0.18856750896686672</v>
      </c>
      <c r="V21">
        <f t="shared" si="11"/>
        <v>321.491637127101</v>
      </c>
      <c r="W21">
        <f t="shared" si="12"/>
        <v>29.444652436293083</v>
      </c>
      <c r="X21">
        <f t="shared" si="13"/>
        <v>30.050799999999999</v>
      </c>
      <c r="Y21">
        <f t="shared" si="14"/>
        <v>4.2728972008074786</v>
      </c>
      <c r="Z21">
        <f t="shared" si="15"/>
        <v>27.10866177308618</v>
      </c>
      <c r="AA21">
        <f t="shared" si="16"/>
        <v>1.1579993992919999</v>
      </c>
      <c r="AB21">
        <f t="shared" si="17"/>
        <v>4.2716951835729358</v>
      </c>
      <c r="AC21">
        <f t="shared" si="18"/>
        <v>3.1148978015154789</v>
      </c>
      <c r="AD21">
        <f t="shared" si="19"/>
        <v>-423.46237650937576</v>
      </c>
      <c r="AE21">
        <f t="shared" si="20"/>
        <v>-0.77226819810019542</v>
      </c>
      <c r="AF21">
        <f t="shared" si="21"/>
        <v>-5.8766320927359429E-2</v>
      </c>
      <c r="AG21">
        <f t="shared" si="22"/>
        <v>-102.80177390130231</v>
      </c>
      <c r="AH21">
        <v>0</v>
      </c>
      <c r="AI21">
        <v>0</v>
      </c>
      <c r="AJ21">
        <f t="shared" si="23"/>
        <v>1</v>
      </c>
      <c r="AK21">
        <f t="shared" si="24"/>
        <v>0</v>
      </c>
      <c r="AL21">
        <f t="shared" si="25"/>
        <v>52163.027615237748</v>
      </c>
      <c r="AM21" t="s">
        <v>365</v>
      </c>
      <c r="AN21">
        <v>10238.9</v>
      </c>
      <c r="AO21">
        <v>302.21199999999999</v>
      </c>
      <c r="AP21">
        <v>4052.3</v>
      </c>
      <c r="AQ21">
        <f t="shared" si="26"/>
        <v>0.92542210596451402</v>
      </c>
      <c r="AR21">
        <v>-0.32343011824092399</v>
      </c>
      <c r="AS21" t="s">
        <v>392</v>
      </c>
      <c r="AT21">
        <v>10106.1</v>
      </c>
      <c r="AU21">
        <v>642.97323076923101</v>
      </c>
      <c r="AV21">
        <v>730.01099999999997</v>
      </c>
      <c r="AW21">
        <f t="shared" si="27"/>
        <v>0.11922802427739987</v>
      </c>
      <c r="AX21">
        <v>0.5</v>
      </c>
      <c r="AY21">
        <f t="shared" si="28"/>
        <v>1681.0965000658555</v>
      </c>
      <c r="AZ21">
        <f t="shared" si="29"/>
        <v>12.70352701157225</v>
      </c>
      <c r="BA21">
        <f t="shared" si="30"/>
        <v>100.21690716125188</v>
      </c>
      <c r="BB21">
        <f t="shared" si="31"/>
        <v>7.749083487653954E-3</v>
      </c>
      <c r="BC21">
        <f t="shared" si="32"/>
        <v>4.5510122450209662</v>
      </c>
      <c r="BD21">
        <f t="shared" si="33"/>
        <v>225.63154575407353</v>
      </c>
      <c r="BE21" t="s">
        <v>393</v>
      </c>
      <c r="BF21">
        <v>518.11</v>
      </c>
      <c r="BG21">
        <f t="shared" si="34"/>
        <v>518.11</v>
      </c>
      <c r="BH21">
        <f t="shared" si="35"/>
        <v>0.29027096851965239</v>
      </c>
      <c r="BI21">
        <f t="shared" si="36"/>
        <v>0.41074732649099804</v>
      </c>
      <c r="BJ21">
        <f t="shared" si="37"/>
        <v>0.94004255571998119</v>
      </c>
      <c r="BK21">
        <f t="shared" si="38"/>
        <v>0.20345482161194617</v>
      </c>
      <c r="BL21">
        <f t="shared" si="39"/>
        <v>0.88592294367492175</v>
      </c>
      <c r="BM21">
        <f t="shared" si="40"/>
        <v>0.33098158234931446</v>
      </c>
      <c r="BN21">
        <f t="shared" si="41"/>
        <v>0.66901841765068548</v>
      </c>
      <c r="BO21">
        <f t="shared" si="42"/>
        <v>1999.88</v>
      </c>
      <c r="BP21">
        <f t="shared" si="43"/>
        <v>1681.0965000658555</v>
      </c>
      <c r="BQ21">
        <f t="shared" si="44"/>
        <v>0.84059868595408493</v>
      </c>
      <c r="BR21">
        <f t="shared" si="45"/>
        <v>0.16075546389138398</v>
      </c>
      <c r="BS21">
        <v>6</v>
      </c>
      <c r="BT21">
        <v>0.5</v>
      </c>
      <c r="BU21" t="s">
        <v>368</v>
      </c>
      <c r="BV21">
        <v>2</v>
      </c>
      <c r="BW21">
        <v>1628175623.0999999</v>
      </c>
      <c r="BX21">
        <v>83.8018</v>
      </c>
      <c r="BY21">
        <v>100.008</v>
      </c>
      <c r="BZ21">
        <v>11.603999999999999</v>
      </c>
      <c r="CA21">
        <v>0.217498</v>
      </c>
      <c r="CB21">
        <v>83.258600000000001</v>
      </c>
      <c r="CC21">
        <v>11.541</v>
      </c>
      <c r="CD21">
        <v>500.113</v>
      </c>
      <c r="CE21">
        <v>99.692899999999995</v>
      </c>
      <c r="CF21">
        <v>0.10022300000000001</v>
      </c>
      <c r="CG21">
        <v>30.0459</v>
      </c>
      <c r="CH21">
        <v>30.050799999999999</v>
      </c>
      <c r="CI21">
        <v>999.9</v>
      </c>
      <c r="CJ21">
        <v>0</v>
      </c>
      <c r="CK21">
        <v>0</v>
      </c>
      <c r="CL21">
        <v>9995.6200000000008</v>
      </c>
      <c r="CM21">
        <v>0</v>
      </c>
      <c r="CN21">
        <v>92.319900000000004</v>
      </c>
      <c r="CO21">
        <v>-16.206399999999999</v>
      </c>
      <c r="CP21">
        <v>84.785700000000006</v>
      </c>
      <c r="CQ21">
        <v>100.03</v>
      </c>
      <c r="CR21">
        <v>11.3865</v>
      </c>
      <c r="CS21">
        <v>100.008</v>
      </c>
      <c r="CT21">
        <v>0.217498</v>
      </c>
      <c r="CU21">
        <v>1.1568400000000001</v>
      </c>
      <c r="CV21">
        <v>2.1683000000000001E-2</v>
      </c>
      <c r="CW21">
        <v>9.0574300000000001</v>
      </c>
      <c r="CX21">
        <v>-38.644399999999997</v>
      </c>
      <c r="CY21">
        <v>1999.88</v>
      </c>
      <c r="CZ21">
        <v>0.97999599999999998</v>
      </c>
      <c r="DA21">
        <v>2.0004000000000001E-2</v>
      </c>
      <c r="DB21">
        <v>0</v>
      </c>
      <c r="DC21">
        <v>642.77</v>
      </c>
      <c r="DD21">
        <v>4.9998899999999997</v>
      </c>
      <c r="DE21">
        <v>14707.2</v>
      </c>
      <c r="DF21">
        <v>16899.3</v>
      </c>
      <c r="DG21">
        <v>49.125</v>
      </c>
      <c r="DH21">
        <v>50.061999999999998</v>
      </c>
      <c r="DI21">
        <v>49.625</v>
      </c>
      <c r="DJ21">
        <v>49.561999999999998</v>
      </c>
      <c r="DK21">
        <v>50.75</v>
      </c>
      <c r="DL21">
        <v>1954.97</v>
      </c>
      <c r="DM21">
        <v>39.909999999999997</v>
      </c>
      <c r="DN21">
        <v>0</v>
      </c>
      <c r="DO21">
        <v>116.299999952316</v>
      </c>
      <c r="DP21">
        <v>0</v>
      </c>
      <c r="DQ21">
        <v>642.97323076923101</v>
      </c>
      <c r="DR21">
        <v>-1.4273504183936001</v>
      </c>
      <c r="DS21">
        <v>-62.317948653675103</v>
      </c>
      <c r="DT21">
        <v>14717.8692307692</v>
      </c>
      <c r="DU21">
        <v>15</v>
      </c>
      <c r="DV21">
        <v>1628175586.5999999</v>
      </c>
      <c r="DW21" t="s">
        <v>394</v>
      </c>
      <c r="DX21">
        <v>1628175563.0999999</v>
      </c>
      <c r="DY21">
        <v>1628175586.5999999</v>
      </c>
      <c r="DZ21">
        <v>6</v>
      </c>
      <c r="EA21">
        <v>3.6999999999999998E-2</v>
      </c>
      <c r="EB21">
        <v>-1E-3</v>
      </c>
      <c r="EC21">
        <v>0.54400000000000004</v>
      </c>
      <c r="ED21">
        <v>2.7E-2</v>
      </c>
      <c r="EE21">
        <v>100</v>
      </c>
      <c r="EF21">
        <v>0</v>
      </c>
      <c r="EG21">
        <v>0.1</v>
      </c>
      <c r="EH21">
        <v>0.01</v>
      </c>
      <c r="EI21">
        <v>12.5910266116838</v>
      </c>
      <c r="EJ21">
        <v>0.45557033340533398</v>
      </c>
      <c r="EK21">
        <v>8.4387679352932898E-2</v>
      </c>
      <c r="EL21">
        <v>1</v>
      </c>
      <c r="EM21">
        <v>0.31334213585485599</v>
      </c>
      <c r="EN21">
        <v>1.8470168453057802E-2</v>
      </c>
      <c r="EO21">
        <v>3.2881027232009902E-3</v>
      </c>
      <c r="EP21">
        <v>1</v>
      </c>
      <c r="EQ21">
        <v>2</v>
      </c>
      <c r="ER21">
        <v>2</v>
      </c>
      <c r="ES21" t="s">
        <v>370</v>
      </c>
      <c r="ET21">
        <v>2.9402499999999998</v>
      </c>
      <c r="EU21">
        <v>2.7458900000000002</v>
      </c>
      <c r="EV21">
        <v>2.2399700000000002E-2</v>
      </c>
      <c r="EW21">
        <v>2.67177E-2</v>
      </c>
      <c r="EX21">
        <v>6.8815799999999996E-2</v>
      </c>
      <c r="EY21">
        <v>1.9930099999999999E-3</v>
      </c>
      <c r="EZ21">
        <v>23075.3</v>
      </c>
      <c r="FA21">
        <v>21154.9</v>
      </c>
      <c r="FB21">
        <v>23535.7</v>
      </c>
      <c r="FC21">
        <v>21781.5</v>
      </c>
      <c r="FD21">
        <v>30906.799999999999</v>
      </c>
      <c r="FE21">
        <v>30455.200000000001</v>
      </c>
      <c r="FF21">
        <v>37127.9</v>
      </c>
      <c r="FG21">
        <v>34014.400000000001</v>
      </c>
      <c r="FH21">
        <v>2.00712</v>
      </c>
      <c r="FI21">
        <v>1.9575499999999999</v>
      </c>
      <c r="FJ21">
        <v>7.0333499999999998E-3</v>
      </c>
      <c r="FK21">
        <v>0</v>
      </c>
      <c r="FL21">
        <v>29.936299999999999</v>
      </c>
      <c r="FM21">
        <v>999.9</v>
      </c>
      <c r="FN21">
        <v>60.322000000000003</v>
      </c>
      <c r="FO21">
        <v>34.119999999999997</v>
      </c>
      <c r="FP21">
        <v>32.5443</v>
      </c>
      <c r="FQ21">
        <v>60.630200000000002</v>
      </c>
      <c r="FR21">
        <v>36.514400000000002</v>
      </c>
      <c r="FS21">
        <v>1</v>
      </c>
      <c r="FT21">
        <v>0.34671000000000002</v>
      </c>
      <c r="FU21">
        <v>2.3517299999999999</v>
      </c>
      <c r="FV21">
        <v>20.173999999999999</v>
      </c>
      <c r="FW21">
        <v>5.2634100000000004</v>
      </c>
      <c r="FX21">
        <v>11.962</v>
      </c>
      <c r="FY21">
        <v>4.9797500000000001</v>
      </c>
      <c r="FZ21">
        <v>3.2976999999999999</v>
      </c>
      <c r="GA21">
        <v>9999</v>
      </c>
      <c r="GB21">
        <v>9999</v>
      </c>
      <c r="GC21">
        <v>999.9</v>
      </c>
      <c r="GD21">
        <v>9999</v>
      </c>
      <c r="GE21">
        <v>1.86948</v>
      </c>
      <c r="GF21">
        <v>1.8653900000000001</v>
      </c>
      <c r="GG21">
        <v>1.87219</v>
      </c>
      <c r="GH21">
        <v>1.8687400000000001</v>
      </c>
      <c r="GI21">
        <v>1.8674299999999999</v>
      </c>
      <c r="GJ21">
        <v>1.86751</v>
      </c>
      <c r="GK21">
        <v>1.8687400000000001</v>
      </c>
      <c r="GL21">
        <v>1.8699600000000001</v>
      </c>
      <c r="GM21">
        <v>5</v>
      </c>
      <c r="GN21">
        <v>0</v>
      </c>
      <c r="GO21">
        <v>0</v>
      </c>
      <c r="GP21">
        <v>0</v>
      </c>
      <c r="GQ21" t="s">
        <v>371</v>
      </c>
      <c r="GR21" t="s">
        <v>372</v>
      </c>
      <c r="GS21" t="s">
        <v>373</v>
      </c>
      <c r="GT21" t="s">
        <v>373</v>
      </c>
      <c r="GU21" t="s">
        <v>373</v>
      </c>
      <c r="GV21" t="s">
        <v>373</v>
      </c>
      <c r="GW21">
        <v>0</v>
      </c>
      <c r="GX21">
        <v>100</v>
      </c>
      <c r="GY21">
        <v>100</v>
      </c>
      <c r="GZ21">
        <v>0.54300000000000004</v>
      </c>
      <c r="HA21">
        <v>6.3E-2</v>
      </c>
      <c r="HB21">
        <v>0.54568316636544401</v>
      </c>
      <c r="HC21">
        <v>-8.5412330020358197E-5</v>
      </c>
      <c r="HD21">
        <v>7.0222813146585796E-7</v>
      </c>
      <c r="HE21">
        <v>-2.98990151938357E-10</v>
      </c>
      <c r="HF21">
        <v>3.1032052554385001E-2</v>
      </c>
      <c r="HG21">
        <v>-2.3286016756615301E-2</v>
      </c>
      <c r="HH21">
        <v>2.6488966622917002E-3</v>
      </c>
      <c r="HI21">
        <v>-3.3879166133906998E-5</v>
      </c>
      <c r="HJ21">
        <v>1</v>
      </c>
      <c r="HK21">
        <v>2007</v>
      </c>
      <c r="HL21">
        <v>1</v>
      </c>
      <c r="HM21">
        <v>24</v>
      </c>
      <c r="HN21">
        <v>1</v>
      </c>
      <c r="HO21">
        <v>0.6</v>
      </c>
      <c r="HP21">
        <v>18</v>
      </c>
      <c r="HQ21">
        <v>514.86699999999996</v>
      </c>
      <c r="HR21">
        <v>511.69</v>
      </c>
      <c r="HS21">
        <v>27</v>
      </c>
      <c r="HT21">
        <v>31.639500000000002</v>
      </c>
      <c r="HU21">
        <v>30.000399999999999</v>
      </c>
      <c r="HV21">
        <v>31.3523</v>
      </c>
      <c r="HW21">
        <v>31.285799999999998</v>
      </c>
      <c r="HX21">
        <v>7.6864499999999998</v>
      </c>
      <c r="HY21">
        <v>100</v>
      </c>
      <c r="HZ21">
        <v>0</v>
      </c>
      <c r="IA21">
        <v>27</v>
      </c>
      <c r="IB21">
        <v>100</v>
      </c>
      <c r="IC21">
        <v>0</v>
      </c>
      <c r="ID21">
        <v>98.252399999999994</v>
      </c>
      <c r="IE21">
        <v>99.669300000000007</v>
      </c>
    </row>
    <row r="22" spans="1:239" x14ac:dyDescent="0.3">
      <c r="A22">
        <v>6</v>
      </c>
      <c r="B22">
        <v>1628175736.0999999</v>
      </c>
      <c r="C22">
        <v>646.5</v>
      </c>
      <c r="D22" t="s">
        <v>395</v>
      </c>
      <c r="E22" t="s">
        <v>396</v>
      </c>
      <c r="F22">
        <v>0</v>
      </c>
      <c r="G22" t="s">
        <v>362</v>
      </c>
      <c r="H22" t="s">
        <v>363</v>
      </c>
      <c r="I22" t="s">
        <v>364</v>
      </c>
      <c r="J22">
        <v>1628175736.0999999</v>
      </c>
      <c r="K22">
        <f t="shared" si="0"/>
        <v>9.9444527578413378E-3</v>
      </c>
      <c r="L22">
        <f t="shared" si="1"/>
        <v>9.9444527578413382</v>
      </c>
      <c r="M22">
        <f t="shared" si="2"/>
        <v>9.9497029176043323</v>
      </c>
      <c r="N22">
        <f t="shared" si="3"/>
        <v>62.303199999999997</v>
      </c>
      <c r="O22">
        <f t="shared" si="4"/>
        <v>10.285702329970837</v>
      </c>
      <c r="P22">
        <f t="shared" si="5"/>
        <v>1.0264644452733498</v>
      </c>
      <c r="Q22">
        <f t="shared" si="6"/>
        <v>6.21756469078528</v>
      </c>
      <c r="R22">
        <f t="shared" si="7"/>
        <v>0.33430207607116341</v>
      </c>
      <c r="S22">
        <f t="shared" si="8"/>
        <v>2.9270383030954155</v>
      </c>
      <c r="T22">
        <f t="shared" si="9"/>
        <v>0.31444652850679372</v>
      </c>
      <c r="U22">
        <f t="shared" si="10"/>
        <v>0.19821467456953373</v>
      </c>
      <c r="V22">
        <f t="shared" si="11"/>
        <v>321.5107891270934</v>
      </c>
      <c r="W22">
        <f t="shared" si="12"/>
        <v>29.353000266879334</v>
      </c>
      <c r="X22">
        <f t="shared" si="13"/>
        <v>30.027100000000001</v>
      </c>
      <c r="Y22">
        <f t="shared" si="14"/>
        <v>4.2670860961725143</v>
      </c>
      <c r="Z22">
        <f t="shared" si="15"/>
        <v>28.0378386491121</v>
      </c>
      <c r="AA22">
        <f t="shared" si="16"/>
        <v>1.1974434495296002</v>
      </c>
      <c r="AB22">
        <f t="shared" si="17"/>
        <v>4.2708122566627322</v>
      </c>
      <c r="AC22">
        <f t="shared" si="18"/>
        <v>3.0696426466429143</v>
      </c>
      <c r="AD22">
        <f t="shared" si="19"/>
        <v>-438.550366620803</v>
      </c>
      <c r="AE22">
        <f t="shared" si="20"/>
        <v>2.3985978327465132</v>
      </c>
      <c r="AF22">
        <f t="shared" si="21"/>
        <v>0.18227089431666815</v>
      </c>
      <c r="AG22">
        <f t="shared" si="22"/>
        <v>-114.45870876664641</v>
      </c>
      <c r="AH22">
        <v>0</v>
      </c>
      <c r="AI22">
        <v>0</v>
      </c>
      <c r="AJ22">
        <f t="shared" si="23"/>
        <v>1</v>
      </c>
      <c r="AK22">
        <f t="shared" si="24"/>
        <v>0</v>
      </c>
      <c r="AL22">
        <f t="shared" si="25"/>
        <v>52267.94847438237</v>
      </c>
      <c r="AM22" t="s">
        <v>365</v>
      </c>
      <c r="AN22">
        <v>10238.9</v>
      </c>
      <c r="AO22">
        <v>302.21199999999999</v>
      </c>
      <c r="AP22">
        <v>4052.3</v>
      </c>
      <c r="AQ22">
        <f t="shared" si="26"/>
        <v>0.92542210596451402</v>
      </c>
      <c r="AR22">
        <v>-0.32343011824092399</v>
      </c>
      <c r="AS22" t="s">
        <v>397</v>
      </c>
      <c r="AT22">
        <v>10106.9</v>
      </c>
      <c r="AU22">
        <v>648.46038461538501</v>
      </c>
      <c r="AV22">
        <v>718.89099999999996</v>
      </c>
      <c r="AW22">
        <f t="shared" si="27"/>
        <v>9.7971202010617708E-2</v>
      </c>
      <c r="AX22">
        <v>0.5</v>
      </c>
      <c r="AY22">
        <f t="shared" si="28"/>
        <v>1681.1973000658513</v>
      </c>
      <c r="AZ22">
        <f t="shared" si="29"/>
        <v>9.9497029176043323</v>
      </c>
      <c r="BA22">
        <f t="shared" si="30"/>
        <v>82.354460152228299</v>
      </c>
      <c r="BB22">
        <f t="shared" si="31"/>
        <v>6.1106052427296106E-3</v>
      </c>
      <c r="BC22">
        <f t="shared" si="32"/>
        <v>4.636876800516351</v>
      </c>
      <c r="BD22">
        <f t="shared" si="33"/>
        <v>224.55795048027983</v>
      </c>
      <c r="BE22" t="s">
        <v>398</v>
      </c>
      <c r="BF22">
        <v>525.29999999999995</v>
      </c>
      <c r="BG22">
        <f t="shared" si="34"/>
        <v>525.29999999999995</v>
      </c>
      <c r="BH22">
        <f t="shared" si="35"/>
        <v>0.26929117209702169</v>
      </c>
      <c r="BI22">
        <f t="shared" si="36"/>
        <v>0.36381141367426661</v>
      </c>
      <c r="BJ22">
        <f t="shared" si="37"/>
        <v>0.9451117096682734</v>
      </c>
      <c r="BK22">
        <f t="shared" si="38"/>
        <v>0.16902847368025495</v>
      </c>
      <c r="BL22">
        <f t="shared" si="39"/>
        <v>0.88888820742339913</v>
      </c>
      <c r="BM22">
        <f t="shared" si="40"/>
        <v>0.2947136635284876</v>
      </c>
      <c r="BN22">
        <f t="shared" si="41"/>
        <v>0.7052863364715124</v>
      </c>
      <c r="BO22">
        <f t="shared" si="42"/>
        <v>2000</v>
      </c>
      <c r="BP22">
        <f t="shared" si="43"/>
        <v>1681.1973000658513</v>
      </c>
      <c r="BQ22">
        <f t="shared" si="44"/>
        <v>0.84059865003292566</v>
      </c>
      <c r="BR22">
        <f t="shared" si="45"/>
        <v>0.16075539456354671</v>
      </c>
      <c r="BS22">
        <v>6</v>
      </c>
      <c r="BT22">
        <v>0.5</v>
      </c>
      <c r="BU22" t="s">
        <v>368</v>
      </c>
      <c r="BV22">
        <v>2</v>
      </c>
      <c r="BW22">
        <v>1628175736.0999999</v>
      </c>
      <c r="BX22">
        <v>62.303199999999997</v>
      </c>
      <c r="BY22">
        <v>74.984300000000005</v>
      </c>
      <c r="BZ22">
        <v>11.999000000000001</v>
      </c>
      <c r="CA22">
        <v>0.210731</v>
      </c>
      <c r="CB22">
        <v>61.780099999999997</v>
      </c>
      <c r="CC22">
        <v>11.926500000000001</v>
      </c>
      <c r="CD22">
        <v>500.08</v>
      </c>
      <c r="CE22">
        <v>99.695400000000006</v>
      </c>
      <c r="CF22">
        <v>9.9870399999999998E-2</v>
      </c>
      <c r="CG22">
        <v>30.042300000000001</v>
      </c>
      <c r="CH22">
        <v>30.027100000000001</v>
      </c>
      <c r="CI22">
        <v>999.9</v>
      </c>
      <c r="CJ22">
        <v>0</v>
      </c>
      <c r="CK22">
        <v>0</v>
      </c>
      <c r="CL22">
        <v>10016.200000000001</v>
      </c>
      <c r="CM22">
        <v>0</v>
      </c>
      <c r="CN22">
        <v>89.868499999999997</v>
      </c>
      <c r="CO22">
        <v>-12.681100000000001</v>
      </c>
      <c r="CP22">
        <v>63.059899999999999</v>
      </c>
      <c r="CQ22">
        <v>75.000100000000003</v>
      </c>
      <c r="CR22">
        <v>11.7883</v>
      </c>
      <c r="CS22">
        <v>74.984300000000005</v>
      </c>
      <c r="CT22">
        <v>0.210731</v>
      </c>
      <c r="CU22">
        <v>1.19624</v>
      </c>
      <c r="CV22">
        <v>2.1009E-2</v>
      </c>
      <c r="CW22">
        <v>9.5548900000000003</v>
      </c>
      <c r="CX22">
        <v>-38.950400000000002</v>
      </c>
      <c r="CY22">
        <v>2000</v>
      </c>
      <c r="CZ22">
        <v>0.97999599999999998</v>
      </c>
      <c r="DA22">
        <v>2.0004000000000001E-2</v>
      </c>
      <c r="DB22">
        <v>0</v>
      </c>
      <c r="DC22">
        <v>648.11900000000003</v>
      </c>
      <c r="DD22">
        <v>4.9998899999999997</v>
      </c>
      <c r="DE22">
        <v>14784.8</v>
      </c>
      <c r="DF22">
        <v>16900.3</v>
      </c>
      <c r="DG22">
        <v>49</v>
      </c>
      <c r="DH22">
        <v>49.936999999999998</v>
      </c>
      <c r="DI22">
        <v>49.5</v>
      </c>
      <c r="DJ22">
        <v>49.436999999999998</v>
      </c>
      <c r="DK22">
        <v>50.686999999999998</v>
      </c>
      <c r="DL22">
        <v>1955.09</v>
      </c>
      <c r="DM22">
        <v>39.909999999999997</v>
      </c>
      <c r="DN22">
        <v>0</v>
      </c>
      <c r="DO22">
        <v>112.60000014305101</v>
      </c>
      <c r="DP22">
        <v>0</v>
      </c>
      <c r="DQ22">
        <v>648.46038461538501</v>
      </c>
      <c r="DR22">
        <v>-0.117401719464084</v>
      </c>
      <c r="DS22">
        <v>-34.796581194335403</v>
      </c>
      <c r="DT22">
        <v>14790.992307692301</v>
      </c>
      <c r="DU22">
        <v>15</v>
      </c>
      <c r="DV22">
        <v>1628175700.0999999</v>
      </c>
      <c r="DW22" t="s">
        <v>399</v>
      </c>
      <c r="DX22">
        <v>1628175678.5999999</v>
      </c>
      <c r="DY22">
        <v>1628175700.0999999</v>
      </c>
      <c r="DZ22">
        <v>7</v>
      </c>
      <c r="EA22">
        <v>-0.02</v>
      </c>
      <c r="EB22">
        <v>0</v>
      </c>
      <c r="EC22">
        <v>0.52300000000000002</v>
      </c>
      <c r="ED22">
        <v>2.7E-2</v>
      </c>
      <c r="EE22">
        <v>75</v>
      </c>
      <c r="EF22">
        <v>0</v>
      </c>
      <c r="EG22">
        <v>0.14000000000000001</v>
      </c>
      <c r="EH22">
        <v>0.01</v>
      </c>
      <c r="EI22">
        <v>9.8985300424498206</v>
      </c>
      <c r="EJ22">
        <v>0.45139674157515203</v>
      </c>
      <c r="EK22">
        <v>0.16784380645585401</v>
      </c>
      <c r="EL22">
        <v>1</v>
      </c>
      <c r="EM22">
        <v>0.330848918455657</v>
      </c>
      <c r="EN22">
        <v>2.23894167057253E-2</v>
      </c>
      <c r="EO22">
        <v>8.0314781409842103E-3</v>
      </c>
      <c r="EP22">
        <v>1</v>
      </c>
      <c r="EQ22">
        <v>2</v>
      </c>
      <c r="ER22">
        <v>2</v>
      </c>
      <c r="ES22" t="s">
        <v>370</v>
      </c>
      <c r="ET22">
        <v>2.9400499999999998</v>
      </c>
      <c r="EU22">
        <v>2.7457199999999999</v>
      </c>
      <c r="EV22">
        <v>1.6742699999999999E-2</v>
      </c>
      <c r="EW22">
        <v>2.0227100000000001E-2</v>
      </c>
      <c r="EX22">
        <v>7.0525699999999997E-2</v>
      </c>
      <c r="EY22">
        <v>1.93129E-3</v>
      </c>
      <c r="EZ22">
        <v>23203.599999999999</v>
      </c>
      <c r="FA22">
        <v>21291.7</v>
      </c>
      <c r="FB22">
        <v>23531.1</v>
      </c>
      <c r="FC22">
        <v>21777.7</v>
      </c>
      <c r="FD22">
        <v>30843.5</v>
      </c>
      <c r="FE22">
        <v>30452</v>
      </c>
      <c r="FF22">
        <v>37120.400000000001</v>
      </c>
      <c r="FG22">
        <v>34009</v>
      </c>
      <c r="FH22">
        <v>2.0062500000000001</v>
      </c>
      <c r="FI22">
        <v>1.95625</v>
      </c>
      <c r="FJ22">
        <v>2.8163200000000002E-3</v>
      </c>
      <c r="FK22">
        <v>0</v>
      </c>
      <c r="FL22">
        <v>29.981300000000001</v>
      </c>
      <c r="FM22">
        <v>999.9</v>
      </c>
      <c r="FN22">
        <v>59.497999999999998</v>
      </c>
      <c r="FO22">
        <v>34.180999999999997</v>
      </c>
      <c r="FP22">
        <v>32.212299999999999</v>
      </c>
      <c r="FQ22">
        <v>60.550199999999997</v>
      </c>
      <c r="FR22">
        <v>36.730800000000002</v>
      </c>
      <c r="FS22">
        <v>1</v>
      </c>
      <c r="FT22">
        <v>0.355244</v>
      </c>
      <c r="FU22">
        <v>2.3879600000000001</v>
      </c>
      <c r="FV22">
        <v>20.173400000000001</v>
      </c>
      <c r="FW22">
        <v>5.2625099999999998</v>
      </c>
      <c r="FX22">
        <v>11.962</v>
      </c>
      <c r="FY22">
        <v>4.9796500000000004</v>
      </c>
      <c r="FZ22">
        <v>3.2975500000000002</v>
      </c>
      <c r="GA22">
        <v>9999</v>
      </c>
      <c r="GB22">
        <v>9999</v>
      </c>
      <c r="GC22">
        <v>999.9</v>
      </c>
      <c r="GD22">
        <v>9999</v>
      </c>
      <c r="GE22">
        <v>1.8694999999999999</v>
      </c>
      <c r="GF22">
        <v>1.8653900000000001</v>
      </c>
      <c r="GG22">
        <v>1.87216</v>
      </c>
      <c r="GH22">
        <v>1.8687400000000001</v>
      </c>
      <c r="GI22">
        <v>1.8674299999999999</v>
      </c>
      <c r="GJ22">
        <v>1.86748</v>
      </c>
      <c r="GK22">
        <v>1.8687400000000001</v>
      </c>
      <c r="GL22">
        <v>1.8699600000000001</v>
      </c>
      <c r="GM22">
        <v>5</v>
      </c>
      <c r="GN22">
        <v>0</v>
      </c>
      <c r="GO22">
        <v>0</v>
      </c>
      <c r="GP22">
        <v>0</v>
      </c>
      <c r="GQ22" t="s">
        <v>371</v>
      </c>
      <c r="GR22" t="s">
        <v>372</v>
      </c>
      <c r="GS22" t="s">
        <v>373</v>
      </c>
      <c r="GT22" t="s">
        <v>373</v>
      </c>
      <c r="GU22" t="s">
        <v>373</v>
      </c>
      <c r="GV22" t="s">
        <v>373</v>
      </c>
      <c r="GW22">
        <v>0</v>
      </c>
      <c r="GX22">
        <v>100</v>
      </c>
      <c r="GY22">
        <v>100</v>
      </c>
      <c r="GZ22">
        <v>0.52300000000000002</v>
      </c>
      <c r="HA22">
        <v>7.2499999999999995E-2</v>
      </c>
      <c r="HB22">
        <v>0.52581498322731601</v>
      </c>
      <c r="HC22">
        <v>-8.5412330020358197E-5</v>
      </c>
      <c r="HD22">
        <v>7.0222813146585796E-7</v>
      </c>
      <c r="HE22">
        <v>-2.98990151938357E-10</v>
      </c>
      <c r="HF22">
        <v>3.0892852278913498E-2</v>
      </c>
      <c r="HG22">
        <v>-2.3286016756615301E-2</v>
      </c>
      <c r="HH22">
        <v>2.6488966622917002E-3</v>
      </c>
      <c r="HI22">
        <v>-3.3879166133906998E-5</v>
      </c>
      <c r="HJ22">
        <v>1</v>
      </c>
      <c r="HK22">
        <v>2007</v>
      </c>
      <c r="HL22">
        <v>1</v>
      </c>
      <c r="HM22">
        <v>24</v>
      </c>
      <c r="HN22">
        <v>1</v>
      </c>
      <c r="HO22">
        <v>0.6</v>
      </c>
      <c r="HP22">
        <v>18</v>
      </c>
      <c r="HQ22">
        <v>515.23400000000004</v>
      </c>
      <c r="HR22">
        <v>511.75700000000001</v>
      </c>
      <c r="HS22">
        <v>27.000800000000002</v>
      </c>
      <c r="HT22">
        <v>31.748100000000001</v>
      </c>
      <c r="HU22">
        <v>30.000399999999999</v>
      </c>
      <c r="HV22">
        <v>31.467600000000001</v>
      </c>
      <c r="HW22">
        <v>31.4024</v>
      </c>
      <c r="HX22">
        <v>6.4883600000000001</v>
      </c>
      <c r="HY22">
        <v>100</v>
      </c>
      <c r="HZ22">
        <v>0</v>
      </c>
      <c r="IA22">
        <v>27</v>
      </c>
      <c r="IB22">
        <v>75</v>
      </c>
      <c r="IC22">
        <v>0</v>
      </c>
      <c r="ID22">
        <v>98.232699999999994</v>
      </c>
      <c r="IE22">
        <v>99.652799999999999</v>
      </c>
    </row>
    <row r="23" spans="1:239" x14ac:dyDescent="0.3">
      <c r="A23">
        <v>7</v>
      </c>
      <c r="B23">
        <v>1628175850.0999999</v>
      </c>
      <c r="C23">
        <v>760.5</v>
      </c>
      <c r="D23" t="s">
        <v>400</v>
      </c>
      <c r="E23" t="s">
        <v>401</v>
      </c>
      <c r="F23">
        <v>0</v>
      </c>
      <c r="G23" t="s">
        <v>362</v>
      </c>
      <c r="H23" t="s">
        <v>363</v>
      </c>
      <c r="I23" t="s">
        <v>364</v>
      </c>
      <c r="J23">
        <v>1628175850.0999999</v>
      </c>
      <c r="K23">
        <f t="shared" si="0"/>
        <v>1.0214427316424817E-2</v>
      </c>
      <c r="L23">
        <f t="shared" si="1"/>
        <v>10.214427316424818</v>
      </c>
      <c r="M23">
        <f t="shared" si="2"/>
        <v>6.8659914191087124</v>
      </c>
      <c r="N23">
        <f t="shared" si="3"/>
        <v>41.2286</v>
      </c>
      <c r="O23">
        <f t="shared" si="4"/>
        <v>6.8247309529569575</v>
      </c>
      <c r="P23">
        <f t="shared" si="5"/>
        <v>0.68108324429691081</v>
      </c>
      <c r="Q23">
        <f t="shared" si="6"/>
        <v>4.1144638285928803</v>
      </c>
      <c r="R23">
        <f t="shared" si="7"/>
        <v>0.34941375287773663</v>
      </c>
      <c r="S23">
        <f t="shared" si="8"/>
        <v>2.9288058950782538</v>
      </c>
      <c r="T23">
        <f t="shared" si="9"/>
        <v>0.32779704336282656</v>
      </c>
      <c r="U23">
        <f t="shared" si="10"/>
        <v>0.20670378780800147</v>
      </c>
      <c r="V23">
        <f t="shared" si="11"/>
        <v>321.50440512709588</v>
      </c>
      <c r="W23">
        <f t="shared" si="12"/>
        <v>29.230641590761596</v>
      </c>
      <c r="X23">
        <f t="shared" si="13"/>
        <v>29.9682</v>
      </c>
      <c r="Y23">
        <f t="shared" si="14"/>
        <v>4.2526739711203616</v>
      </c>
      <c r="Z23">
        <f t="shared" si="15"/>
        <v>28.848136311213029</v>
      </c>
      <c r="AA23">
        <f t="shared" si="16"/>
        <v>1.2283334041867202</v>
      </c>
      <c r="AB23">
        <f t="shared" si="17"/>
        <v>4.2579298396800676</v>
      </c>
      <c r="AC23">
        <f t="shared" si="18"/>
        <v>3.0243405669336414</v>
      </c>
      <c r="AD23">
        <f t="shared" si="19"/>
        <v>-450.4562446543344</v>
      </c>
      <c r="AE23">
        <f t="shared" si="20"/>
        <v>3.3948023434323065</v>
      </c>
      <c r="AF23">
        <f t="shared" si="21"/>
        <v>0.25767511595194348</v>
      </c>
      <c r="AG23">
        <f t="shared" si="22"/>
        <v>-125.29936206785428</v>
      </c>
      <c r="AH23">
        <v>0</v>
      </c>
      <c r="AI23">
        <v>0</v>
      </c>
      <c r="AJ23">
        <f t="shared" si="23"/>
        <v>1</v>
      </c>
      <c r="AK23">
        <f t="shared" si="24"/>
        <v>0</v>
      </c>
      <c r="AL23">
        <f t="shared" si="25"/>
        <v>52327.578813443142</v>
      </c>
      <c r="AM23" t="s">
        <v>365</v>
      </c>
      <c r="AN23">
        <v>10238.9</v>
      </c>
      <c r="AO23">
        <v>302.21199999999999</v>
      </c>
      <c r="AP23">
        <v>4052.3</v>
      </c>
      <c r="AQ23">
        <f t="shared" si="26"/>
        <v>0.92542210596451402</v>
      </c>
      <c r="AR23">
        <v>-0.32343011824092399</v>
      </c>
      <c r="AS23" t="s">
        <v>402</v>
      </c>
      <c r="AT23">
        <v>10108</v>
      </c>
      <c r="AU23">
        <v>655.69630769230798</v>
      </c>
      <c r="AV23">
        <v>716.97500000000002</v>
      </c>
      <c r="AW23">
        <f t="shared" si="27"/>
        <v>8.5468380777142916E-2</v>
      </c>
      <c r="AX23">
        <v>0.5</v>
      </c>
      <c r="AY23">
        <f t="shared" si="28"/>
        <v>1681.1637000658527</v>
      </c>
      <c r="AZ23">
        <f t="shared" si="29"/>
        <v>6.8659914191087124</v>
      </c>
      <c r="BA23">
        <f t="shared" si="30"/>
        <v>71.843169632969392</v>
      </c>
      <c r="BB23">
        <f t="shared" si="31"/>
        <v>4.2764553725898437E-3</v>
      </c>
      <c r="BC23">
        <f t="shared" si="32"/>
        <v>4.6519404442274839</v>
      </c>
      <c r="BD23">
        <f t="shared" si="33"/>
        <v>224.37065687880286</v>
      </c>
      <c r="BE23" t="s">
        <v>403</v>
      </c>
      <c r="BF23">
        <v>537.77</v>
      </c>
      <c r="BG23">
        <f t="shared" si="34"/>
        <v>537.77</v>
      </c>
      <c r="BH23">
        <f t="shared" si="35"/>
        <v>0.24994595348512849</v>
      </c>
      <c r="BI23">
        <f t="shared" si="36"/>
        <v>0.3419474473797719</v>
      </c>
      <c r="BJ23">
        <f t="shared" si="37"/>
        <v>0.94901025172640441</v>
      </c>
      <c r="BK23">
        <f t="shared" si="38"/>
        <v>0.1477438737488446</v>
      </c>
      <c r="BL23">
        <f t="shared" si="39"/>
        <v>0.88939912876711158</v>
      </c>
      <c r="BM23">
        <f t="shared" si="40"/>
        <v>0.28044855006826075</v>
      </c>
      <c r="BN23">
        <f t="shared" si="41"/>
        <v>0.71955144993173925</v>
      </c>
      <c r="BO23">
        <f t="shared" si="42"/>
        <v>1999.96</v>
      </c>
      <c r="BP23">
        <f t="shared" si="43"/>
        <v>1681.1637000658527</v>
      </c>
      <c r="BQ23">
        <f t="shared" si="44"/>
        <v>0.84059866200616651</v>
      </c>
      <c r="BR23">
        <f t="shared" si="45"/>
        <v>0.16075541767190138</v>
      </c>
      <c r="BS23">
        <v>6</v>
      </c>
      <c r="BT23">
        <v>0.5</v>
      </c>
      <c r="BU23" t="s">
        <v>368</v>
      </c>
      <c r="BV23">
        <v>2</v>
      </c>
      <c r="BW23">
        <v>1628175850.0999999</v>
      </c>
      <c r="BX23">
        <v>41.2286</v>
      </c>
      <c r="BY23">
        <v>49.971899999999998</v>
      </c>
      <c r="BZ23">
        <v>12.308400000000001</v>
      </c>
      <c r="CA23">
        <v>0.20367399999999999</v>
      </c>
      <c r="CB23">
        <v>40.6477</v>
      </c>
      <c r="CC23">
        <v>12.228300000000001</v>
      </c>
      <c r="CD23">
        <v>500.07100000000003</v>
      </c>
      <c r="CE23">
        <v>99.696399999999997</v>
      </c>
      <c r="CF23">
        <v>9.9950800000000006E-2</v>
      </c>
      <c r="CG23">
        <v>29.989699999999999</v>
      </c>
      <c r="CH23">
        <v>29.9682</v>
      </c>
      <c r="CI23">
        <v>999.9</v>
      </c>
      <c r="CJ23">
        <v>0</v>
      </c>
      <c r="CK23">
        <v>0</v>
      </c>
      <c r="CL23">
        <v>10026.200000000001</v>
      </c>
      <c r="CM23">
        <v>0</v>
      </c>
      <c r="CN23">
        <v>84.868899999999996</v>
      </c>
      <c r="CO23">
        <v>-8.7433200000000006</v>
      </c>
      <c r="CP23">
        <v>41.742400000000004</v>
      </c>
      <c r="CQ23">
        <v>49.982100000000003</v>
      </c>
      <c r="CR23">
        <v>12.104699999999999</v>
      </c>
      <c r="CS23">
        <v>49.971899999999998</v>
      </c>
      <c r="CT23">
        <v>0.20367399999999999</v>
      </c>
      <c r="CU23">
        <v>1.2271000000000001</v>
      </c>
      <c r="CV23">
        <v>2.0305500000000001E-2</v>
      </c>
      <c r="CW23">
        <v>9.93445</v>
      </c>
      <c r="CX23">
        <v>-39.279400000000003</v>
      </c>
      <c r="CY23">
        <v>1999.96</v>
      </c>
      <c r="CZ23">
        <v>0.979993</v>
      </c>
      <c r="DA23">
        <v>2.0006800000000002E-2</v>
      </c>
      <c r="DB23">
        <v>0</v>
      </c>
      <c r="DC23">
        <v>655.46699999999998</v>
      </c>
      <c r="DD23">
        <v>4.9998899999999997</v>
      </c>
      <c r="DE23">
        <v>14895.8</v>
      </c>
      <c r="DF23">
        <v>16899.900000000001</v>
      </c>
      <c r="DG23">
        <v>48.875</v>
      </c>
      <c r="DH23">
        <v>49.811999999999998</v>
      </c>
      <c r="DI23">
        <v>49.375</v>
      </c>
      <c r="DJ23">
        <v>49.375</v>
      </c>
      <c r="DK23">
        <v>50.561999999999998</v>
      </c>
      <c r="DL23">
        <v>1955.05</v>
      </c>
      <c r="DM23">
        <v>39.909999999999997</v>
      </c>
      <c r="DN23">
        <v>0</v>
      </c>
      <c r="DO23">
        <v>113.40000009536701</v>
      </c>
      <c r="DP23">
        <v>0</v>
      </c>
      <c r="DQ23">
        <v>655.69630769230798</v>
      </c>
      <c r="DR23">
        <v>-0.74659827351459795</v>
      </c>
      <c r="DS23">
        <v>-38.594871768525998</v>
      </c>
      <c r="DT23">
        <v>14899.4038461538</v>
      </c>
      <c r="DU23">
        <v>15</v>
      </c>
      <c r="DV23">
        <v>1628175813.5999999</v>
      </c>
      <c r="DW23" t="s">
        <v>404</v>
      </c>
      <c r="DX23">
        <v>1628175790.0999999</v>
      </c>
      <c r="DY23">
        <v>1628175813.5999999</v>
      </c>
      <c r="DZ23">
        <v>8</v>
      </c>
      <c r="EA23">
        <v>5.7000000000000002E-2</v>
      </c>
      <c r="EB23">
        <v>0</v>
      </c>
      <c r="EC23">
        <v>0.58099999999999996</v>
      </c>
      <c r="ED23">
        <v>2.7E-2</v>
      </c>
      <c r="EE23">
        <v>50</v>
      </c>
      <c r="EF23">
        <v>0</v>
      </c>
      <c r="EG23">
        <v>0.13</v>
      </c>
      <c r="EH23">
        <v>0.01</v>
      </c>
      <c r="EI23">
        <v>6.8651617257886501</v>
      </c>
      <c r="EJ23">
        <v>0.16657204999772099</v>
      </c>
      <c r="EK23">
        <v>4.2365600895843999E-2</v>
      </c>
      <c r="EL23">
        <v>1</v>
      </c>
      <c r="EM23">
        <v>0.34726204322125198</v>
      </c>
      <c r="EN23">
        <v>1.56973793431473E-2</v>
      </c>
      <c r="EO23">
        <v>3.1775349026161499E-3</v>
      </c>
      <c r="EP23">
        <v>1</v>
      </c>
      <c r="EQ23">
        <v>2</v>
      </c>
      <c r="ER23">
        <v>2</v>
      </c>
      <c r="ES23" t="s">
        <v>370</v>
      </c>
      <c r="ET23">
        <v>2.9399199999999999</v>
      </c>
      <c r="EU23">
        <v>2.7458800000000001</v>
      </c>
      <c r="EV23">
        <v>1.10752E-2</v>
      </c>
      <c r="EW23">
        <v>1.35798E-2</v>
      </c>
      <c r="EX23">
        <v>7.1846400000000005E-2</v>
      </c>
      <c r="EY23">
        <v>1.86696E-3</v>
      </c>
      <c r="EZ23">
        <v>23333.9</v>
      </c>
      <c r="FA23">
        <v>21433.4</v>
      </c>
      <c r="FB23">
        <v>23528.2</v>
      </c>
      <c r="FC23">
        <v>21775.4</v>
      </c>
      <c r="FD23">
        <v>30795.599999999999</v>
      </c>
      <c r="FE23">
        <v>30451.1</v>
      </c>
      <c r="FF23">
        <v>37115.699999999997</v>
      </c>
      <c r="FG23">
        <v>34006</v>
      </c>
      <c r="FH23">
        <v>2.0055999999999998</v>
      </c>
      <c r="FI23">
        <v>1.9548700000000001</v>
      </c>
      <c r="FJ23">
        <v>1.0058300000000001E-3</v>
      </c>
      <c r="FK23">
        <v>0</v>
      </c>
      <c r="FL23">
        <v>29.951899999999998</v>
      </c>
      <c r="FM23">
        <v>999.9</v>
      </c>
      <c r="FN23">
        <v>58.777999999999999</v>
      </c>
      <c r="FO23">
        <v>34.220999999999997</v>
      </c>
      <c r="FP23">
        <v>31.889900000000001</v>
      </c>
      <c r="FQ23">
        <v>60.370199999999997</v>
      </c>
      <c r="FR23">
        <v>36.714700000000001</v>
      </c>
      <c r="FS23">
        <v>1</v>
      </c>
      <c r="FT23">
        <v>0.36204799999999998</v>
      </c>
      <c r="FU23">
        <v>2.3407399999999998</v>
      </c>
      <c r="FV23">
        <v>20.174700000000001</v>
      </c>
      <c r="FW23">
        <v>5.26356</v>
      </c>
      <c r="FX23">
        <v>11.962</v>
      </c>
      <c r="FY23">
        <v>4.9797500000000001</v>
      </c>
      <c r="FZ23">
        <v>3.2977799999999999</v>
      </c>
      <c r="GA23">
        <v>9999</v>
      </c>
      <c r="GB23">
        <v>9999</v>
      </c>
      <c r="GC23">
        <v>999.9</v>
      </c>
      <c r="GD23">
        <v>9999</v>
      </c>
      <c r="GE23">
        <v>1.86948</v>
      </c>
      <c r="GF23">
        <v>1.8653900000000001</v>
      </c>
      <c r="GG23">
        <v>1.8721300000000001</v>
      </c>
      <c r="GH23">
        <v>1.8687400000000001</v>
      </c>
      <c r="GI23">
        <v>1.86741</v>
      </c>
      <c r="GJ23">
        <v>1.8674999999999999</v>
      </c>
      <c r="GK23">
        <v>1.8687400000000001</v>
      </c>
      <c r="GL23">
        <v>1.8699600000000001</v>
      </c>
      <c r="GM23">
        <v>5</v>
      </c>
      <c r="GN23">
        <v>0</v>
      </c>
      <c r="GO23">
        <v>0</v>
      </c>
      <c r="GP23">
        <v>0</v>
      </c>
      <c r="GQ23" t="s">
        <v>371</v>
      </c>
      <c r="GR23" t="s">
        <v>372</v>
      </c>
      <c r="GS23" t="s">
        <v>373</v>
      </c>
      <c r="GT23" t="s">
        <v>373</v>
      </c>
      <c r="GU23" t="s">
        <v>373</v>
      </c>
      <c r="GV23" t="s">
        <v>373</v>
      </c>
      <c r="GW23">
        <v>0</v>
      </c>
      <c r="GX23">
        <v>100</v>
      </c>
      <c r="GY23">
        <v>100</v>
      </c>
      <c r="GZ23">
        <v>0.58099999999999996</v>
      </c>
      <c r="HA23">
        <v>8.0100000000000005E-2</v>
      </c>
      <c r="HB23">
        <v>0.58324185193414702</v>
      </c>
      <c r="HC23">
        <v>-8.5412330020358197E-5</v>
      </c>
      <c r="HD23">
        <v>7.0222813146585796E-7</v>
      </c>
      <c r="HE23">
        <v>-2.98990151938357E-10</v>
      </c>
      <c r="HF23">
        <v>3.0655311787360001E-2</v>
      </c>
      <c r="HG23">
        <v>-2.3286016756615301E-2</v>
      </c>
      <c r="HH23">
        <v>2.6488966622917002E-3</v>
      </c>
      <c r="HI23">
        <v>-3.3879166133906998E-5</v>
      </c>
      <c r="HJ23">
        <v>1</v>
      </c>
      <c r="HK23">
        <v>2007</v>
      </c>
      <c r="HL23">
        <v>1</v>
      </c>
      <c r="HM23">
        <v>24</v>
      </c>
      <c r="HN23">
        <v>1</v>
      </c>
      <c r="HO23">
        <v>0.6</v>
      </c>
      <c r="HP23">
        <v>18</v>
      </c>
      <c r="HQ23">
        <v>515.67499999999995</v>
      </c>
      <c r="HR23">
        <v>511.68599999999998</v>
      </c>
      <c r="HS23">
        <v>26.9984</v>
      </c>
      <c r="HT23">
        <v>31.8508</v>
      </c>
      <c r="HU23">
        <v>30.000299999999999</v>
      </c>
      <c r="HV23">
        <v>31.5745</v>
      </c>
      <c r="HW23">
        <v>31.51</v>
      </c>
      <c r="HX23">
        <v>5.3051899999999996</v>
      </c>
      <c r="HY23">
        <v>100</v>
      </c>
      <c r="HZ23">
        <v>0</v>
      </c>
      <c r="IA23">
        <v>27</v>
      </c>
      <c r="IB23">
        <v>50</v>
      </c>
      <c r="IC23">
        <v>0</v>
      </c>
      <c r="ID23">
        <v>98.220500000000001</v>
      </c>
      <c r="IE23">
        <v>99.643500000000003</v>
      </c>
    </row>
    <row r="24" spans="1:239" x14ac:dyDescent="0.3">
      <c r="A24">
        <v>8</v>
      </c>
      <c r="B24">
        <v>1628175963.0999999</v>
      </c>
      <c r="C24">
        <v>873.5</v>
      </c>
      <c r="D24" t="s">
        <v>405</v>
      </c>
      <c r="E24" t="s">
        <v>406</v>
      </c>
      <c r="F24">
        <v>0</v>
      </c>
      <c r="G24" t="s">
        <v>362</v>
      </c>
      <c r="H24" t="s">
        <v>363</v>
      </c>
      <c r="I24" t="s">
        <v>364</v>
      </c>
      <c r="J24">
        <v>1628175963.0999999</v>
      </c>
      <c r="K24">
        <f t="shared" si="0"/>
        <v>1.0371185847869231E-2</v>
      </c>
      <c r="L24">
        <f t="shared" si="1"/>
        <v>10.371185847869231</v>
      </c>
      <c r="M24">
        <f t="shared" si="2"/>
        <v>2.9114986319966096</v>
      </c>
      <c r="N24">
        <f t="shared" si="3"/>
        <v>16.2913</v>
      </c>
      <c r="O24">
        <f t="shared" si="4"/>
        <v>2.0637209059517105</v>
      </c>
      <c r="P24">
        <f t="shared" si="5"/>
        <v>0.20595464525775697</v>
      </c>
      <c r="Q24">
        <f t="shared" si="6"/>
        <v>1.6258346284186</v>
      </c>
      <c r="R24">
        <f t="shared" si="7"/>
        <v>0.35772607322415584</v>
      </c>
      <c r="S24">
        <f t="shared" si="8"/>
        <v>2.9222635983066381</v>
      </c>
      <c r="T24">
        <f t="shared" si="9"/>
        <v>0.33505715069287179</v>
      </c>
      <c r="U24">
        <f t="shared" si="10"/>
        <v>0.21132761087815322</v>
      </c>
      <c r="V24">
        <f t="shared" si="11"/>
        <v>321.52037668074695</v>
      </c>
      <c r="W24">
        <f t="shared" si="12"/>
        <v>29.193682111907229</v>
      </c>
      <c r="X24">
        <f t="shared" si="13"/>
        <v>29.9573</v>
      </c>
      <c r="Y24">
        <f t="shared" si="14"/>
        <v>4.2500115285381064</v>
      </c>
      <c r="Z24">
        <f t="shared" si="15"/>
        <v>29.253776130838173</v>
      </c>
      <c r="AA24">
        <f t="shared" si="16"/>
        <v>1.2459845389422</v>
      </c>
      <c r="AB24">
        <f t="shared" si="17"/>
        <v>4.2592263418216714</v>
      </c>
      <c r="AC24">
        <f t="shared" si="18"/>
        <v>3.0040269895959062</v>
      </c>
      <c r="AD24">
        <f t="shared" si="19"/>
        <v>-457.36929589103312</v>
      </c>
      <c r="AE24">
        <f t="shared" si="20"/>
        <v>5.9394493317190626</v>
      </c>
      <c r="AF24">
        <f t="shared" si="21"/>
        <v>0.45181779403765038</v>
      </c>
      <c r="AG24">
        <f t="shared" si="22"/>
        <v>-129.45765208452946</v>
      </c>
      <c r="AH24">
        <v>0</v>
      </c>
      <c r="AI24">
        <v>0</v>
      </c>
      <c r="AJ24">
        <f t="shared" si="23"/>
        <v>1</v>
      </c>
      <c r="AK24">
        <f t="shared" si="24"/>
        <v>0</v>
      </c>
      <c r="AL24">
        <f t="shared" si="25"/>
        <v>52139.744514670499</v>
      </c>
      <c r="AM24" t="s">
        <v>365</v>
      </c>
      <c r="AN24">
        <v>10238.9</v>
      </c>
      <c r="AO24">
        <v>302.21199999999999</v>
      </c>
      <c r="AP24">
        <v>4052.3</v>
      </c>
      <c r="AQ24">
        <f t="shared" si="26"/>
        <v>0.92542210596451402</v>
      </c>
      <c r="AR24">
        <v>-0.32343011824092399</v>
      </c>
      <c r="AS24" t="s">
        <v>407</v>
      </c>
      <c r="AT24">
        <v>10108.700000000001</v>
      </c>
      <c r="AU24">
        <v>665.75724000000002</v>
      </c>
      <c r="AV24">
        <v>711.94799999999998</v>
      </c>
      <c r="AW24">
        <f t="shared" si="27"/>
        <v>6.4879401304589579E-2</v>
      </c>
      <c r="AX24">
        <v>0.5</v>
      </c>
      <c r="AY24">
        <f t="shared" si="28"/>
        <v>1681.2477060522003</v>
      </c>
      <c r="AZ24">
        <f t="shared" si="29"/>
        <v>2.9114986319966096</v>
      </c>
      <c r="BA24">
        <f t="shared" si="30"/>
        <v>54.539172306690681</v>
      </c>
      <c r="BB24">
        <f t="shared" si="31"/>
        <v>1.9241238150644613E-3</v>
      </c>
      <c r="BC24">
        <f t="shared" si="32"/>
        <v>4.6918482810542352</v>
      </c>
      <c r="BD24">
        <f t="shared" si="33"/>
        <v>223.87597028751875</v>
      </c>
      <c r="BE24" t="s">
        <v>408</v>
      </c>
      <c r="BF24">
        <v>530.83000000000004</v>
      </c>
      <c r="BG24">
        <f t="shared" si="34"/>
        <v>530.83000000000004</v>
      </c>
      <c r="BH24">
        <f t="shared" si="35"/>
        <v>0.25439779309724864</v>
      </c>
      <c r="BI24">
        <f t="shared" si="36"/>
        <v>0.25503130555770254</v>
      </c>
      <c r="BJ24">
        <f t="shared" si="37"/>
        <v>0.94856750163994019</v>
      </c>
      <c r="BK24">
        <f t="shared" si="38"/>
        <v>0.11273297928422193</v>
      </c>
      <c r="BL24">
        <f t="shared" si="39"/>
        <v>0.89073963064333428</v>
      </c>
      <c r="BM24">
        <f t="shared" si="40"/>
        <v>0.20334479265925107</v>
      </c>
      <c r="BN24">
        <f t="shared" si="41"/>
        <v>0.79665520734074891</v>
      </c>
      <c r="BO24">
        <f t="shared" si="42"/>
        <v>2000.06</v>
      </c>
      <c r="BP24">
        <f t="shared" si="43"/>
        <v>1681.2477060522003</v>
      </c>
      <c r="BQ24">
        <f t="shared" si="44"/>
        <v>0.84059863506704813</v>
      </c>
      <c r="BR24">
        <f t="shared" si="45"/>
        <v>0.1607553656794031</v>
      </c>
      <c r="BS24">
        <v>6</v>
      </c>
      <c r="BT24">
        <v>0.5</v>
      </c>
      <c r="BU24" t="s">
        <v>368</v>
      </c>
      <c r="BV24">
        <v>2</v>
      </c>
      <c r="BW24">
        <v>1628175963.0999999</v>
      </c>
      <c r="BX24">
        <v>16.2913</v>
      </c>
      <c r="BY24">
        <v>19.987200000000001</v>
      </c>
      <c r="BZ24">
        <v>12.485099999999999</v>
      </c>
      <c r="CA24">
        <v>0.19722200000000001</v>
      </c>
      <c r="CB24">
        <v>15.714600000000001</v>
      </c>
      <c r="CC24">
        <v>12.400399999999999</v>
      </c>
      <c r="CD24">
        <v>500.08800000000002</v>
      </c>
      <c r="CE24">
        <v>99.697400000000002</v>
      </c>
      <c r="CF24">
        <v>0.10032199999999999</v>
      </c>
      <c r="CG24">
        <v>29.995000000000001</v>
      </c>
      <c r="CH24">
        <v>29.9573</v>
      </c>
      <c r="CI24">
        <v>999.9</v>
      </c>
      <c r="CJ24">
        <v>0</v>
      </c>
      <c r="CK24">
        <v>0</v>
      </c>
      <c r="CL24">
        <v>9988.75</v>
      </c>
      <c r="CM24">
        <v>0</v>
      </c>
      <c r="CN24">
        <v>82.113200000000006</v>
      </c>
      <c r="CO24">
        <v>-3.6958700000000002</v>
      </c>
      <c r="CP24">
        <v>16.497299999999999</v>
      </c>
      <c r="CQ24">
        <v>19.991199999999999</v>
      </c>
      <c r="CR24">
        <v>12.2879</v>
      </c>
      <c r="CS24">
        <v>19.987200000000001</v>
      </c>
      <c r="CT24">
        <v>0.19722200000000001</v>
      </c>
      <c r="CU24">
        <v>1.24474</v>
      </c>
      <c r="CV24">
        <v>1.9662499999999999E-2</v>
      </c>
      <c r="CW24">
        <v>10.147600000000001</v>
      </c>
      <c r="CX24">
        <v>-39.589300000000001</v>
      </c>
      <c r="CY24">
        <v>2000.06</v>
      </c>
      <c r="CZ24">
        <v>0.979993</v>
      </c>
      <c r="DA24">
        <v>2.0006800000000002E-2</v>
      </c>
      <c r="DB24">
        <v>0</v>
      </c>
      <c r="DC24">
        <v>665.755</v>
      </c>
      <c r="DD24">
        <v>4.9998899999999997</v>
      </c>
      <c r="DE24">
        <v>15056.1</v>
      </c>
      <c r="DF24">
        <v>16900.8</v>
      </c>
      <c r="DG24">
        <v>48.811999999999998</v>
      </c>
      <c r="DH24">
        <v>49.686999999999998</v>
      </c>
      <c r="DI24">
        <v>49.25</v>
      </c>
      <c r="DJ24">
        <v>49.25</v>
      </c>
      <c r="DK24">
        <v>50.5</v>
      </c>
      <c r="DL24">
        <v>1955.14</v>
      </c>
      <c r="DM24">
        <v>39.909999999999997</v>
      </c>
      <c r="DN24">
        <v>0</v>
      </c>
      <c r="DO24">
        <v>112.799999952316</v>
      </c>
      <c r="DP24">
        <v>0</v>
      </c>
      <c r="DQ24">
        <v>665.75724000000002</v>
      </c>
      <c r="DR24">
        <v>-0.43830770023137799</v>
      </c>
      <c r="DS24">
        <v>-35.430769319456701</v>
      </c>
      <c r="DT24">
        <v>15058.22</v>
      </c>
      <c r="DU24">
        <v>15</v>
      </c>
      <c r="DV24">
        <v>1628175927.0999999</v>
      </c>
      <c r="DW24" t="s">
        <v>409</v>
      </c>
      <c r="DX24">
        <v>1628175907.0999999</v>
      </c>
      <c r="DY24">
        <v>1628175927.0999999</v>
      </c>
      <c r="DZ24">
        <v>9</v>
      </c>
      <c r="EA24">
        <v>-5.0000000000000001E-3</v>
      </c>
      <c r="EB24">
        <v>0</v>
      </c>
      <c r="EC24">
        <v>0.57699999999999996</v>
      </c>
      <c r="ED24">
        <v>2.7E-2</v>
      </c>
      <c r="EE24">
        <v>20</v>
      </c>
      <c r="EF24">
        <v>0</v>
      </c>
      <c r="EG24">
        <v>0.36</v>
      </c>
      <c r="EH24">
        <v>0.01</v>
      </c>
      <c r="EI24">
        <v>2.9047515587441799</v>
      </c>
      <c r="EJ24">
        <v>0.20206630940874101</v>
      </c>
      <c r="EK24">
        <v>6.2029637130852001E-2</v>
      </c>
      <c r="EL24">
        <v>1</v>
      </c>
      <c r="EM24">
        <v>0.35421633361133198</v>
      </c>
      <c r="EN24">
        <v>2.6745839495986998E-2</v>
      </c>
      <c r="EO24">
        <v>9.7316600119798993E-3</v>
      </c>
      <c r="EP24">
        <v>1</v>
      </c>
      <c r="EQ24">
        <v>2</v>
      </c>
      <c r="ER24">
        <v>2</v>
      </c>
      <c r="ES24" t="s">
        <v>370</v>
      </c>
      <c r="ET24">
        <v>2.93988</v>
      </c>
      <c r="EU24">
        <v>2.7459199999999999</v>
      </c>
      <c r="EV24">
        <v>4.2982100000000002E-3</v>
      </c>
      <c r="EW24">
        <v>5.4601900000000002E-3</v>
      </c>
      <c r="EX24">
        <v>7.2588899999999998E-2</v>
      </c>
      <c r="EY24">
        <v>1.80817E-3</v>
      </c>
      <c r="EZ24">
        <v>23490.2</v>
      </c>
      <c r="FA24">
        <v>21606.7</v>
      </c>
      <c r="FB24">
        <v>23525.1</v>
      </c>
      <c r="FC24">
        <v>21772.799999999999</v>
      </c>
      <c r="FD24">
        <v>30766.7</v>
      </c>
      <c r="FE24">
        <v>30449.3</v>
      </c>
      <c r="FF24">
        <v>37110.699999999997</v>
      </c>
      <c r="FG24">
        <v>34002.199999999997</v>
      </c>
      <c r="FH24">
        <v>2.0047999999999999</v>
      </c>
      <c r="FI24">
        <v>1.9538500000000001</v>
      </c>
      <c r="FJ24">
        <v>-3.9860599999999996E-3</v>
      </c>
      <c r="FK24">
        <v>0</v>
      </c>
      <c r="FL24">
        <v>30.022200000000002</v>
      </c>
      <c r="FM24">
        <v>999.9</v>
      </c>
      <c r="FN24">
        <v>58.125</v>
      </c>
      <c r="FO24">
        <v>34.231000000000002</v>
      </c>
      <c r="FP24">
        <v>31.5566</v>
      </c>
      <c r="FQ24">
        <v>60.8902</v>
      </c>
      <c r="FR24">
        <v>36.5946</v>
      </c>
      <c r="FS24">
        <v>1</v>
      </c>
      <c r="FT24">
        <v>0.368087</v>
      </c>
      <c r="FU24">
        <v>2.3363299999999998</v>
      </c>
      <c r="FV24">
        <v>20.1752</v>
      </c>
      <c r="FW24">
        <v>5.2616199999999997</v>
      </c>
      <c r="FX24">
        <v>11.962</v>
      </c>
      <c r="FY24">
        <v>4.9795499999999997</v>
      </c>
      <c r="FZ24">
        <v>3.2976299999999998</v>
      </c>
      <c r="GA24">
        <v>9999</v>
      </c>
      <c r="GB24">
        <v>9999</v>
      </c>
      <c r="GC24">
        <v>999.9</v>
      </c>
      <c r="GD24">
        <v>9999</v>
      </c>
      <c r="GE24">
        <v>1.8694900000000001</v>
      </c>
      <c r="GF24">
        <v>1.8653900000000001</v>
      </c>
      <c r="GG24">
        <v>1.8721699999999999</v>
      </c>
      <c r="GH24">
        <v>1.86873</v>
      </c>
      <c r="GI24">
        <v>1.8674200000000001</v>
      </c>
      <c r="GJ24">
        <v>1.8675200000000001</v>
      </c>
      <c r="GK24">
        <v>1.8687400000000001</v>
      </c>
      <c r="GL24">
        <v>1.8699600000000001</v>
      </c>
      <c r="GM24">
        <v>5</v>
      </c>
      <c r="GN24">
        <v>0</v>
      </c>
      <c r="GO24">
        <v>0</v>
      </c>
      <c r="GP24">
        <v>0</v>
      </c>
      <c r="GQ24" t="s">
        <v>371</v>
      </c>
      <c r="GR24" t="s">
        <v>372</v>
      </c>
      <c r="GS24" t="s">
        <v>373</v>
      </c>
      <c r="GT24" t="s">
        <v>373</v>
      </c>
      <c r="GU24" t="s">
        <v>373</v>
      </c>
      <c r="GV24" t="s">
        <v>373</v>
      </c>
      <c r="GW24">
        <v>0</v>
      </c>
      <c r="GX24">
        <v>100</v>
      </c>
      <c r="GY24">
        <v>100</v>
      </c>
      <c r="GZ24">
        <v>0.57699999999999996</v>
      </c>
      <c r="HA24">
        <v>8.4699999999999998E-2</v>
      </c>
      <c r="HB24">
        <v>0.57794753169045698</v>
      </c>
      <c r="HC24">
        <v>-8.5412330020358197E-5</v>
      </c>
      <c r="HD24">
        <v>7.0222813146585796E-7</v>
      </c>
      <c r="HE24">
        <v>-2.98990151938357E-10</v>
      </c>
      <c r="HF24">
        <v>3.0763177509619599E-2</v>
      </c>
      <c r="HG24">
        <v>-2.3286016756615301E-2</v>
      </c>
      <c r="HH24">
        <v>2.6488966622917002E-3</v>
      </c>
      <c r="HI24">
        <v>-3.3879166133906998E-5</v>
      </c>
      <c r="HJ24">
        <v>1</v>
      </c>
      <c r="HK24">
        <v>2007</v>
      </c>
      <c r="HL24">
        <v>1</v>
      </c>
      <c r="HM24">
        <v>24</v>
      </c>
      <c r="HN24">
        <v>0.9</v>
      </c>
      <c r="HO24">
        <v>0.6</v>
      </c>
      <c r="HP24">
        <v>18</v>
      </c>
      <c r="HQ24">
        <v>515.88800000000003</v>
      </c>
      <c r="HR24">
        <v>511.73700000000002</v>
      </c>
      <c r="HS24">
        <v>27.000499999999999</v>
      </c>
      <c r="HT24">
        <v>31.9238</v>
      </c>
      <c r="HU24">
        <v>30.000299999999999</v>
      </c>
      <c r="HV24">
        <v>31.665099999999999</v>
      </c>
      <c r="HW24">
        <v>31.6021</v>
      </c>
      <c r="HX24">
        <v>3.9003999999999999</v>
      </c>
      <c r="HY24">
        <v>100</v>
      </c>
      <c r="HZ24">
        <v>0</v>
      </c>
      <c r="IA24">
        <v>27</v>
      </c>
      <c r="IB24">
        <v>20</v>
      </c>
      <c r="IC24">
        <v>0</v>
      </c>
      <c r="ID24">
        <v>98.207400000000007</v>
      </c>
      <c r="IE24">
        <v>99.632099999999994</v>
      </c>
    </row>
    <row r="25" spans="1:239" x14ac:dyDescent="0.3">
      <c r="A25">
        <v>9</v>
      </c>
      <c r="B25">
        <v>1628176143.5999999</v>
      </c>
      <c r="C25">
        <v>1054</v>
      </c>
      <c r="D25" t="s">
        <v>410</v>
      </c>
      <c r="E25" t="s">
        <v>411</v>
      </c>
      <c r="F25">
        <v>0</v>
      </c>
      <c r="G25" t="s">
        <v>362</v>
      </c>
      <c r="H25" t="s">
        <v>363</v>
      </c>
      <c r="I25" t="s">
        <v>364</v>
      </c>
      <c r="J25">
        <v>1628176143.5999999</v>
      </c>
      <c r="K25">
        <f t="shared" si="0"/>
        <v>9.6476249990750679E-3</v>
      </c>
      <c r="L25">
        <f t="shared" si="1"/>
        <v>9.6476249990750684</v>
      </c>
      <c r="M25">
        <f t="shared" si="2"/>
        <v>46.112221790690185</v>
      </c>
      <c r="N25">
        <f t="shared" si="3"/>
        <v>340.81700000000001</v>
      </c>
      <c r="O25">
        <f t="shared" si="4"/>
        <v>88.826018471309581</v>
      </c>
      <c r="P25">
        <f t="shared" si="5"/>
        <v>8.8648295906508299</v>
      </c>
      <c r="Q25">
        <f t="shared" si="6"/>
        <v>34.013509539130204</v>
      </c>
      <c r="R25">
        <f t="shared" si="7"/>
        <v>0.32189310931124865</v>
      </c>
      <c r="S25">
        <f t="shared" si="8"/>
        <v>2.9258234233955975</v>
      </c>
      <c r="T25">
        <f t="shared" si="9"/>
        <v>0.30343338856724639</v>
      </c>
      <c r="U25">
        <f t="shared" si="10"/>
        <v>0.19121612551854381</v>
      </c>
      <c r="V25">
        <f t="shared" si="11"/>
        <v>321.48902412713414</v>
      </c>
      <c r="W25">
        <f t="shared" si="12"/>
        <v>29.381808893925108</v>
      </c>
      <c r="X25">
        <f t="shared" si="13"/>
        <v>29.951599999999999</v>
      </c>
      <c r="Y25">
        <f t="shared" si="14"/>
        <v>4.248619820602789</v>
      </c>
      <c r="Z25">
        <f t="shared" si="15"/>
        <v>27.271183881052135</v>
      </c>
      <c r="AA25">
        <f t="shared" si="16"/>
        <v>1.16150141591898</v>
      </c>
      <c r="AB25">
        <f t="shared" si="17"/>
        <v>4.2590795507267458</v>
      </c>
      <c r="AC25">
        <f t="shared" si="18"/>
        <v>3.0871184046838089</v>
      </c>
      <c r="AD25">
        <f t="shared" si="19"/>
        <v>-425.46026245921047</v>
      </c>
      <c r="AE25">
        <f t="shared" si="20"/>
        <v>6.7511432748099844</v>
      </c>
      <c r="AF25">
        <f t="shared" si="21"/>
        <v>0.51292303595667288</v>
      </c>
      <c r="AG25">
        <f t="shared" si="22"/>
        <v>-96.707172021309688</v>
      </c>
      <c r="AH25">
        <v>0</v>
      </c>
      <c r="AI25">
        <v>0</v>
      </c>
      <c r="AJ25">
        <f t="shared" si="23"/>
        <v>1</v>
      </c>
      <c r="AK25">
        <f t="shared" si="24"/>
        <v>0</v>
      </c>
      <c r="AL25">
        <f t="shared" si="25"/>
        <v>52241.589593450226</v>
      </c>
      <c r="AM25" t="s">
        <v>365</v>
      </c>
      <c r="AN25">
        <v>10238.9</v>
      </c>
      <c r="AO25">
        <v>302.21199999999999</v>
      </c>
      <c r="AP25">
        <v>4052.3</v>
      </c>
      <c r="AQ25">
        <f t="shared" si="26"/>
        <v>0.92542210596451402</v>
      </c>
      <c r="AR25">
        <v>-0.32343011824092399</v>
      </c>
      <c r="AS25" t="s">
        <v>412</v>
      </c>
      <c r="AT25">
        <v>10109.9</v>
      </c>
      <c r="AU25">
        <v>638.55584615384601</v>
      </c>
      <c r="AV25">
        <v>927.94500000000005</v>
      </c>
      <c r="AW25">
        <f t="shared" si="27"/>
        <v>0.31186024370642018</v>
      </c>
      <c r="AX25">
        <v>0.5</v>
      </c>
      <c r="AY25">
        <f t="shared" si="28"/>
        <v>1681.0800000658726</v>
      </c>
      <c r="AZ25">
        <f t="shared" si="29"/>
        <v>46.112221790690185</v>
      </c>
      <c r="BA25">
        <f t="shared" si="30"/>
        <v>262.13100925526595</v>
      </c>
      <c r="BB25">
        <f t="shared" si="31"/>
        <v>2.7622511663401825E-2</v>
      </c>
      <c r="BC25">
        <f t="shared" si="32"/>
        <v>3.3669614039625193</v>
      </c>
      <c r="BD25">
        <f t="shared" si="33"/>
        <v>241.55685782082338</v>
      </c>
      <c r="BE25" t="s">
        <v>413</v>
      </c>
      <c r="BF25">
        <v>517.57000000000005</v>
      </c>
      <c r="BG25">
        <f t="shared" si="34"/>
        <v>517.57000000000005</v>
      </c>
      <c r="BH25">
        <f t="shared" si="35"/>
        <v>0.44224065003852597</v>
      </c>
      <c r="BI25">
        <f t="shared" si="36"/>
        <v>0.70518222076431081</v>
      </c>
      <c r="BJ25">
        <f t="shared" si="37"/>
        <v>0.88390202363405412</v>
      </c>
      <c r="BK25">
        <f t="shared" si="38"/>
        <v>0.46248024931744691</v>
      </c>
      <c r="BL25">
        <f t="shared" si="39"/>
        <v>0.83314178227284263</v>
      </c>
      <c r="BM25">
        <f t="shared" si="40"/>
        <v>0.57157281418585615</v>
      </c>
      <c r="BN25">
        <f t="shared" si="41"/>
        <v>0.42842718581414385</v>
      </c>
      <c r="BO25">
        <f t="shared" si="42"/>
        <v>1999.86</v>
      </c>
      <c r="BP25">
        <f t="shared" si="43"/>
        <v>1681.0800000658726</v>
      </c>
      <c r="BQ25">
        <f t="shared" si="44"/>
        <v>0.84059884195187295</v>
      </c>
      <c r="BR25">
        <f t="shared" si="45"/>
        <v>0.16075576496711477</v>
      </c>
      <c r="BS25">
        <v>6</v>
      </c>
      <c r="BT25">
        <v>0.5</v>
      </c>
      <c r="BU25" t="s">
        <v>368</v>
      </c>
      <c r="BV25">
        <v>2</v>
      </c>
      <c r="BW25">
        <v>1628176143.5999999</v>
      </c>
      <c r="BX25">
        <v>340.81700000000001</v>
      </c>
      <c r="BY25">
        <v>400.09699999999998</v>
      </c>
      <c r="BZ25">
        <v>11.638299999999999</v>
      </c>
      <c r="CA25">
        <v>0.19595699999999999</v>
      </c>
      <c r="CB25">
        <v>340.18799999999999</v>
      </c>
      <c r="CC25">
        <v>11.574199999999999</v>
      </c>
      <c r="CD25">
        <v>500.00299999999999</v>
      </c>
      <c r="CE25">
        <v>99.7</v>
      </c>
      <c r="CF25">
        <v>9.9920599999999998E-2</v>
      </c>
      <c r="CG25">
        <v>29.994399999999999</v>
      </c>
      <c r="CH25">
        <v>29.951599999999999</v>
      </c>
      <c r="CI25">
        <v>999.9</v>
      </c>
      <c r="CJ25">
        <v>0</v>
      </c>
      <c r="CK25">
        <v>0</v>
      </c>
      <c r="CL25">
        <v>10008.799999999999</v>
      </c>
      <c r="CM25">
        <v>0</v>
      </c>
      <c r="CN25">
        <v>79.129199999999997</v>
      </c>
      <c r="CO25">
        <v>-59.279800000000002</v>
      </c>
      <c r="CP25">
        <v>344.83100000000002</v>
      </c>
      <c r="CQ25">
        <v>400.17599999999999</v>
      </c>
      <c r="CR25">
        <v>11.442399999999999</v>
      </c>
      <c r="CS25">
        <v>400.09699999999998</v>
      </c>
      <c r="CT25">
        <v>0.19595699999999999</v>
      </c>
      <c r="CU25">
        <v>1.1603399999999999</v>
      </c>
      <c r="CV25">
        <v>1.9536899999999999E-2</v>
      </c>
      <c r="CW25">
        <v>9.1022400000000001</v>
      </c>
      <c r="CX25">
        <v>-39.6509</v>
      </c>
      <c r="CY25">
        <v>1999.86</v>
      </c>
      <c r="CZ25">
        <v>0.97999000000000003</v>
      </c>
      <c r="DA25">
        <v>2.00095E-2</v>
      </c>
      <c r="DB25">
        <v>0</v>
      </c>
      <c r="DC25">
        <v>637.52599999999995</v>
      </c>
      <c r="DD25">
        <v>4.9998899999999997</v>
      </c>
      <c r="DE25">
        <v>14470.4</v>
      </c>
      <c r="DF25">
        <v>16899.099999999999</v>
      </c>
      <c r="DG25">
        <v>48.686999999999998</v>
      </c>
      <c r="DH25">
        <v>49.625</v>
      </c>
      <c r="DI25">
        <v>49.186999999999998</v>
      </c>
      <c r="DJ25">
        <v>49.186999999999998</v>
      </c>
      <c r="DK25">
        <v>50.375</v>
      </c>
      <c r="DL25">
        <v>1954.94</v>
      </c>
      <c r="DM25">
        <v>39.92</v>
      </c>
      <c r="DN25">
        <v>0</v>
      </c>
      <c r="DO25">
        <v>179.799999952316</v>
      </c>
      <c r="DP25">
        <v>0</v>
      </c>
      <c r="DQ25">
        <v>638.55584615384601</v>
      </c>
      <c r="DR25">
        <v>-6.3243760570177798</v>
      </c>
      <c r="DS25">
        <v>-152.21196575089999</v>
      </c>
      <c r="DT25">
        <v>14487.669230769199</v>
      </c>
      <c r="DU25">
        <v>15</v>
      </c>
      <c r="DV25">
        <v>1628176046.0999999</v>
      </c>
      <c r="DW25" t="s">
        <v>414</v>
      </c>
      <c r="DX25">
        <v>1628176036.5999999</v>
      </c>
      <c r="DY25">
        <v>1628176046.0999999</v>
      </c>
      <c r="DZ25">
        <v>10</v>
      </c>
      <c r="EA25">
        <v>1.0999999999999999E-2</v>
      </c>
      <c r="EB25">
        <v>1E-3</v>
      </c>
      <c r="EC25">
        <v>0.64800000000000002</v>
      </c>
      <c r="ED25">
        <v>2.7E-2</v>
      </c>
      <c r="EE25">
        <v>400</v>
      </c>
      <c r="EF25">
        <v>0</v>
      </c>
      <c r="EG25">
        <v>0.03</v>
      </c>
      <c r="EH25">
        <v>0.01</v>
      </c>
      <c r="EI25">
        <v>45.657281597424998</v>
      </c>
      <c r="EJ25">
        <v>1.5837984793922599</v>
      </c>
      <c r="EK25">
        <v>0.23626142461733701</v>
      </c>
      <c r="EL25">
        <v>0</v>
      </c>
      <c r="EM25">
        <v>0.32647207712760101</v>
      </c>
      <c r="EN25">
        <v>-1.6092451509424101E-2</v>
      </c>
      <c r="EO25">
        <v>2.3670555272354101E-3</v>
      </c>
      <c r="EP25">
        <v>1</v>
      </c>
      <c r="EQ25">
        <v>1</v>
      </c>
      <c r="ER25">
        <v>2</v>
      </c>
      <c r="ES25" t="s">
        <v>379</v>
      </c>
      <c r="ET25">
        <v>2.93953</v>
      </c>
      <c r="EU25">
        <v>2.7456999999999998</v>
      </c>
      <c r="EV25">
        <v>7.8857700000000003E-2</v>
      </c>
      <c r="EW25">
        <v>8.9400199999999999E-2</v>
      </c>
      <c r="EX25">
        <v>6.8895100000000001E-2</v>
      </c>
      <c r="EY25">
        <v>1.7959899999999999E-3</v>
      </c>
      <c r="EZ25">
        <v>21728.5</v>
      </c>
      <c r="FA25">
        <v>19781.3</v>
      </c>
      <c r="FB25">
        <v>23520.6</v>
      </c>
      <c r="FC25">
        <v>21769.599999999999</v>
      </c>
      <c r="FD25">
        <v>30884.6</v>
      </c>
      <c r="FE25">
        <v>30446.400000000001</v>
      </c>
      <c r="FF25">
        <v>37104.1</v>
      </c>
      <c r="FG25">
        <v>33998.6</v>
      </c>
      <c r="FH25">
        <v>2.0028999999999999</v>
      </c>
      <c r="FI25">
        <v>1.95312</v>
      </c>
      <c r="FJ25">
        <v>-4.9620899999999997E-3</v>
      </c>
      <c r="FK25">
        <v>0</v>
      </c>
      <c r="FL25">
        <v>30.032299999999999</v>
      </c>
      <c r="FM25">
        <v>999.9</v>
      </c>
      <c r="FN25">
        <v>57.226999999999997</v>
      </c>
      <c r="FO25">
        <v>34.290999999999997</v>
      </c>
      <c r="FP25">
        <v>31.169599999999999</v>
      </c>
      <c r="FQ25">
        <v>60.590299999999999</v>
      </c>
      <c r="FR25">
        <v>36.5745</v>
      </c>
      <c r="FS25">
        <v>1</v>
      </c>
      <c r="FT25">
        <v>0.37773899999999999</v>
      </c>
      <c r="FU25">
        <v>2.4194300000000002</v>
      </c>
      <c r="FV25">
        <v>20.1736</v>
      </c>
      <c r="FW25">
        <v>5.2629599999999996</v>
      </c>
      <c r="FX25">
        <v>11.962</v>
      </c>
      <c r="FY25">
        <v>4.9798499999999999</v>
      </c>
      <c r="FZ25">
        <v>3.2977300000000001</v>
      </c>
      <c r="GA25">
        <v>9999</v>
      </c>
      <c r="GB25">
        <v>9999</v>
      </c>
      <c r="GC25">
        <v>999.9</v>
      </c>
      <c r="GD25">
        <v>9999</v>
      </c>
      <c r="GE25">
        <v>1.8694900000000001</v>
      </c>
      <c r="GF25">
        <v>1.8653900000000001</v>
      </c>
      <c r="GG25">
        <v>1.87219</v>
      </c>
      <c r="GH25">
        <v>1.8687400000000001</v>
      </c>
      <c r="GI25">
        <v>1.8674500000000001</v>
      </c>
      <c r="GJ25">
        <v>1.86747</v>
      </c>
      <c r="GK25">
        <v>1.8687400000000001</v>
      </c>
      <c r="GL25">
        <v>1.8699600000000001</v>
      </c>
      <c r="GM25">
        <v>5</v>
      </c>
      <c r="GN25">
        <v>0</v>
      </c>
      <c r="GO25">
        <v>0</v>
      </c>
      <c r="GP25">
        <v>0</v>
      </c>
      <c r="GQ25" t="s">
        <v>371</v>
      </c>
      <c r="GR25" t="s">
        <v>372</v>
      </c>
      <c r="GS25" t="s">
        <v>373</v>
      </c>
      <c r="GT25" t="s">
        <v>373</v>
      </c>
      <c r="GU25" t="s">
        <v>373</v>
      </c>
      <c r="GV25" t="s">
        <v>373</v>
      </c>
      <c r="GW25">
        <v>0</v>
      </c>
      <c r="GX25">
        <v>100</v>
      </c>
      <c r="GY25">
        <v>100</v>
      </c>
      <c r="GZ25">
        <v>0.629</v>
      </c>
      <c r="HA25">
        <v>6.4100000000000004E-2</v>
      </c>
      <c r="HB25">
        <v>0.58903968431464304</v>
      </c>
      <c r="HC25">
        <v>-8.5412330020358197E-5</v>
      </c>
      <c r="HD25">
        <v>7.0222813146585796E-7</v>
      </c>
      <c r="HE25">
        <v>-2.98990151938357E-10</v>
      </c>
      <c r="HF25">
        <v>3.1368821140773301E-2</v>
      </c>
      <c r="HG25">
        <v>-2.3286016756615301E-2</v>
      </c>
      <c r="HH25">
        <v>2.6488966622917002E-3</v>
      </c>
      <c r="HI25">
        <v>-3.3879166133906998E-5</v>
      </c>
      <c r="HJ25">
        <v>1</v>
      </c>
      <c r="HK25">
        <v>2007</v>
      </c>
      <c r="HL25">
        <v>1</v>
      </c>
      <c r="HM25">
        <v>24</v>
      </c>
      <c r="HN25">
        <v>1.8</v>
      </c>
      <c r="HO25">
        <v>1.6</v>
      </c>
      <c r="HP25">
        <v>18</v>
      </c>
      <c r="HQ25">
        <v>515.67399999999998</v>
      </c>
      <c r="HR25">
        <v>512.4</v>
      </c>
      <c r="HS25">
        <v>27.0014</v>
      </c>
      <c r="HT25">
        <v>32.047400000000003</v>
      </c>
      <c r="HU25">
        <v>30.000399999999999</v>
      </c>
      <c r="HV25">
        <v>31.790700000000001</v>
      </c>
      <c r="HW25">
        <v>31.738800000000001</v>
      </c>
      <c r="HX25">
        <v>21.4619</v>
      </c>
      <c r="HY25">
        <v>100</v>
      </c>
      <c r="HZ25">
        <v>0</v>
      </c>
      <c r="IA25">
        <v>27</v>
      </c>
      <c r="IB25">
        <v>400</v>
      </c>
      <c r="IC25">
        <v>0</v>
      </c>
      <c r="ID25">
        <v>98.189300000000003</v>
      </c>
      <c r="IE25">
        <v>99.619799999999998</v>
      </c>
    </row>
    <row r="26" spans="1:239" x14ac:dyDescent="0.3">
      <c r="A26">
        <v>10</v>
      </c>
      <c r="B26">
        <v>1628176252.0999999</v>
      </c>
      <c r="C26">
        <v>1162.5</v>
      </c>
      <c r="D26" t="s">
        <v>415</v>
      </c>
      <c r="E26" t="s">
        <v>416</v>
      </c>
      <c r="F26">
        <v>0</v>
      </c>
      <c r="G26" t="s">
        <v>362</v>
      </c>
      <c r="H26" t="s">
        <v>363</v>
      </c>
      <c r="I26" t="s">
        <v>364</v>
      </c>
      <c r="J26">
        <v>1628176252.0999999</v>
      </c>
      <c r="K26">
        <f t="shared" si="0"/>
        <v>9.2984315284257851E-3</v>
      </c>
      <c r="L26">
        <f t="shared" si="1"/>
        <v>9.2984315284257857</v>
      </c>
      <c r="M26">
        <f t="shared" si="2"/>
        <v>47.757758580706529</v>
      </c>
      <c r="N26">
        <f t="shared" si="3"/>
        <v>338.87599999999998</v>
      </c>
      <c r="O26">
        <f t="shared" si="4"/>
        <v>66.801832766583999</v>
      </c>
      <c r="P26">
        <f t="shared" si="5"/>
        <v>6.6666227183726487</v>
      </c>
      <c r="Q26">
        <f t="shared" si="6"/>
        <v>33.818809256403199</v>
      </c>
      <c r="R26">
        <f t="shared" si="7"/>
        <v>0.30641888391518424</v>
      </c>
      <c r="S26">
        <f t="shared" si="8"/>
        <v>2.9283983167387557</v>
      </c>
      <c r="T26">
        <f t="shared" si="9"/>
        <v>0.28965554702295637</v>
      </c>
      <c r="U26">
        <f t="shared" si="10"/>
        <v>0.18246437308179486</v>
      </c>
      <c r="V26">
        <f t="shared" si="11"/>
        <v>321.49947612700169</v>
      </c>
      <c r="W26">
        <f t="shared" si="12"/>
        <v>29.439116912547533</v>
      </c>
      <c r="X26">
        <f t="shared" si="13"/>
        <v>29.9055</v>
      </c>
      <c r="Y26">
        <f t="shared" si="14"/>
        <v>4.2373786658902333</v>
      </c>
      <c r="Z26">
        <f t="shared" si="15"/>
        <v>26.3412589825754</v>
      </c>
      <c r="AA26">
        <f t="shared" si="16"/>
        <v>1.1197123962036801</v>
      </c>
      <c r="AB26">
        <f t="shared" si="17"/>
        <v>4.2507930123778968</v>
      </c>
      <c r="AC26">
        <f t="shared" si="18"/>
        <v>3.1176662696865529</v>
      </c>
      <c r="AD26">
        <f t="shared" si="19"/>
        <v>-410.06083040357714</v>
      </c>
      <c r="AE26">
        <f t="shared" si="20"/>
        <v>8.6831695528610435</v>
      </c>
      <c r="AF26">
        <f t="shared" si="21"/>
        <v>0.65886904130379687</v>
      </c>
      <c r="AG26">
        <f t="shared" si="22"/>
        <v>-79.219315682410638</v>
      </c>
      <c r="AH26">
        <v>0</v>
      </c>
      <c r="AI26">
        <v>0</v>
      </c>
      <c r="AJ26">
        <f t="shared" si="23"/>
        <v>1</v>
      </c>
      <c r="AK26">
        <f t="shared" si="24"/>
        <v>0</v>
      </c>
      <c r="AL26">
        <f t="shared" si="25"/>
        <v>52320.982094139756</v>
      </c>
      <c r="AM26" t="s">
        <v>365</v>
      </c>
      <c r="AN26">
        <v>10238.9</v>
      </c>
      <c r="AO26">
        <v>302.21199999999999</v>
      </c>
      <c r="AP26">
        <v>4052.3</v>
      </c>
      <c r="AQ26">
        <f t="shared" si="26"/>
        <v>0.92542210596451402</v>
      </c>
      <c r="AR26">
        <v>-0.32343011824092399</v>
      </c>
      <c r="AS26" t="s">
        <v>417</v>
      </c>
      <c r="AT26">
        <v>10110.4</v>
      </c>
      <c r="AU26">
        <v>637.71696153846199</v>
      </c>
      <c r="AV26">
        <v>936.84799999999996</v>
      </c>
      <c r="AW26">
        <f t="shared" si="27"/>
        <v>0.31929516683767056</v>
      </c>
      <c r="AX26">
        <v>0.5</v>
      </c>
      <c r="AY26">
        <f t="shared" si="28"/>
        <v>1681.1460000658039</v>
      </c>
      <c r="AZ26">
        <f t="shared" si="29"/>
        <v>47.757758580706529</v>
      </c>
      <c r="BA26">
        <f t="shared" si="30"/>
        <v>268.3908962847467</v>
      </c>
      <c r="BB26">
        <f t="shared" si="31"/>
        <v>2.8600245723491857E-2</v>
      </c>
      <c r="BC26">
        <f t="shared" si="32"/>
        <v>3.3254615476576781</v>
      </c>
      <c r="BD26">
        <f t="shared" si="33"/>
        <v>242.15590280329462</v>
      </c>
      <c r="BE26" t="s">
        <v>418</v>
      </c>
      <c r="BF26">
        <v>512.27</v>
      </c>
      <c r="BG26">
        <f t="shared" si="34"/>
        <v>512.27</v>
      </c>
      <c r="BH26">
        <f t="shared" si="35"/>
        <v>0.45319838436971627</v>
      </c>
      <c r="BI26">
        <f t="shared" si="36"/>
        <v>0.70453730165373141</v>
      </c>
      <c r="BJ26">
        <f t="shared" si="37"/>
        <v>0.88006372827348922</v>
      </c>
      <c r="BK26">
        <f t="shared" si="38"/>
        <v>0.47134268850417876</v>
      </c>
      <c r="BL26">
        <f t="shared" si="39"/>
        <v>0.83076770465119754</v>
      </c>
      <c r="BM26">
        <f t="shared" si="40"/>
        <v>0.56594593728144016</v>
      </c>
      <c r="BN26">
        <f t="shared" si="41"/>
        <v>0.43405406271855984</v>
      </c>
      <c r="BO26">
        <f t="shared" si="42"/>
        <v>1999.94</v>
      </c>
      <c r="BP26">
        <f t="shared" si="43"/>
        <v>1681.1460000658039</v>
      </c>
      <c r="BQ26">
        <f t="shared" si="44"/>
        <v>0.84059821797944134</v>
      </c>
      <c r="BR26">
        <f t="shared" si="45"/>
        <v>0.16075456070032185</v>
      </c>
      <c r="BS26">
        <v>6</v>
      </c>
      <c r="BT26">
        <v>0.5</v>
      </c>
      <c r="BU26" t="s">
        <v>368</v>
      </c>
      <c r="BV26">
        <v>2</v>
      </c>
      <c r="BW26">
        <v>1628176252.0999999</v>
      </c>
      <c r="BX26">
        <v>338.87599999999998</v>
      </c>
      <c r="BY26">
        <v>399.95699999999999</v>
      </c>
      <c r="BZ26">
        <v>11.219900000000001</v>
      </c>
      <c r="CA26">
        <v>0.188696</v>
      </c>
      <c r="CB26">
        <v>338.32</v>
      </c>
      <c r="CC26">
        <v>11.165699999999999</v>
      </c>
      <c r="CD26">
        <v>500.07799999999997</v>
      </c>
      <c r="CE26">
        <v>99.697100000000006</v>
      </c>
      <c r="CF26">
        <v>9.9903199999999998E-2</v>
      </c>
      <c r="CG26">
        <v>29.9605</v>
      </c>
      <c r="CH26">
        <v>29.9055</v>
      </c>
      <c r="CI26">
        <v>999.9</v>
      </c>
      <c r="CJ26">
        <v>0</v>
      </c>
      <c r="CK26">
        <v>0</v>
      </c>
      <c r="CL26">
        <v>10023.799999999999</v>
      </c>
      <c r="CM26">
        <v>0</v>
      </c>
      <c r="CN26">
        <v>79.473600000000005</v>
      </c>
      <c r="CO26">
        <v>-61.080300000000001</v>
      </c>
      <c r="CP26">
        <v>342.72199999999998</v>
      </c>
      <c r="CQ26">
        <v>400.03199999999998</v>
      </c>
      <c r="CR26">
        <v>11.0312</v>
      </c>
      <c r="CS26">
        <v>399.95699999999999</v>
      </c>
      <c r="CT26">
        <v>0.188696</v>
      </c>
      <c r="CU26">
        <v>1.11859</v>
      </c>
      <c r="CV26">
        <v>1.88124E-2</v>
      </c>
      <c r="CW26">
        <v>8.5600900000000006</v>
      </c>
      <c r="CX26">
        <v>-40.013399999999997</v>
      </c>
      <c r="CY26">
        <v>1999.94</v>
      </c>
      <c r="CZ26">
        <v>0.98000799999999999</v>
      </c>
      <c r="DA26">
        <v>1.9992300000000001E-2</v>
      </c>
      <c r="DB26">
        <v>0</v>
      </c>
      <c r="DC26">
        <v>637.44500000000005</v>
      </c>
      <c r="DD26">
        <v>4.9998899999999997</v>
      </c>
      <c r="DE26">
        <v>14463.4</v>
      </c>
      <c r="DF26">
        <v>16899.8</v>
      </c>
      <c r="DG26">
        <v>48.625</v>
      </c>
      <c r="DH26">
        <v>49.5</v>
      </c>
      <c r="DI26">
        <v>49.061999999999998</v>
      </c>
      <c r="DJ26">
        <v>49.125</v>
      </c>
      <c r="DK26">
        <v>50.311999999999998</v>
      </c>
      <c r="DL26">
        <v>1955.06</v>
      </c>
      <c r="DM26">
        <v>39.880000000000003</v>
      </c>
      <c r="DN26">
        <v>0</v>
      </c>
      <c r="DO26">
        <v>107.799999952316</v>
      </c>
      <c r="DP26">
        <v>0</v>
      </c>
      <c r="DQ26">
        <v>637.71696153846199</v>
      </c>
      <c r="DR26">
        <v>-6.7247871810179993E-2</v>
      </c>
      <c r="DS26">
        <v>6.80000003954913</v>
      </c>
      <c r="DT26">
        <v>14460.7192307692</v>
      </c>
      <c r="DU26">
        <v>15</v>
      </c>
      <c r="DV26">
        <v>1628176214.5999999</v>
      </c>
      <c r="DW26" t="s">
        <v>419</v>
      </c>
      <c r="DX26">
        <v>1628176211.0999999</v>
      </c>
      <c r="DY26">
        <v>1628176214.5999999</v>
      </c>
      <c r="DZ26">
        <v>11</v>
      </c>
      <c r="EA26">
        <v>-7.1999999999999995E-2</v>
      </c>
      <c r="EB26">
        <v>0</v>
      </c>
      <c r="EC26">
        <v>0.57599999999999996</v>
      </c>
      <c r="ED26">
        <v>2.7E-2</v>
      </c>
      <c r="EE26">
        <v>400</v>
      </c>
      <c r="EF26">
        <v>0</v>
      </c>
      <c r="EG26">
        <v>0.03</v>
      </c>
      <c r="EH26">
        <v>0.01</v>
      </c>
      <c r="EI26">
        <v>47.627906950881403</v>
      </c>
      <c r="EJ26">
        <v>0.77627444163521997</v>
      </c>
      <c r="EK26">
        <v>0.122266475111747</v>
      </c>
      <c r="EL26">
        <v>1</v>
      </c>
      <c r="EM26">
        <v>0.309617735842181</v>
      </c>
      <c r="EN26">
        <v>-1.1358505182364901E-2</v>
      </c>
      <c r="EO26">
        <v>1.71645649750466E-3</v>
      </c>
      <c r="EP26">
        <v>1</v>
      </c>
      <c r="EQ26">
        <v>2</v>
      </c>
      <c r="ER26">
        <v>2</v>
      </c>
      <c r="ES26" t="s">
        <v>370</v>
      </c>
      <c r="ET26">
        <v>2.9396499999999999</v>
      </c>
      <c r="EU26">
        <v>2.7458100000000001</v>
      </c>
      <c r="EV26">
        <v>7.8494099999999997E-2</v>
      </c>
      <c r="EW26">
        <v>8.9357800000000001E-2</v>
      </c>
      <c r="EX26">
        <v>6.7030599999999996E-2</v>
      </c>
      <c r="EY26">
        <v>1.72993E-3</v>
      </c>
      <c r="EZ26">
        <v>21735.4</v>
      </c>
      <c r="FA26">
        <v>19780.900000000001</v>
      </c>
      <c r="FB26">
        <v>23518.9</v>
      </c>
      <c r="FC26">
        <v>21768.3</v>
      </c>
      <c r="FD26">
        <v>30944.799999999999</v>
      </c>
      <c r="FE26">
        <v>30447</v>
      </c>
      <c r="FF26">
        <v>37101.699999999997</v>
      </c>
      <c r="FG26">
        <v>33997.199999999997</v>
      </c>
      <c r="FH26">
        <v>2.0017999999999998</v>
      </c>
      <c r="FI26">
        <v>1.9520299999999999</v>
      </c>
      <c r="FJ26">
        <v>-1.9967600000000002E-3</v>
      </c>
      <c r="FK26">
        <v>0</v>
      </c>
      <c r="FL26">
        <v>29.937999999999999</v>
      </c>
      <c r="FM26">
        <v>999.9</v>
      </c>
      <c r="FN26">
        <v>56.77</v>
      </c>
      <c r="FO26">
        <v>34.322000000000003</v>
      </c>
      <c r="FP26">
        <v>30.973700000000001</v>
      </c>
      <c r="FQ26">
        <v>60.580300000000001</v>
      </c>
      <c r="FR26">
        <v>36.486400000000003</v>
      </c>
      <c r="FS26">
        <v>1</v>
      </c>
      <c r="FT26">
        <v>0.38183400000000001</v>
      </c>
      <c r="FU26">
        <v>2.3544399999999999</v>
      </c>
      <c r="FV26">
        <v>20.173999999999999</v>
      </c>
      <c r="FW26">
        <v>5.2613200000000004</v>
      </c>
      <c r="FX26">
        <v>11.962</v>
      </c>
      <c r="FY26">
        <v>4.9797500000000001</v>
      </c>
      <c r="FZ26">
        <v>3.2979500000000002</v>
      </c>
      <c r="GA26">
        <v>9999</v>
      </c>
      <c r="GB26">
        <v>9999</v>
      </c>
      <c r="GC26">
        <v>999.9</v>
      </c>
      <c r="GD26">
        <v>9999</v>
      </c>
      <c r="GE26">
        <v>1.86951</v>
      </c>
      <c r="GF26">
        <v>1.8653900000000001</v>
      </c>
      <c r="GG26">
        <v>1.8722099999999999</v>
      </c>
      <c r="GH26">
        <v>1.8687400000000001</v>
      </c>
      <c r="GI26">
        <v>1.8674299999999999</v>
      </c>
      <c r="GJ26">
        <v>1.8674999999999999</v>
      </c>
      <c r="GK26">
        <v>1.8687400000000001</v>
      </c>
      <c r="GL26">
        <v>1.8699600000000001</v>
      </c>
      <c r="GM26">
        <v>5</v>
      </c>
      <c r="GN26">
        <v>0</v>
      </c>
      <c r="GO26">
        <v>0</v>
      </c>
      <c r="GP26">
        <v>0</v>
      </c>
      <c r="GQ26" t="s">
        <v>371</v>
      </c>
      <c r="GR26" t="s">
        <v>372</v>
      </c>
      <c r="GS26" t="s">
        <v>373</v>
      </c>
      <c r="GT26" t="s">
        <v>373</v>
      </c>
      <c r="GU26" t="s">
        <v>373</v>
      </c>
      <c r="GV26" t="s">
        <v>373</v>
      </c>
      <c r="GW26">
        <v>0</v>
      </c>
      <c r="GX26">
        <v>100</v>
      </c>
      <c r="GY26">
        <v>100</v>
      </c>
      <c r="GZ26">
        <v>0.55600000000000005</v>
      </c>
      <c r="HA26">
        <v>5.4199999999999998E-2</v>
      </c>
      <c r="HB26">
        <v>0.51675656771585798</v>
      </c>
      <c r="HC26">
        <v>-8.5412330020358197E-5</v>
      </c>
      <c r="HD26">
        <v>7.0222813146585796E-7</v>
      </c>
      <c r="HE26">
        <v>-2.98990151938357E-10</v>
      </c>
      <c r="HF26">
        <v>3.1130511483422E-2</v>
      </c>
      <c r="HG26">
        <v>-2.3286016756615301E-2</v>
      </c>
      <c r="HH26">
        <v>2.6488966622917002E-3</v>
      </c>
      <c r="HI26">
        <v>-3.3879166133906998E-5</v>
      </c>
      <c r="HJ26">
        <v>1</v>
      </c>
      <c r="HK26">
        <v>2007</v>
      </c>
      <c r="HL26">
        <v>1</v>
      </c>
      <c r="HM26">
        <v>24</v>
      </c>
      <c r="HN26">
        <v>0.7</v>
      </c>
      <c r="HO26">
        <v>0.6</v>
      </c>
      <c r="HP26">
        <v>18</v>
      </c>
      <c r="HQ26">
        <v>515.56399999999996</v>
      </c>
      <c r="HR26">
        <v>512.20500000000004</v>
      </c>
      <c r="HS26">
        <v>26.9999</v>
      </c>
      <c r="HT26">
        <v>32.112200000000001</v>
      </c>
      <c r="HU26">
        <v>30.0001</v>
      </c>
      <c r="HV26">
        <v>31.865300000000001</v>
      </c>
      <c r="HW26">
        <v>31.8096</v>
      </c>
      <c r="HX26">
        <v>21.470199999999998</v>
      </c>
      <c r="HY26">
        <v>100</v>
      </c>
      <c r="HZ26">
        <v>0</v>
      </c>
      <c r="IA26">
        <v>27</v>
      </c>
      <c r="IB26">
        <v>400</v>
      </c>
      <c r="IC26">
        <v>0</v>
      </c>
      <c r="ID26">
        <v>98.1828</v>
      </c>
      <c r="IE26">
        <v>99.615099999999998</v>
      </c>
    </row>
    <row r="27" spans="1:239" x14ac:dyDescent="0.3">
      <c r="A27">
        <v>11</v>
      </c>
      <c r="B27">
        <v>1628176369.5999999</v>
      </c>
      <c r="C27">
        <v>1280</v>
      </c>
      <c r="D27" t="s">
        <v>420</v>
      </c>
      <c r="E27" t="s">
        <v>421</v>
      </c>
      <c r="F27">
        <v>0</v>
      </c>
      <c r="G27" t="s">
        <v>362</v>
      </c>
      <c r="H27" t="s">
        <v>363</v>
      </c>
      <c r="I27" t="s">
        <v>364</v>
      </c>
      <c r="J27">
        <v>1628176369.5999999</v>
      </c>
      <c r="K27">
        <f t="shared" si="0"/>
        <v>8.3078649683140729E-3</v>
      </c>
      <c r="L27">
        <f t="shared" si="1"/>
        <v>8.3078649683140728</v>
      </c>
      <c r="M27">
        <f t="shared" si="2"/>
        <v>56.03603838467037</v>
      </c>
      <c r="N27">
        <f t="shared" si="3"/>
        <v>527.53300000000002</v>
      </c>
      <c r="O27">
        <f t="shared" si="4"/>
        <v>153.55135857381941</v>
      </c>
      <c r="P27">
        <f t="shared" si="5"/>
        <v>15.323989039154752</v>
      </c>
      <c r="Q27">
        <f t="shared" si="6"/>
        <v>52.646293623680997</v>
      </c>
      <c r="R27">
        <f t="shared" si="7"/>
        <v>0.26256708447964938</v>
      </c>
      <c r="S27">
        <f t="shared" si="8"/>
        <v>2.9232438048555602</v>
      </c>
      <c r="T27">
        <f t="shared" si="9"/>
        <v>0.2501332850233815</v>
      </c>
      <c r="U27">
        <f t="shared" si="10"/>
        <v>0.15740135425289506</v>
      </c>
      <c r="V27">
        <f t="shared" si="11"/>
        <v>321.52239912702458</v>
      </c>
      <c r="W27">
        <f t="shared" si="12"/>
        <v>29.650289349248002</v>
      </c>
      <c r="X27">
        <f t="shared" si="13"/>
        <v>29.877800000000001</v>
      </c>
      <c r="Y27">
        <f t="shared" si="14"/>
        <v>4.2306366939976989</v>
      </c>
      <c r="Z27">
        <f t="shared" si="15"/>
        <v>23.655558221884228</v>
      </c>
      <c r="AA27">
        <f t="shared" si="16"/>
        <v>1.0029115292714998</v>
      </c>
      <c r="AB27">
        <f t="shared" si="17"/>
        <v>4.2396443147289009</v>
      </c>
      <c r="AC27">
        <f t="shared" si="18"/>
        <v>3.2277251647261993</v>
      </c>
      <c r="AD27">
        <f t="shared" si="19"/>
        <v>-366.37684510265063</v>
      </c>
      <c r="AE27">
        <f t="shared" si="20"/>
        <v>5.8311230402726482</v>
      </c>
      <c r="AF27">
        <f t="shared" si="21"/>
        <v>0.44307809694190498</v>
      </c>
      <c r="AG27">
        <f t="shared" si="22"/>
        <v>-38.580244838411481</v>
      </c>
      <c r="AH27">
        <v>0</v>
      </c>
      <c r="AI27">
        <v>0</v>
      </c>
      <c r="AJ27">
        <f t="shared" si="23"/>
        <v>1</v>
      </c>
      <c r="AK27">
        <f t="shared" si="24"/>
        <v>0</v>
      </c>
      <c r="AL27">
        <f t="shared" si="25"/>
        <v>52181.539414395062</v>
      </c>
      <c r="AM27" t="s">
        <v>365</v>
      </c>
      <c r="AN27">
        <v>10238.9</v>
      </c>
      <c r="AO27">
        <v>302.21199999999999</v>
      </c>
      <c r="AP27">
        <v>4052.3</v>
      </c>
      <c r="AQ27">
        <f t="shared" si="26"/>
        <v>0.92542210596451402</v>
      </c>
      <c r="AR27">
        <v>-0.32343011824092399</v>
      </c>
      <c r="AS27" t="s">
        <v>422</v>
      </c>
      <c r="AT27">
        <v>10111.4</v>
      </c>
      <c r="AU27">
        <v>660.80257692307703</v>
      </c>
      <c r="AV27">
        <v>1021.1</v>
      </c>
      <c r="AW27">
        <f t="shared" si="27"/>
        <v>0.35285224079612476</v>
      </c>
      <c r="AX27">
        <v>0.5</v>
      </c>
      <c r="AY27">
        <f t="shared" si="28"/>
        <v>1681.2639000658157</v>
      </c>
      <c r="AZ27">
        <f t="shared" si="29"/>
        <v>56.03603838467037</v>
      </c>
      <c r="BA27">
        <f t="shared" si="30"/>
        <v>296.61886725392753</v>
      </c>
      <c r="BB27">
        <f t="shared" si="31"/>
        <v>3.3522083297396088E-2</v>
      </c>
      <c r="BC27">
        <f t="shared" si="32"/>
        <v>2.9685633140730587</v>
      </c>
      <c r="BD27">
        <f t="shared" si="33"/>
        <v>247.43300491936711</v>
      </c>
      <c r="BE27" t="s">
        <v>423</v>
      </c>
      <c r="BF27">
        <v>514.52</v>
      </c>
      <c r="BG27">
        <f t="shared" si="34"/>
        <v>514.52</v>
      </c>
      <c r="BH27">
        <f t="shared" si="35"/>
        <v>0.49611203603956522</v>
      </c>
      <c r="BI27">
        <f t="shared" si="36"/>
        <v>0.71123499363757547</v>
      </c>
      <c r="BJ27">
        <f t="shared" si="37"/>
        <v>0.85680850702983224</v>
      </c>
      <c r="BK27">
        <f t="shared" si="38"/>
        <v>0.50118714330594327</v>
      </c>
      <c r="BL27">
        <f t="shared" si="39"/>
        <v>0.80830103186911884</v>
      </c>
      <c r="BM27">
        <f t="shared" si="40"/>
        <v>0.55378813840340746</v>
      </c>
      <c r="BN27">
        <f t="shared" si="41"/>
        <v>0.44621186159659254</v>
      </c>
      <c r="BO27">
        <f t="shared" si="42"/>
        <v>2000.08</v>
      </c>
      <c r="BP27">
        <f t="shared" si="43"/>
        <v>1681.2639000658157</v>
      </c>
      <c r="BQ27">
        <f t="shared" si="44"/>
        <v>0.84059832609986385</v>
      </c>
      <c r="BR27">
        <f t="shared" si="45"/>
        <v>0.16075476937273739</v>
      </c>
      <c r="BS27">
        <v>6</v>
      </c>
      <c r="BT27">
        <v>0.5</v>
      </c>
      <c r="BU27" t="s">
        <v>368</v>
      </c>
      <c r="BV27">
        <v>2</v>
      </c>
      <c r="BW27">
        <v>1628176369.5999999</v>
      </c>
      <c r="BX27">
        <v>527.53300000000002</v>
      </c>
      <c r="BY27">
        <v>600.024</v>
      </c>
      <c r="BZ27">
        <v>10.0495</v>
      </c>
      <c r="CA27">
        <v>0.181809</v>
      </c>
      <c r="CB27">
        <v>526.88099999999997</v>
      </c>
      <c r="CC27">
        <v>10.0189</v>
      </c>
      <c r="CD27">
        <v>500.07900000000001</v>
      </c>
      <c r="CE27">
        <v>99.697000000000003</v>
      </c>
      <c r="CF27">
        <v>0.100157</v>
      </c>
      <c r="CG27">
        <v>29.9148</v>
      </c>
      <c r="CH27">
        <v>29.877800000000001</v>
      </c>
      <c r="CI27">
        <v>999.9</v>
      </c>
      <c r="CJ27">
        <v>0</v>
      </c>
      <c r="CK27">
        <v>0</v>
      </c>
      <c r="CL27">
        <v>9994.3799999999992</v>
      </c>
      <c r="CM27">
        <v>0</v>
      </c>
      <c r="CN27">
        <v>77.301699999999997</v>
      </c>
      <c r="CO27">
        <v>-72.491100000000003</v>
      </c>
      <c r="CP27">
        <v>532.88900000000001</v>
      </c>
      <c r="CQ27">
        <v>600.13400000000001</v>
      </c>
      <c r="CR27">
        <v>9.8677100000000006</v>
      </c>
      <c r="CS27">
        <v>600.024</v>
      </c>
      <c r="CT27">
        <v>0.181809</v>
      </c>
      <c r="CU27">
        <v>1.0019100000000001</v>
      </c>
      <c r="CV27">
        <v>1.8125800000000001E-2</v>
      </c>
      <c r="CW27">
        <v>6.94414</v>
      </c>
      <c r="CX27">
        <v>-40.3688</v>
      </c>
      <c r="CY27">
        <v>2000.08</v>
      </c>
      <c r="CZ27">
        <v>0.98000799999999999</v>
      </c>
      <c r="DA27">
        <v>1.9992300000000001E-2</v>
      </c>
      <c r="DB27">
        <v>0</v>
      </c>
      <c r="DC27">
        <v>660.30499999999995</v>
      </c>
      <c r="DD27">
        <v>4.9998899999999997</v>
      </c>
      <c r="DE27">
        <v>14904.5</v>
      </c>
      <c r="DF27">
        <v>16901</v>
      </c>
      <c r="DG27">
        <v>48.5</v>
      </c>
      <c r="DH27">
        <v>49.375</v>
      </c>
      <c r="DI27">
        <v>49</v>
      </c>
      <c r="DJ27">
        <v>48.936999999999998</v>
      </c>
      <c r="DK27">
        <v>50.186999999999998</v>
      </c>
      <c r="DL27">
        <v>1955.19</v>
      </c>
      <c r="DM27">
        <v>39.89</v>
      </c>
      <c r="DN27">
        <v>0</v>
      </c>
      <c r="DO27">
        <v>117.10000014305101</v>
      </c>
      <c r="DP27">
        <v>0</v>
      </c>
      <c r="DQ27">
        <v>660.80257692307703</v>
      </c>
      <c r="DR27">
        <v>-5.1114871630207199</v>
      </c>
      <c r="DS27">
        <v>-112.834188007116</v>
      </c>
      <c r="DT27">
        <v>14916.7615384615</v>
      </c>
      <c r="DU27">
        <v>15</v>
      </c>
      <c r="DV27">
        <v>1628176332.0999999</v>
      </c>
      <c r="DW27" t="s">
        <v>424</v>
      </c>
      <c r="DX27">
        <v>1628176329.5999999</v>
      </c>
      <c r="DY27">
        <v>1628176332.0999999</v>
      </c>
      <c r="DZ27">
        <v>12</v>
      </c>
      <c r="EA27">
        <v>0.03</v>
      </c>
      <c r="EB27">
        <v>1E-3</v>
      </c>
      <c r="EC27">
        <v>0.68300000000000005</v>
      </c>
      <c r="ED27">
        <v>2.9000000000000001E-2</v>
      </c>
      <c r="EE27">
        <v>600</v>
      </c>
      <c r="EF27">
        <v>0</v>
      </c>
      <c r="EG27">
        <v>0.02</v>
      </c>
      <c r="EH27">
        <v>0.01</v>
      </c>
      <c r="EI27">
        <v>55.957188085628196</v>
      </c>
      <c r="EJ27">
        <v>0.61820503570043195</v>
      </c>
      <c r="EK27">
        <v>0.108843925649796</v>
      </c>
      <c r="EL27">
        <v>1</v>
      </c>
      <c r="EM27">
        <v>0.27373487419401299</v>
      </c>
      <c r="EN27">
        <v>-3.96533987260397E-2</v>
      </c>
      <c r="EO27">
        <v>5.8376399931618396E-3</v>
      </c>
      <c r="EP27">
        <v>1</v>
      </c>
      <c r="EQ27">
        <v>2</v>
      </c>
      <c r="ER27">
        <v>2</v>
      </c>
      <c r="ES27" t="s">
        <v>370</v>
      </c>
      <c r="ET27">
        <v>2.9396200000000001</v>
      </c>
      <c r="EU27">
        <v>2.7458100000000001</v>
      </c>
      <c r="EV27">
        <v>0.10968</v>
      </c>
      <c r="EW27">
        <v>0.120156</v>
      </c>
      <c r="EX27">
        <v>6.1697799999999997E-2</v>
      </c>
      <c r="EY27">
        <v>1.6673899999999999E-3</v>
      </c>
      <c r="EZ27">
        <v>21000.2</v>
      </c>
      <c r="FA27">
        <v>19112.099999999999</v>
      </c>
      <c r="FB27">
        <v>23519.4</v>
      </c>
      <c r="FC27">
        <v>21768.799999999999</v>
      </c>
      <c r="FD27">
        <v>31123.200000000001</v>
      </c>
      <c r="FE27">
        <v>30450.2</v>
      </c>
      <c r="FF27">
        <v>37102.5</v>
      </c>
      <c r="FG27">
        <v>33998.6</v>
      </c>
      <c r="FH27">
        <v>2.0005199999999999</v>
      </c>
      <c r="FI27">
        <v>1.9528700000000001</v>
      </c>
      <c r="FJ27">
        <v>5.8263500000000001E-3</v>
      </c>
      <c r="FK27">
        <v>0</v>
      </c>
      <c r="FL27">
        <v>29.783000000000001</v>
      </c>
      <c r="FM27">
        <v>999.9</v>
      </c>
      <c r="FN27">
        <v>56.213999999999999</v>
      </c>
      <c r="FO27">
        <v>34.322000000000003</v>
      </c>
      <c r="FP27">
        <v>30.6692</v>
      </c>
      <c r="FQ27">
        <v>60.5503</v>
      </c>
      <c r="FR27">
        <v>36.302100000000003</v>
      </c>
      <c r="FS27">
        <v>1</v>
      </c>
      <c r="FT27">
        <v>0.38249499999999997</v>
      </c>
      <c r="FU27">
        <v>2.2842799999999999</v>
      </c>
      <c r="FV27">
        <v>20.1753</v>
      </c>
      <c r="FW27">
        <v>5.2644599999999997</v>
      </c>
      <c r="FX27">
        <v>11.962</v>
      </c>
      <c r="FY27">
        <v>4.9797500000000001</v>
      </c>
      <c r="FZ27">
        <v>3.2978800000000001</v>
      </c>
      <c r="GA27">
        <v>9999</v>
      </c>
      <c r="GB27">
        <v>9999</v>
      </c>
      <c r="GC27">
        <v>999.9</v>
      </c>
      <c r="GD27">
        <v>9999</v>
      </c>
      <c r="GE27">
        <v>1.86948</v>
      </c>
      <c r="GF27">
        <v>1.8653900000000001</v>
      </c>
      <c r="GG27">
        <v>1.8722300000000001</v>
      </c>
      <c r="GH27">
        <v>1.8687400000000001</v>
      </c>
      <c r="GI27">
        <v>1.8674200000000001</v>
      </c>
      <c r="GJ27">
        <v>1.8675200000000001</v>
      </c>
      <c r="GK27">
        <v>1.8687400000000001</v>
      </c>
      <c r="GL27">
        <v>1.8699600000000001</v>
      </c>
      <c r="GM27">
        <v>5</v>
      </c>
      <c r="GN27">
        <v>0</v>
      </c>
      <c r="GO27">
        <v>0</v>
      </c>
      <c r="GP27">
        <v>0</v>
      </c>
      <c r="GQ27" t="s">
        <v>371</v>
      </c>
      <c r="GR27" t="s">
        <v>372</v>
      </c>
      <c r="GS27" t="s">
        <v>373</v>
      </c>
      <c r="GT27" t="s">
        <v>373</v>
      </c>
      <c r="GU27" t="s">
        <v>373</v>
      </c>
      <c r="GV27" t="s">
        <v>373</v>
      </c>
      <c r="GW27">
        <v>0</v>
      </c>
      <c r="GX27">
        <v>100</v>
      </c>
      <c r="GY27">
        <v>100</v>
      </c>
      <c r="GZ27">
        <v>0.65200000000000002</v>
      </c>
      <c r="HA27">
        <v>3.0599999999999999E-2</v>
      </c>
      <c r="HB27">
        <v>0.54634008346716001</v>
      </c>
      <c r="HC27">
        <v>-8.5412330020358197E-5</v>
      </c>
      <c r="HD27">
        <v>7.0222813146585796E-7</v>
      </c>
      <c r="HE27">
        <v>-2.98990151938357E-10</v>
      </c>
      <c r="HF27">
        <v>3.20815571701729E-2</v>
      </c>
      <c r="HG27">
        <v>-2.3286016756615301E-2</v>
      </c>
      <c r="HH27">
        <v>2.6488966622917002E-3</v>
      </c>
      <c r="HI27">
        <v>-3.3879166133906998E-5</v>
      </c>
      <c r="HJ27">
        <v>1</v>
      </c>
      <c r="HK27">
        <v>2007</v>
      </c>
      <c r="HL27">
        <v>1</v>
      </c>
      <c r="HM27">
        <v>24</v>
      </c>
      <c r="HN27">
        <v>0.7</v>
      </c>
      <c r="HO27">
        <v>0.6</v>
      </c>
      <c r="HP27">
        <v>18</v>
      </c>
      <c r="HQ27">
        <v>515.10500000000002</v>
      </c>
      <c r="HR27">
        <v>513.25300000000004</v>
      </c>
      <c r="HS27">
        <v>27.000399999999999</v>
      </c>
      <c r="HT27">
        <v>32.140099999999997</v>
      </c>
      <c r="HU27">
        <v>29.9999</v>
      </c>
      <c r="HV27">
        <v>31.910399999999999</v>
      </c>
      <c r="HW27">
        <v>31.856999999999999</v>
      </c>
      <c r="HX27">
        <v>29.831</v>
      </c>
      <c r="HY27">
        <v>100</v>
      </c>
      <c r="HZ27">
        <v>0</v>
      </c>
      <c r="IA27">
        <v>27</v>
      </c>
      <c r="IB27">
        <v>600</v>
      </c>
      <c r="IC27">
        <v>0</v>
      </c>
      <c r="ID27">
        <v>98.184799999999996</v>
      </c>
      <c r="IE27">
        <v>99.618399999999994</v>
      </c>
    </row>
    <row r="28" spans="1:239" x14ac:dyDescent="0.3">
      <c r="A28">
        <v>12</v>
      </c>
      <c r="B28">
        <v>1628176532</v>
      </c>
      <c r="C28">
        <v>1442.4000000953699</v>
      </c>
      <c r="D28" t="s">
        <v>425</v>
      </c>
      <c r="E28" t="s">
        <v>426</v>
      </c>
      <c r="F28">
        <v>0</v>
      </c>
      <c r="G28" t="s">
        <v>362</v>
      </c>
      <c r="H28" t="s">
        <v>363</v>
      </c>
      <c r="I28" t="s">
        <v>364</v>
      </c>
      <c r="J28">
        <v>1628176532</v>
      </c>
      <c r="K28">
        <f t="shared" si="0"/>
        <v>5.6233419297086378E-3</v>
      </c>
      <c r="L28">
        <f t="shared" si="1"/>
        <v>5.623341929708638</v>
      </c>
      <c r="M28">
        <f t="shared" si="2"/>
        <v>54.135101069980351</v>
      </c>
      <c r="N28">
        <f t="shared" si="3"/>
        <v>730.15499999999997</v>
      </c>
      <c r="O28">
        <f t="shared" si="4"/>
        <v>139.73001986914107</v>
      </c>
      <c r="P28">
        <f t="shared" si="5"/>
        <v>13.945433812914008</v>
      </c>
      <c r="Q28">
        <f t="shared" si="6"/>
        <v>72.871443339120006</v>
      </c>
      <c r="R28">
        <f t="shared" si="7"/>
        <v>0.15724553952882783</v>
      </c>
      <c r="S28">
        <f t="shared" si="8"/>
        <v>2.9227934075050555</v>
      </c>
      <c r="T28">
        <f t="shared" si="9"/>
        <v>0.15269241226047717</v>
      </c>
      <c r="U28">
        <f t="shared" si="10"/>
        <v>9.5830856463030772E-2</v>
      </c>
      <c r="V28">
        <f t="shared" si="11"/>
        <v>321.48888312703792</v>
      </c>
      <c r="W28">
        <f t="shared" si="12"/>
        <v>30.377186409238828</v>
      </c>
      <c r="X28">
        <f t="shared" si="13"/>
        <v>30.040700000000001</v>
      </c>
      <c r="Y28">
        <f t="shared" si="14"/>
        <v>4.2704198957553858</v>
      </c>
      <c r="Z28">
        <f t="shared" si="15"/>
        <v>16.15764948726002</v>
      </c>
      <c r="AA28">
        <f t="shared" si="16"/>
        <v>0.68616554659487994</v>
      </c>
      <c r="AB28">
        <f t="shared" si="17"/>
        <v>4.246691618950563</v>
      </c>
      <c r="AC28">
        <f t="shared" si="18"/>
        <v>3.5842543491605059</v>
      </c>
      <c r="AD28">
        <f t="shared" si="19"/>
        <v>-247.98937910015093</v>
      </c>
      <c r="AE28">
        <f t="shared" si="20"/>
        <v>-15.284642903985224</v>
      </c>
      <c r="AF28">
        <f t="shared" si="21"/>
        <v>-1.1626868003400936</v>
      </c>
      <c r="AG28">
        <f t="shared" si="22"/>
        <v>57.052174322561662</v>
      </c>
      <c r="AH28">
        <v>0</v>
      </c>
      <c r="AI28">
        <v>0</v>
      </c>
      <c r="AJ28">
        <f t="shared" si="23"/>
        <v>1</v>
      </c>
      <c r="AK28">
        <f t="shared" si="24"/>
        <v>0</v>
      </c>
      <c r="AL28">
        <f t="shared" si="25"/>
        <v>52163.815828838458</v>
      </c>
      <c r="AM28" t="s">
        <v>365</v>
      </c>
      <c r="AN28">
        <v>10238.9</v>
      </c>
      <c r="AO28">
        <v>302.21199999999999</v>
      </c>
      <c r="AP28">
        <v>4052.3</v>
      </c>
      <c r="AQ28">
        <f t="shared" si="26"/>
        <v>0.92542210596451402</v>
      </c>
      <c r="AR28">
        <v>-0.32343011824092399</v>
      </c>
      <c r="AS28" t="s">
        <v>427</v>
      </c>
      <c r="AT28">
        <v>10111.799999999999</v>
      </c>
      <c r="AU28">
        <v>645.75088000000005</v>
      </c>
      <c r="AV28">
        <v>1008.94</v>
      </c>
      <c r="AW28">
        <f t="shared" si="27"/>
        <v>0.35997097944377265</v>
      </c>
      <c r="AX28">
        <v>0.5</v>
      </c>
      <c r="AY28">
        <f t="shared" si="28"/>
        <v>1681.0875000658225</v>
      </c>
      <c r="AZ28">
        <f t="shared" si="29"/>
        <v>54.135101069980351</v>
      </c>
      <c r="BA28">
        <f t="shared" si="30"/>
        <v>302.57135696468868</v>
      </c>
      <c r="BB28">
        <f t="shared" si="31"/>
        <v>3.2394822509886588E-2</v>
      </c>
      <c r="BC28">
        <f t="shared" si="32"/>
        <v>3.0163934426229506</v>
      </c>
      <c r="BD28">
        <f t="shared" si="33"/>
        <v>246.71248049404718</v>
      </c>
      <c r="BE28" t="s">
        <v>428</v>
      </c>
      <c r="BF28">
        <v>512.99</v>
      </c>
      <c r="BG28">
        <f t="shared" si="34"/>
        <v>512.99</v>
      </c>
      <c r="BH28">
        <f t="shared" si="35"/>
        <v>0.49155549388467101</v>
      </c>
      <c r="BI28">
        <f t="shared" si="36"/>
        <v>0.73230995059985882</v>
      </c>
      <c r="BJ28">
        <f t="shared" si="37"/>
        <v>0.85987381721295952</v>
      </c>
      <c r="BK28">
        <f t="shared" si="38"/>
        <v>0.51390226508642645</v>
      </c>
      <c r="BL28">
        <f t="shared" si="39"/>
        <v>0.81154362244299338</v>
      </c>
      <c r="BM28">
        <f t="shared" si="40"/>
        <v>0.58175326305125841</v>
      </c>
      <c r="BN28">
        <f t="shared" si="41"/>
        <v>0.41824673694874159</v>
      </c>
      <c r="BO28">
        <f t="shared" si="42"/>
        <v>1999.87</v>
      </c>
      <c r="BP28">
        <f t="shared" si="43"/>
        <v>1681.0875000658225</v>
      </c>
      <c r="BQ28">
        <f t="shared" si="44"/>
        <v>0.84059838892819161</v>
      </c>
      <c r="BR28">
        <f t="shared" si="45"/>
        <v>0.16075489063141002</v>
      </c>
      <c r="BS28">
        <v>6</v>
      </c>
      <c r="BT28">
        <v>0.5</v>
      </c>
      <c r="BU28" t="s">
        <v>368</v>
      </c>
      <c r="BV28">
        <v>2</v>
      </c>
      <c r="BW28">
        <v>1628176532</v>
      </c>
      <c r="BX28">
        <v>730.15499999999997</v>
      </c>
      <c r="BY28">
        <v>800.04100000000005</v>
      </c>
      <c r="BZ28">
        <v>6.8752199999999997</v>
      </c>
      <c r="CA28">
        <v>0.17391200000000001</v>
      </c>
      <c r="CB28">
        <v>729.56200000000001</v>
      </c>
      <c r="CC28">
        <v>6.8873100000000003</v>
      </c>
      <c r="CD28">
        <v>500.02300000000002</v>
      </c>
      <c r="CE28">
        <v>99.702600000000004</v>
      </c>
      <c r="CF28">
        <v>0.100104</v>
      </c>
      <c r="CG28">
        <v>29.9437</v>
      </c>
      <c r="CH28">
        <v>30.040700000000001</v>
      </c>
      <c r="CI28">
        <v>999.9</v>
      </c>
      <c r="CJ28">
        <v>0</v>
      </c>
      <c r="CK28">
        <v>0</v>
      </c>
      <c r="CL28">
        <v>9991.25</v>
      </c>
      <c r="CM28">
        <v>0</v>
      </c>
      <c r="CN28">
        <v>72.495800000000003</v>
      </c>
      <c r="CO28">
        <v>-69.885599999999997</v>
      </c>
      <c r="CP28">
        <v>735.21</v>
      </c>
      <c r="CQ28">
        <v>800.18</v>
      </c>
      <c r="CR28">
        <v>6.7013100000000003</v>
      </c>
      <c r="CS28">
        <v>800.04100000000005</v>
      </c>
      <c r="CT28">
        <v>0.17391200000000001</v>
      </c>
      <c r="CU28">
        <v>0.68547800000000003</v>
      </c>
      <c r="CV28">
        <v>1.7339500000000001E-2</v>
      </c>
      <c r="CW28">
        <v>1.5337099999999999</v>
      </c>
      <c r="CX28">
        <v>-40.7911</v>
      </c>
      <c r="CY28">
        <v>1999.87</v>
      </c>
      <c r="CZ28">
        <v>0.98000500000000001</v>
      </c>
      <c r="DA28">
        <v>1.9994999999999999E-2</v>
      </c>
      <c r="DB28">
        <v>0</v>
      </c>
      <c r="DC28">
        <v>645.12900000000002</v>
      </c>
      <c r="DD28">
        <v>4.9998899999999997</v>
      </c>
      <c r="DE28">
        <v>14566</v>
      </c>
      <c r="DF28">
        <v>16899.2</v>
      </c>
      <c r="DG28">
        <v>48.311999999999998</v>
      </c>
      <c r="DH28">
        <v>49.125</v>
      </c>
      <c r="DI28">
        <v>48.811999999999998</v>
      </c>
      <c r="DJ28">
        <v>48.686999999999998</v>
      </c>
      <c r="DK28">
        <v>50</v>
      </c>
      <c r="DL28">
        <v>1954.98</v>
      </c>
      <c r="DM28">
        <v>39.89</v>
      </c>
      <c r="DN28">
        <v>0</v>
      </c>
      <c r="DO28">
        <v>162</v>
      </c>
      <c r="DP28">
        <v>0</v>
      </c>
      <c r="DQ28">
        <v>645.75088000000005</v>
      </c>
      <c r="DR28">
        <v>-6.4219999984604899</v>
      </c>
      <c r="DS28">
        <v>-143.18461557586301</v>
      </c>
      <c r="DT28">
        <v>14582.7</v>
      </c>
      <c r="DU28">
        <v>15</v>
      </c>
      <c r="DV28">
        <v>1628176447.5999999</v>
      </c>
      <c r="DW28" t="s">
        <v>429</v>
      </c>
      <c r="DX28">
        <v>1628176437.0999999</v>
      </c>
      <c r="DY28">
        <v>1628176447.5999999</v>
      </c>
      <c r="DZ28">
        <v>13</v>
      </c>
      <c r="EA28">
        <v>-0.14799999999999999</v>
      </c>
      <c r="EB28">
        <v>2E-3</v>
      </c>
      <c r="EC28">
        <v>0.626</v>
      </c>
      <c r="ED28">
        <v>0.03</v>
      </c>
      <c r="EE28">
        <v>800</v>
      </c>
      <c r="EF28">
        <v>0</v>
      </c>
      <c r="EG28">
        <v>0.05</v>
      </c>
      <c r="EH28">
        <v>0.02</v>
      </c>
      <c r="EI28">
        <v>54.373478639215499</v>
      </c>
      <c r="EJ28">
        <v>-0.98487679670433104</v>
      </c>
      <c r="EK28">
        <v>0.15225386355200499</v>
      </c>
      <c r="EL28">
        <v>1</v>
      </c>
      <c r="EM28">
        <v>0.16144811304826701</v>
      </c>
      <c r="EN28">
        <v>-1.77505907684265E-2</v>
      </c>
      <c r="EO28">
        <v>2.5683931384542702E-3</v>
      </c>
      <c r="EP28">
        <v>1</v>
      </c>
      <c r="EQ28">
        <v>2</v>
      </c>
      <c r="ER28">
        <v>2</v>
      </c>
      <c r="ES28" t="s">
        <v>370</v>
      </c>
      <c r="ET28">
        <v>2.9395099999999998</v>
      </c>
      <c r="EU28">
        <v>2.74573</v>
      </c>
      <c r="EV28">
        <v>0.13752400000000001</v>
      </c>
      <c r="EW28">
        <v>0.146119</v>
      </c>
      <c r="EX28">
        <v>4.5973100000000003E-2</v>
      </c>
      <c r="EY28">
        <v>1.59592E-3</v>
      </c>
      <c r="EZ28">
        <v>20346.099999999999</v>
      </c>
      <c r="FA28">
        <v>18551.099999999999</v>
      </c>
      <c r="FB28">
        <v>23522.9</v>
      </c>
      <c r="FC28">
        <v>21772.6</v>
      </c>
      <c r="FD28">
        <v>31651.9</v>
      </c>
      <c r="FE28">
        <v>30457.599999999999</v>
      </c>
      <c r="FF28">
        <v>37108.5</v>
      </c>
      <c r="FG28">
        <v>34004.300000000003</v>
      </c>
      <c r="FH28">
        <v>1.9987999999999999</v>
      </c>
      <c r="FI28">
        <v>1.9547000000000001</v>
      </c>
      <c r="FJ28">
        <v>2.5332E-2</v>
      </c>
      <c r="FK28">
        <v>0</v>
      </c>
      <c r="FL28">
        <v>29.628399999999999</v>
      </c>
      <c r="FM28">
        <v>999.9</v>
      </c>
      <c r="FN28">
        <v>55.725999999999999</v>
      </c>
      <c r="FO28">
        <v>34.271000000000001</v>
      </c>
      <c r="FP28">
        <v>30.316400000000002</v>
      </c>
      <c r="FQ28">
        <v>61.0503</v>
      </c>
      <c r="FR28">
        <v>36.298099999999998</v>
      </c>
      <c r="FS28">
        <v>1</v>
      </c>
      <c r="FT28">
        <v>0.37933899999999998</v>
      </c>
      <c r="FU28">
        <v>2.3088799999999998</v>
      </c>
      <c r="FV28">
        <v>20.174600000000002</v>
      </c>
      <c r="FW28">
        <v>5.2647599999999999</v>
      </c>
      <c r="FX28">
        <v>11.962</v>
      </c>
      <c r="FY28">
        <v>4.9798</v>
      </c>
      <c r="FZ28">
        <v>3.2976299999999998</v>
      </c>
      <c r="GA28">
        <v>9999</v>
      </c>
      <c r="GB28">
        <v>9999</v>
      </c>
      <c r="GC28">
        <v>999.9</v>
      </c>
      <c r="GD28">
        <v>9999</v>
      </c>
      <c r="GE28">
        <v>1.8694999999999999</v>
      </c>
      <c r="GF28">
        <v>1.8653900000000001</v>
      </c>
      <c r="GG28">
        <v>1.8721699999999999</v>
      </c>
      <c r="GH28">
        <v>1.8687400000000001</v>
      </c>
      <c r="GI28">
        <v>1.8674200000000001</v>
      </c>
      <c r="GJ28">
        <v>1.8675200000000001</v>
      </c>
      <c r="GK28">
        <v>1.8687400000000001</v>
      </c>
      <c r="GL28">
        <v>1.8699600000000001</v>
      </c>
      <c r="GM28">
        <v>5</v>
      </c>
      <c r="GN28">
        <v>0</v>
      </c>
      <c r="GO28">
        <v>0</v>
      </c>
      <c r="GP28">
        <v>0</v>
      </c>
      <c r="GQ28" t="s">
        <v>371</v>
      </c>
      <c r="GR28" t="s">
        <v>372</v>
      </c>
      <c r="GS28" t="s">
        <v>373</v>
      </c>
      <c r="GT28" t="s">
        <v>373</v>
      </c>
      <c r="GU28" t="s">
        <v>373</v>
      </c>
      <c r="GV28" t="s">
        <v>373</v>
      </c>
      <c r="GW28">
        <v>0</v>
      </c>
      <c r="GX28">
        <v>100</v>
      </c>
      <c r="GY28">
        <v>100</v>
      </c>
      <c r="GZ28">
        <v>0.59299999999999997</v>
      </c>
      <c r="HA28">
        <v>-1.21E-2</v>
      </c>
      <c r="HB28">
        <v>0.39809480337161401</v>
      </c>
      <c r="HC28">
        <v>-8.5412330020358197E-5</v>
      </c>
      <c r="HD28">
        <v>7.0222813146585796E-7</v>
      </c>
      <c r="HE28">
        <v>-2.98990151938357E-10</v>
      </c>
      <c r="HF28">
        <v>3.3711538957501203E-2</v>
      </c>
      <c r="HG28">
        <v>-2.3286016756615301E-2</v>
      </c>
      <c r="HH28">
        <v>2.6488966622917002E-3</v>
      </c>
      <c r="HI28">
        <v>-3.3879166133906998E-5</v>
      </c>
      <c r="HJ28">
        <v>1</v>
      </c>
      <c r="HK28">
        <v>2007</v>
      </c>
      <c r="HL28">
        <v>1</v>
      </c>
      <c r="HM28">
        <v>24</v>
      </c>
      <c r="HN28">
        <v>1.6</v>
      </c>
      <c r="HO28">
        <v>1.4</v>
      </c>
      <c r="HP28">
        <v>18</v>
      </c>
      <c r="HQ28">
        <v>514</v>
      </c>
      <c r="HR28">
        <v>514.73299999999995</v>
      </c>
      <c r="HS28">
        <v>27.000900000000001</v>
      </c>
      <c r="HT28">
        <v>32.120199999999997</v>
      </c>
      <c r="HU28">
        <v>30.000299999999999</v>
      </c>
      <c r="HV28">
        <v>31.910399999999999</v>
      </c>
      <c r="HW28">
        <v>31.870699999999999</v>
      </c>
      <c r="HX28">
        <v>37.748199999999997</v>
      </c>
      <c r="HY28">
        <v>100</v>
      </c>
      <c r="HZ28">
        <v>0</v>
      </c>
      <c r="IA28">
        <v>27</v>
      </c>
      <c r="IB28">
        <v>800</v>
      </c>
      <c r="IC28">
        <v>0</v>
      </c>
      <c r="ID28">
        <v>98.200199999999995</v>
      </c>
      <c r="IE28">
        <v>99.635300000000001</v>
      </c>
    </row>
    <row r="29" spans="1:239" x14ac:dyDescent="0.3">
      <c r="A29">
        <v>13</v>
      </c>
      <c r="B29">
        <v>1628176695</v>
      </c>
      <c r="C29">
        <v>1605.4000000953699</v>
      </c>
      <c r="D29" t="s">
        <v>430</v>
      </c>
      <c r="E29" t="s">
        <v>431</v>
      </c>
      <c r="F29">
        <v>0</v>
      </c>
      <c r="G29" t="s">
        <v>362</v>
      </c>
      <c r="H29" t="s">
        <v>363</v>
      </c>
      <c r="I29" t="s">
        <v>364</v>
      </c>
      <c r="J29">
        <v>1628176695</v>
      </c>
      <c r="K29">
        <f t="shared" si="0"/>
        <v>4.4750800098128729E-3</v>
      </c>
      <c r="L29">
        <f t="shared" si="1"/>
        <v>4.4750800098128733</v>
      </c>
      <c r="M29">
        <f t="shared" si="2"/>
        <v>53.637826697868071</v>
      </c>
      <c r="N29">
        <f t="shared" si="3"/>
        <v>930.6</v>
      </c>
      <c r="O29">
        <f t="shared" si="4"/>
        <v>154.17833208862484</v>
      </c>
      <c r="P29">
        <f t="shared" si="5"/>
        <v>15.387466707109304</v>
      </c>
      <c r="Q29">
        <f t="shared" si="6"/>
        <v>92.876711815800007</v>
      </c>
      <c r="R29">
        <f t="shared" si="7"/>
        <v>0.11774811760699086</v>
      </c>
      <c r="S29">
        <f t="shared" si="8"/>
        <v>2.9200563560410906</v>
      </c>
      <c r="T29">
        <f t="shared" si="9"/>
        <v>0.11517254442545707</v>
      </c>
      <c r="U29">
        <f t="shared" si="10"/>
        <v>7.2209553042473312E-2</v>
      </c>
      <c r="V29">
        <f t="shared" si="11"/>
        <v>321.53037912702149</v>
      </c>
      <c r="W29">
        <f t="shared" si="12"/>
        <v>30.774674336587392</v>
      </c>
      <c r="X29">
        <f t="shared" si="13"/>
        <v>30.2942</v>
      </c>
      <c r="Y29">
        <f t="shared" si="14"/>
        <v>4.3329777795726772</v>
      </c>
      <c r="Z29">
        <f t="shared" si="15"/>
        <v>12.877401549322542</v>
      </c>
      <c r="AA29">
        <f t="shared" si="16"/>
        <v>0.54995069602548008</v>
      </c>
      <c r="AB29">
        <f t="shared" si="17"/>
        <v>4.2706651176410046</v>
      </c>
      <c r="AC29">
        <f t="shared" si="18"/>
        <v>3.7830270835471973</v>
      </c>
      <c r="AD29">
        <f t="shared" si="19"/>
        <v>-197.35102843274768</v>
      </c>
      <c r="AE29">
        <f t="shared" si="20"/>
        <v>-39.750084762389243</v>
      </c>
      <c r="AF29">
        <f t="shared" si="21"/>
        <v>-3.0318518103163985</v>
      </c>
      <c r="AG29">
        <f t="shared" si="22"/>
        <v>81.397414121568147</v>
      </c>
      <c r="AH29">
        <v>0</v>
      </c>
      <c r="AI29">
        <v>0</v>
      </c>
      <c r="AJ29">
        <f t="shared" si="23"/>
        <v>1</v>
      </c>
      <c r="AK29">
        <f t="shared" si="24"/>
        <v>0</v>
      </c>
      <c r="AL29">
        <f t="shared" si="25"/>
        <v>52068.825520030507</v>
      </c>
      <c r="AM29" t="s">
        <v>365</v>
      </c>
      <c r="AN29">
        <v>10238.9</v>
      </c>
      <c r="AO29">
        <v>302.21199999999999</v>
      </c>
      <c r="AP29">
        <v>4052.3</v>
      </c>
      <c r="AQ29">
        <f t="shared" si="26"/>
        <v>0.92542210596451402</v>
      </c>
      <c r="AR29">
        <v>-0.32343011824092399</v>
      </c>
      <c r="AS29" t="s">
        <v>432</v>
      </c>
      <c r="AT29">
        <v>10111.9</v>
      </c>
      <c r="AU29">
        <v>641.06546153846205</v>
      </c>
      <c r="AV29">
        <v>1010.82</v>
      </c>
      <c r="AW29">
        <f t="shared" si="27"/>
        <v>0.36579661904348748</v>
      </c>
      <c r="AX29">
        <v>0.5</v>
      </c>
      <c r="AY29">
        <f t="shared" si="28"/>
        <v>1681.3059000658143</v>
      </c>
      <c r="AZ29">
        <f t="shared" si="29"/>
        <v>53.637826697868071</v>
      </c>
      <c r="BA29">
        <f t="shared" si="30"/>
        <v>307.50800691097123</v>
      </c>
      <c r="BB29">
        <f t="shared" si="31"/>
        <v>3.2094847709745557E-2</v>
      </c>
      <c r="BC29">
        <f t="shared" si="32"/>
        <v>3.0089234482895075</v>
      </c>
      <c r="BD29">
        <f t="shared" si="33"/>
        <v>246.82473362924824</v>
      </c>
      <c r="BE29" t="s">
        <v>433</v>
      </c>
      <c r="BF29">
        <v>508.81</v>
      </c>
      <c r="BG29">
        <f t="shared" si="34"/>
        <v>508.81</v>
      </c>
      <c r="BH29">
        <f t="shared" si="35"/>
        <v>0.49663639421459804</v>
      </c>
      <c r="BI29">
        <f t="shared" si="36"/>
        <v>0.73654815334662249</v>
      </c>
      <c r="BJ29">
        <f t="shared" si="37"/>
        <v>0.85832893559739121</v>
      </c>
      <c r="BK29">
        <f t="shared" si="38"/>
        <v>0.52180407003807183</v>
      </c>
      <c r="BL29">
        <f t="shared" si="39"/>
        <v>0.81104230087400608</v>
      </c>
      <c r="BM29">
        <f t="shared" si="40"/>
        <v>0.58459406782720624</v>
      </c>
      <c r="BN29">
        <f t="shared" si="41"/>
        <v>0.41540593217279376</v>
      </c>
      <c r="BO29">
        <f t="shared" si="42"/>
        <v>2000.13</v>
      </c>
      <c r="BP29">
        <f t="shared" si="43"/>
        <v>1681.3059000658143</v>
      </c>
      <c r="BQ29">
        <f t="shared" si="44"/>
        <v>0.8405983111426828</v>
      </c>
      <c r="BR29">
        <f t="shared" si="45"/>
        <v>0.16075474050537789</v>
      </c>
      <c r="BS29">
        <v>6</v>
      </c>
      <c r="BT29">
        <v>0.5</v>
      </c>
      <c r="BU29" t="s">
        <v>368</v>
      </c>
      <c r="BV29">
        <v>2</v>
      </c>
      <c r="BW29">
        <v>1628176695</v>
      </c>
      <c r="BX29">
        <v>930.6</v>
      </c>
      <c r="BY29">
        <v>999.96100000000001</v>
      </c>
      <c r="BZ29">
        <v>5.5103600000000004</v>
      </c>
      <c r="CA29">
        <v>0.16999400000000001</v>
      </c>
      <c r="CB29">
        <v>929.63499999999999</v>
      </c>
      <c r="CC29">
        <v>5.5264499999999996</v>
      </c>
      <c r="CD29">
        <v>500.01299999999998</v>
      </c>
      <c r="CE29">
        <v>99.7029</v>
      </c>
      <c r="CF29">
        <v>0.100143</v>
      </c>
      <c r="CG29">
        <v>30.041699999999999</v>
      </c>
      <c r="CH29">
        <v>30.2942</v>
      </c>
      <c r="CI29">
        <v>999.9</v>
      </c>
      <c r="CJ29">
        <v>0</v>
      </c>
      <c r="CK29">
        <v>0</v>
      </c>
      <c r="CL29">
        <v>9975.6200000000008</v>
      </c>
      <c r="CM29">
        <v>0</v>
      </c>
      <c r="CN29">
        <v>73.273200000000003</v>
      </c>
      <c r="CO29">
        <v>-69.360299999999995</v>
      </c>
      <c r="CP29">
        <v>935.75699999999995</v>
      </c>
      <c r="CQ29">
        <v>1000.13</v>
      </c>
      <c r="CR29">
        <v>5.3403600000000004</v>
      </c>
      <c r="CS29">
        <v>999.96100000000001</v>
      </c>
      <c r="CT29">
        <v>0.16999400000000001</v>
      </c>
      <c r="CU29">
        <v>0.54939899999999997</v>
      </c>
      <c r="CV29">
        <v>1.6948899999999999E-2</v>
      </c>
      <c r="CW29">
        <v>-1.5132000000000001</v>
      </c>
      <c r="CX29">
        <v>-41.007399999999997</v>
      </c>
      <c r="CY29">
        <v>2000.13</v>
      </c>
      <c r="CZ29">
        <v>0.98000799999999999</v>
      </c>
      <c r="DA29">
        <v>1.9992300000000001E-2</v>
      </c>
      <c r="DB29">
        <v>0</v>
      </c>
      <c r="DC29">
        <v>640.49800000000005</v>
      </c>
      <c r="DD29">
        <v>4.9998899999999997</v>
      </c>
      <c r="DE29">
        <v>14465.9</v>
      </c>
      <c r="DF29">
        <v>16901.400000000001</v>
      </c>
      <c r="DG29">
        <v>48.311999999999998</v>
      </c>
      <c r="DH29">
        <v>49.061999999999998</v>
      </c>
      <c r="DI29">
        <v>48.75</v>
      </c>
      <c r="DJ29">
        <v>48.75</v>
      </c>
      <c r="DK29">
        <v>50</v>
      </c>
      <c r="DL29">
        <v>1955.24</v>
      </c>
      <c r="DM29">
        <v>39.89</v>
      </c>
      <c r="DN29">
        <v>0</v>
      </c>
      <c r="DO29">
        <v>162.60000014305101</v>
      </c>
      <c r="DP29">
        <v>0</v>
      </c>
      <c r="DQ29">
        <v>641.06546153846205</v>
      </c>
      <c r="DR29">
        <v>-2.3306666440892898</v>
      </c>
      <c r="DS29">
        <v>-49.018803440377702</v>
      </c>
      <c r="DT29">
        <v>14468.6846153846</v>
      </c>
      <c r="DU29">
        <v>15</v>
      </c>
      <c r="DV29">
        <v>1628176608.5</v>
      </c>
      <c r="DW29" t="s">
        <v>434</v>
      </c>
      <c r="DX29">
        <v>1628176602.5</v>
      </c>
      <c r="DY29">
        <v>1628176608.5</v>
      </c>
      <c r="DZ29">
        <v>14</v>
      </c>
      <c r="EA29">
        <v>0.28000000000000003</v>
      </c>
      <c r="EB29">
        <v>4.0000000000000001E-3</v>
      </c>
      <c r="EC29">
        <v>0.996</v>
      </c>
      <c r="ED29">
        <v>3.4000000000000002E-2</v>
      </c>
      <c r="EE29">
        <v>1000</v>
      </c>
      <c r="EF29">
        <v>0</v>
      </c>
      <c r="EG29">
        <v>0.04</v>
      </c>
      <c r="EH29">
        <v>0.01</v>
      </c>
      <c r="EI29">
        <v>53.537877412440302</v>
      </c>
      <c r="EJ29">
        <v>-0.70733402401988599</v>
      </c>
      <c r="EK29">
        <v>0.18090601681392701</v>
      </c>
      <c r="EL29">
        <v>1</v>
      </c>
      <c r="EM29">
        <v>0.118656969313402</v>
      </c>
      <c r="EN29">
        <v>-6.4257779210957402E-3</v>
      </c>
      <c r="EO29">
        <v>9.9771338749213398E-4</v>
      </c>
      <c r="EP29">
        <v>1</v>
      </c>
      <c r="EQ29">
        <v>2</v>
      </c>
      <c r="ER29">
        <v>2</v>
      </c>
      <c r="ES29" t="s">
        <v>370</v>
      </c>
      <c r="ET29">
        <v>2.9393899999999999</v>
      </c>
      <c r="EU29">
        <v>2.7456299999999998</v>
      </c>
      <c r="EV29">
        <v>0.16128100000000001</v>
      </c>
      <c r="EW29">
        <v>0.16884099999999999</v>
      </c>
      <c r="EX29">
        <v>3.8443999999999999E-2</v>
      </c>
      <c r="EY29">
        <v>1.5601E-3</v>
      </c>
      <c r="EZ29">
        <v>19781.2</v>
      </c>
      <c r="FA29">
        <v>18053.5</v>
      </c>
      <c r="FB29">
        <v>23518.5</v>
      </c>
      <c r="FC29">
        <v>21768.799999999999</v>
      </c>
      <c r="FD29">
        <v>31896</v>
      </c>
      <c r="FE29">
        <v>30454</v>
      </c>
      <c r="FF29">
        <v>37101</v>
      </c>
      <c r="FG29">
        <v>33999.1</v>
      </c>
      <c r="FH29">
        <v>1.99715</v>
      </c>
      <c r="FI29">
        <v>1.95438</v>
      </c>
      <c r="FJ29">
        <v>2.2523100000000001E-2</v>
      </c>
      <c r="FK29">
        <v>0</v>
      </c>
      <c r="FL29">
        <v>29.927800000000001</v>
      </c>
      <c r="FM29">
        <v>999.9</v>
      </c>
      <c r="FN29">
        <v>55.53</v>
      </c>
      <c r="FO29">
        <v>34.271000000000001</v>
      </c>
      <c r="FP29">
        <v>30.210699999999999</v>
      </c>
      <c r="FQ29">
        <v>61.070300000000003</v>
      </c>
      <c r="FR29">
        <v>36.446300000000001</v>
      </c>
      <c r="FS29">
        <v>1</v>
      </c>
      <c r="FT29">
        <v>0.38784600000000002</v>
      </c>
      <c r="FU29">
        <v>2.4078300000000001</v>
      </c>
      <c r="FV29">
        <v>20.173300000000001</v>
      </c>
      <c r="FW29">
        <v>5.2650600000000001</v>
      </c>
      <c r="FX29">
        <v>11.962</v>
      </c>
      <c r="FY29">
        <v>4.9797000000000002</v>
      </c>
      <c r="FZ29">
        <v>3.29752</v>
      </c>
      <c r="GA29">
        <v>9999</v>
      </c>
      <c r="GB29">
        <v>9999</v>
      </c>
      <c r="GC29">
        <v>999.9</v>
      </c>
      <c r="GD29">
        <v>9999</v>
      </c>
      <c r="GE29">
        <v>1.8694900000000001</v>
      </c>
      <c r="GF29">
        <v>1.8653900000000001</v>
      </c>
      <c r="GG29">
        <v>1.8722300000000001</v>
      </c>
      <c r="GH29">
        <v>1.8687400000000001</v>
      </c>
      <c r="GI29">
        <v>1.8673999999999999</v>
      </c>
      <c r="GJ29">
        <v>1.86747</v>
      </c>
      <c r="GK29">
        <v>1.8687400000000001</v>
      </c>
      <c r="GL29">
        <v>1.8699600000000001</v>
      </c>
      <c r="GM29">
        <v>5</v>
      </c>
      <c r="GN29">
        <v>0</v>
      </c>
      <c r="GO29">
        <v>0</v>
      </c>
      <c r="GP29">
        <v>0</v>
      </c>
      <c r="GQ29" t="s">
        <v>371</v>
      </c>
      <c r="GR29" t="s">
        <v>372</v>
      </c>
      <c r="GS29" t="s">
        <v>373</v>
      </c>
      <c r="GT29" t="s">
        <v>373</v>
      </c>
      <c r="GU29" t="s">
        <v>373</v>
      </c>
      <c r="GV29" t="s">
        <v>373</v>
      </c>
      <c r="GW29">
        <v>0</v>
      </c>
      <c r="GX29">
        <v>100</v>
      </c>
      <c r="GY29">
        <v>100</v>
      </c>
      <c r="GZ29">
        <v>0.96499999999999997</v>
      </c>
      <c r="HA29">
        <v>-1.61E-2</v>
      </c>
      <c r="HB29">
        <v>0.67841311865023701</v>
      </c>
      <c r="HC29">
        <v>-8.5412330020358197E-5</v>
      </c>
      <c r="HD29">
        <v>7.0222813146585796E-7</v>
      </c>
      <c r="HE29">
        <v>-2.98990151938357E-10</v>
      </c>
      <c r="HF29">
        <v>3.7408491071852297E-2</v>
      </c>
      <c r="HG29">
        <v>-2.3286016756615301E-2</v>
      </c>
      <c r="HH29">
        <v>2.6488966622917002E-3</v>
      </c>
      <c r="HI29">
        <v>-3.3879166133906998E-5</v>
      </c>
      <c r="HJ29">
        <v>1</v>
      </c>
      <c r="HK29">
        <v>2007</v>
      </c>
      <c r="HL29">
        <v>1</v>
      </c>
      <c r="HM29">
        <v>24</v>
      </c>
      <c r="HN29">
        <v>1.5</v>
      </c>
      <c r="HO29">
        <v>1.4</v>
      </c>
      <c r="HP29">
        <v>18</v>
      </c>
      <c r="HQ29">
        <v>513.45399999999995</v>
      </c>
      <c r="HR29">
        <v>515.06500000000005</v>
      </c>
      <c r="HS29">
        <v>27.001999999999999</v>
      </c>
      <c r="HT29">
        <v>32.194400000000002</v>
      </c>
      <c r="HU29">
        <v>30.000399999999999</v>
      </c>
      <c r="HV29">
        <v>31.974900000000002</v>
      </c>
      <c r="HW29">
        <v>31.9359</v>
      </c>
      <c r="HX29">
        <v>45.299399999999999</v>
      </c>
      <c r="HY29">
        <v>100</v>
      </c>
      <c r="HZ29">
        <v>0</v>
      </c>
      <c r="IA29">
        <v>27</v>
      </c>
      <c r="IB29">
        <v>1000</v>
      </c>
      <c r="IC29">
        <v>0</v>
      </c>
      <c r="ID29">
        <v>98.180999999999997</v>
      </c>
      <c r="IE29">
        <v>99.619399999999999</v>
      </c>
    </row>
    <row r="30" spans="1:239" x14ac:dyDescent="0.3">
      <c r="A30">
        <v>14</v>
      </c>
      <c r="B30">
        <v>1628176875.5</v>
      </c>
      <c r="C30">
        <v>1785.9000000953699</v>
      </c>
      <c r="D30" t="s">
        <v>435</v>
      </c>
      <c r="E30" t="s">
        <v>436</v>
      </c>
      <c r="F30">
        <v>0</v>
      </c>
      <c r="G30" t="s">
        <v>362</v>
      </c>
      <c r="H30" t="s">
        <v>363</v>
      </c>
      <c r="I30" t="s">
        <v>364</v>
      </c>
      <c r="J30">
        <v>1628176875.5</v>
      </c>
      <c r="K30">
        <f t="shared" si="0"/>
        <v>4.0123367613448804E-3</v>
      </c>
      <c r="L30">
        <f t="shared" si="1"/>
        <v>4.0123367613448808</v>
      </c>
      <c r="M30">
        <f t="shared" si="2"/>
        <v>56.956827943152277</v>
      </c>
      <c r="N30">
        <f t="shared" si="3"/>
        <v>1126.07</v>
      </c>
      <c r="O30">
        <f t="shared" si="4"/>
        <v>188.99826224943195</v>
      </c>
      <c r="P30">
        <f t="shared" si="5"/>
        <v>18.860418386279832</v>
      </c>
      <c r="Q30">
        <f t="shared" si="6"/>
        <v>112.37220427037001</v>
      </c>
      <c r="R30">
        <f t="shared" si="7"/>
        <v>0.10346755017770627</v>
      </c>
      <c r="S30">
        <f t="shared" si="8"/>
        <v>2.9212811009196877</v>
      </c>
      <c r="T30">
        <f t="shared" si="9"/>
        <v>0.10147394442036009</v>
      </c>
      <c r="U30">
        <f t="shared" si="10"/>
        <v>6.3597133398090061E-2</v>
      </c>
      <c r="V30">
        <f t="shared" si="11"/>
        <v>321.48888312703792</v>
      </c>
      <c r="W30">
        <f t="shared" si="12"/>
        <v>30.914338312154939</v>
      </c>
      <c r="X30">
        <f t="shared" si="13"/>
        <v>30.341999999999999</v>
      </c>
      <c r="Y30">
        <f t="shared" si="14"/>
        <v>4.3448627599086169</v>
      </c>
      <c r="Z30">
        <f t="shared" si="15"/>
        <v>11.571245924473061</v>
      </c>
      <c r="AA30">
        <f t="shared" si="16"/>
        <v>0.49473128535615007</v>
      </c>
      <c r="AB30">
        <f t="shared" si="17"/>
        <v>4.2755230386193652</v>
      </c>
      <c r="AC30">
        <f t="shared" si="18"/>
        <v>3.8501314745524668</v>
      </c>
      <c r="AD30">
        <f t="shared" si="19"/>
        <v>-176.94405117530923</v>
      </c>
      <c r="AE30">
        <f t="shared" si="20"/>
        <v>-44.176535932935401</v>
      </c>
      <c r="AF30">
        <f t="shared" si="21"/>
        <v>-3.3691839293717143</v>
      </c>
      <c r="AG30">
        <f t="shared" si="22"/>
        <v>96.999112089421573</v>
      </c>
      <c r="AH30">
        <v>0</v>
      </c>
      <c r="AI30">
        <v>0</v>
      </c>
      <c r="AJ30">
        <f t="shared" si="23"/>
        <v>1</v>
      </c>
      <c r="AK30">
        <f t="shared" si="24"/>
        <v>0</v>
      </c>
      <c r="AL30">
        <f t="shared" si="25"/>
        <v>52100.132046166829</v>
      </c>
      <c r="AM30" t="s">
        <v>365</v>
      </c>
      <c r="AN30">
        <v>10238.9</v>
      </c>
      <c r="AO30">
        <v>302.21199999999999</v>
      </c>
      <c r="AP30">
        <v>4052.3</v>
      </c>
      <c r="AQ30">
        <f t="shared" si="26"/>
        <v>0.92542210596451402</v>
      </c>
      <c r="AR30">
        <v>-0.32343011824092399</v>
      </c>
      <c r="AS30" t="s">
        <v>437</v>
      </c>
      <c r="AT30">
        <v>10112</v>
      </c>
      <c r="AU30">
        <v>647.29264000000001</v>
      </c>
      <c r="AV30">
        <v>1041.2</v>
      </c>
      <c r="AW30">
        <f t="shared" si="27"/>
        <v>0.37832055320783708</v>
      </c>
      <c r="AX30">
        <v>0.5</v>
      </c>
      <c r="AY30">
        <f t="shared" si="28"/>
        <v>1681.0875000658225</v>
      </c>
      <c r="AZ30">
        <f t="shared" si="29"/>
        <v>56.956827943152277</v>
      </c>
      <c r="BA30">
        <f t="shared" si="30"/>
        <v>317.99497650784093</v>
      </c>
      <c r="BB30">
        <f t="shared" si="31"/>
        <v>3.4073335301791491E-2</v>
      </c>
      <c r="BC30">
        <f t="shared" si="32"/>
        <v>2.8919515943142531</v>
      </c>
      <c r="BD30">
        <f t="shared" si="33"/>
        <v>248.59591258925633</v>
      </c>
      <c r="BE30" t="s">
        <v>438</v>
      </c>
      <c r="BF30">
        <v>516.53</v>
      </c>
      <c r="BG30">
        <f t="shared" si="34"/>
        <v>516.53</v>
      </c>
      <c r="BH30">
        <f t="shared" si="35"/>
        <v>0.50390895121014223</v>
      </c>
      <c r="BI30">
        <f t="shared" si="36"/>
        <v>0.75077164693998133</v>
      </c>
      <c r="BJ30">
        <f t="shared" si="37"/>
        <v>0.85161082310218139</v>
      </c>
      <c r="BK30">
        <f t="shared" si="38"/>
        <v>0.53303620627127912</v>
      </c>
      <c r="BL30">
        <f t="shared" si="39"/>
        <v>0.80294115764750063</v>
      </c>
      <c r="BM30">
        <f t="shared" si="40"/>
        <v>0.59910472455535491</v>
      </c>
      <c r="BN30">
        <f t="shared" si="41"/>
        <v>0.40089527544464509</v>
      </c>
      <c r="BO30">
        <f t="shared" si="42"/>
        <v>1999.87</v>
      </c>
      <c r="BP30">
        <f t="shared" si="43"/>
        <v>1681.0875000658225</v>
      </c>
      <c r="BQ30">
        <f t="shared" si="44"/>
        <v>0.84059838892819161</v>
      </c>
      <c r="BR30">
        <f t="shared" si="45"/>
        <v>0.16075489063141002</v>
      </c>
      <c r="BS30">
        <v>6</v>
      </c>
      <c r="BT30">
        <v>0.5</v>
      </c>
      <c r="BU30" t="s">
        <v>368</v>
      </c>
      <c r="BV30">
        <v>2</v>
      </c>
      <c r="BW30">
        <v>1628176875.5</v>
      </c>
      <c r="BX30">
        <v>1126.07</v>
      </c>
      <c r="BY30">
        <v>1199.8399999999999</v>
      </c>
      <c r="BZ30">
        <v>4.9576500000000001</v>
      </c>
      <c r="CA30">
        <v>0.166716</v>
      </c>
      <c r="CB30">
        <v>1124.94</v>
      </c>
      <c r="CC30">
        <v>4.9731800000000002</v>
      </c>
      <c r="CD30">
        <v>500</v>
      </c>
      <c r="CE30">
        <v>99.691400000000002</v>
      </c>
      <c r="CF30">
        <v>0.100091</v>
      </c>
      <c r="CG30">
        <v>30.061499999999999</v>
      </c>
      <c r="CH30">
        <v>30.341999999999999</v>
      </c>
      <c r="CI30">
        <v>999.9</v>
      </c>
      <c r="CJ30">
        <v>0</v>
      </c>
      <c r="CK30">
        <v>0</v>
      </c>
      <c r="CL30">
        <v>9983.75</v>
      </c>
      <c r="CM30">
        <v>0</v>
      </c>
      <c r="CN30">
        <v>986.00300000000004</v>
      </c>
      <c r="CO30">
        <v>-73.772900000000007</v>
      </c>
      <c r="CP30">
        <v>1131.68</v>
      </c>
      <c r="CQ30">
        <v>1200.04</v>
      </c>
      <c r="CR30">
        <v>4.79094</v>
      </c>
      <c r="CS30">
        <v>1199.8399999999999</v>
      </c>
      <c r="CT30">
        <v>0.166716</v>
      </c>
      <c r="CU30">
        <v>0.49423499999999998</v>
      </c>
      <c r="CV30">
        <v>1.6620099999999999E-2</v>
      </c>
      <c r="CW30">
        <v>-2.9432100000000001</v>
      </c>
      <c r="CX30">
        <v>-41.192900000000002</v>
      </c>
      <c r="CY30">
        <v>1999.87</v>
      </c>
      <c r="CZ30">
        <v>0.98000500000000001</v>
      </c>
      <c r="DA30">
        <v>1.9994999999999999E-2</v>
      </c>
      <c r="DB30">
        <v>0</v>
      </c>
      <c r="DC30">
        <v>649.64</v>
      </c>
      <c r="DD30">
        <v>4.9998899999999997</v>
      </c>
      <c r="DE30">
        <v>14618.6</v>
      </c>
      <c r="DF30">
        <v>16899.2</v>
      </c>
      <c r="DG30">
        <v>48.311999999999998</v>
      </c>
      <c r="DH30">
        <v>49.125</v>
      </c>
      <c r="DI30">
        <v>48.75</v>
      </c>
      <c r="DJ30">
        <v>48.811999999999998</v>
      </c>
      <c r="DK30">
        <v>50.061999999999998</v>
      </c>
      <c r="DL30">
        <v>1954.98</v>
      </c>
      <c r="DM30">
        <v>39.89</v>
      </c>
      <c r="DN30">
        <v>0</v>
      </c>
      <c r="DO30">
        <v>180</v>
      </c>
      <c r="DP30">
        <v>0</v>
      </c>
      <c r="DQ30">
        <v>647.29264000000001</v>
      </c>
      <c r="DR30">
        <v>16.606538488108701</v>
      </c>
      <c r="DS30">
        <v>392.80769306091599</v>
      </c>
      <c r="DT30">
        <v>14573.984</v>
      </c>
      <c r="DU30">
        <v>15</v>
      </c>
      <c r="DV30">
        <v>1628176766.5</v>
      </c>
      <c r="DW30" t="s">
        <v>439</v>
      </c>
      <c r="DX30">
        <v>1628176762.5</v>
      </c>
      <c r="DY30">
        <v>1628176766.5</v>
      </c>
      <c r="DZ30">
        <v>15</v>
      </c>
      <c r="EA30">
        <v>8.7999999999999995E-2</v>
      </c>
      <c r="EB30">
        <v>2E-3</v>
      </c>
      <c r="EC30">
        <v>1.159</v>
      </c>
      <c r="ED30">
        <v>3.5999999999999997E-2</v>
      </c>
      <c r="EE30">
        <v>1200</v>
      </c>
      <c r="EF30">
        <v>0</v>
      </c>
      <c r="EG30">
        <v>0.02</v>
      </c>
      <c r="EH30">
        <v>0.01</v>
      </c>
      <c r="EI30">
        <v>55.582916687408499</v>
      </c>
      <c r="EJ30">
        <v>4.4451659109573303</v>
      </c>
      <c r="EK30">
        <v>0.67126932517655402</v>
      </c>
      <c r="EL30">
        <v>0</v>
      </c>
      <c r="EM30">
        <v>0.100487303325468</v>
      </c>
      <c r="EN30">
        <v>7.1329476736037298E-3</v>
      </c>
      <c r="EO30">
        <v>1.13109606029987E-3</v>
      </c>
      <c r="EP30">
        <v>1</v>
      </c>
      <c r="EQ30">
        <v>1</v>
      </c>
      <c r="ER30">
        <v>2</v>
      </c>
      <c r="ES30" t="s">
        <v>379</v>
      </c>
      <c r="ET30">
        <v>2.9392200000000002</v>
      </c>
      <c r="EU30">
        <v>2.7456499999999999</v>
      </c>
      <c r="EV30">
        <v>0.18193200000000001</v>
      </c>
      <c r="EW30">
        <v>0.189192</v>
      </c>
      <c r="EX30">
        <v>3.5219800000000002E-2</v>
      </c>
      <c r="EY30">
        <v>1.5296800000000001E-3</v>
      </c>
      <c r="EZ30">
        <v>19288.7</v>
      </c>
      <c r="FA30">
        <v>17606.099999999999</v>
      </c>
      <c r="FB30">
        <v>23513.200000000001</v>
      </c>
      <c r="FC30">
        <v>21763.7</v>
      </c>
      <c r="FD30">
        <v>31995.7</v>
      </c>
      <c r="FE30">
        <v>30448.400000000001</v>
      </c>
      <c r="FF30">
        <v>37092.5</v>
      </c>
      <c r="FG30">
        <v>33992.1</v>
      </c>
      <c r="FH30">
        <v>1.9952700000000001</v>
      </c>
      <c r="FI30">
        <v>1.95303</v>
      </c>
      <c r="FJ30">
        <v>1.9446000000000001E-2</v>
      </c>
      <c r="FK30">
        <v>0</v>
      </c>
      <c r="FL30">
        <v>30.025600000000001</v>
      </c>
      <c r="FM30">
        <v>999.9</v>
      </c>
      <c r="FN30">
        <v>55.366</v>
      </c>
      <c r="FO30">
        <v>34.271000000000001</v>
      </c>
      <c r="FP30">
        <v>30.120699999999999</v>
      </c>
      <c r="FQ30">
        <v>60.920299999999997</v>
      </c>
      <c r="FR30">
        <v>36.129800000000003</v>
      </c>
      <c r="FS30">
        <v>1</v>
      </c>
      <c r="FT30">
        <v>0.39896599999999999</v>
      </c>
      <c r="FU30">
        <v>2.4902099999999998</v>
      </c>
      <c r="FV30">
        <v>20.1723</v>
      </c>
      <c r="FW30">
        <v>5.2638600000000002</v>
      </c>
      <c r="FX30">
        <v>11.962</v>
      </c>
      <c r="FY30">
        <v>4.9797000000000002</v>
      </c>
      <c r="FZ30">
        <v>3.29765</v>
      </c>
      <c r="GA30">
        <v>9999</v>
      </c>
      <c r="GB30">
        <v>9999</v>
      </c>
      <c r="GC30">
        <v>999.9</v>
      </c>
      <c r="GD30">
        <v>9999</v>
      </c>
      <c r="GE30">
        <v>1.86951</v>
      </c>
      <c r="GF30">
        <v>1.8653900000000001</v>
      </c>
      <c r="GG30">
        <v>1.8722300000000001</v>
      </c>
      <c r="GH30">
        <v>1.8687400000000001</v>
      </c>
      <c r="GI30">
        <v>1.8674900000000001</v>
      </c>
      <c r="GJ30">
        <v>1.8674999999999999</v>
      </c>
      <c r="GK30">
        <v>1.8687400000000001</v>
      </c>
      <c r="GL30">
        <v>1.8699600000000001</v>
      </c>
      <c r="GM30">
        <v>5</v>
      </c>
      <c r="GN30">
        <v>0</v>
      </c>
      <c r="GO30">
        <v>0</v>
      </c>
      <c r="GP30">
        <v>0</v>
      </c>
      <c r="GQ30" t="s">
        <v>371</v>
      </c>
      <c r="GR30" t="s">
        <v>372</v>
      </c>
      <c r="GS30" t="s">
        <v>373</v>
      </c>
      <c r="GT30" t="s">
        <v>373</v>
      </c>
      <c r="GU30" t="s">
        <v>373</v>
      </c>
      <c r="GV30" t="s">
        <v>373</v>
      </c>
      <c r="GW30">
        <v>0</v>
      </c>
      <c r="GX30">
        <v>100</v>
      </c>
      <c r="GY30">
        <v>100</v>
      </c>
      <c r="GZ30">
        <v>1.1299999999999999</v>
      </c>
      <c r="HA30">
        <v>-1.55E-2</v>
      </c>
      <c r="HB30">
        <v>0.76667486491327697</v>
      </c>
      <c r="HC30">
        <v>-8.5412330020358197E-5</v>
      </c>
      <c r="HD30">
        <v>7.0222813146585796E-7</v>
      </c>
      <c r="HE30">
        <v>-2.98990151938357E-10</v>
      </c>
      <c r="HF30">
        <v>3.8927241125709902E-2</v>
      </c>
      <c r="HG30">
        <v>-2.3286016756615301E-2</v>
      </c>
      <c r="HH30">
        <v>2.6488966622917002E-3</v>
      </c>
      <c r="HI30">
        <v>-3.3879166133906998E-5</v>
      </c>
      <c r="HJ30">
        <v>1</v>
      </c>
      <c r="HK30">
        <v>2007</v>
      </c>
      <c r="HL30">
        <v>1</v>
      </c>
      <c r="HM30">
        <v>24</v>
      </c>
      <c r="HN30">
        <v>1.9</v>
      </c>
      <c r="HO30">
        <v>1.8</v>
      </c>
      <c r="HP30">
        <v>18</v>
      </c>
      <c r="HQ30">
        <v>513.154</v>
      </c>
      <c r="HR30">
        <v>515.01599999999996</v>
      </c>
      <c r="HS30">
        <v>27.001899999999999</v>
      </c>
      <c r="HT30">
        <v>32.328800000000001</v>
      </c>
      <c r="HU30">
        <v>30.0001</v>
      </c>
      <c r="HV30">
        <v>32.088700000000003</v>
      </c>
      <c r="HW30">
        <v>32.045000000000002</v>
      </c>
      <c r="HX30">
        <v>52.5334</v>
      </c>
      <c r="HY30">
        <v>100</v>
      </c>
      <c r="HZ30">
        <v>0</v>
      </c>
      <c r="IA30">
        <v>27</v>
      </c>
      <c r="IB30">
        <v>1200</v>
      </c>
      <c r="IC30">
        <v>0</v>
      </c>
      <c r="ID30">
        <v>98.158699999999996</v>
      </c>
      <c r="IE30">
        <v>99.597700000000003</v>
      </c>
    </row>
    <row r="31" spans="1:239" x14ac:dyDescent="0.3">
      <c r="A31">
        <v>15</v>
      </c>
      <c r="B31">
        <v>1628177056</v>
      </c>
      <c r="C31">
        <v>1966.4000000953699</v>
      </c>
      <c r="D31" t="s">
        <v>440</v>
      </c>
      <c r="E31" t="s">
        <v>441</v>
      </c>
      <c r="F31">
        <v>0</v>
      </c>
      <c r="G31" t="s">
        <v>362</v>
      </c>
      <c r="H31" t="s">
        <v>363</v>
      </c>
      <c r="I31" t="s">
        <v>364</v>
      </c>
      <c r="J31">
        <v>1628177056</v>
      </c>
      <c r="K31">
        <f t="shared" si="0"/>
        <v>3.4095001778883735E-3</v>
      </c>
      <c r="L31">
        <f t="shared" si="1"/>
        <v>3.4095001778883733</v>
      </c>
      <c r="M31">
        <f t="shared" si="2"/>
        <v>57.593721003161626</v>
      </c>
      <c r="N31">
        <f t="shared" si="3"/>
        <v>1425.08</v>
      </c>
      <c r="O31">
        <f t="shared" si="4"/>
        <v>279.55273724676681</v>
      </c>
      <c r="P31">
        <f t="shared" si="5"/>
        <v>27.898675477493704</v>
      </c>
      <c r="Q31">
        <f t="shared" si="6"/>
        <v>142.21947830320002</v>
      </c>
      <c r="R31">
        <f t="shared" si="7"/>
        <v>8.5678780676408398E-2</v>
      </c>
      <c r="S31">
        <f t="shared" si="8"/>
        <v>2.9237995315563872</v>
      </c>
      <c r="T31">
        <f t="shared" si="9"/>
        <v>8.4308014652119539E-2</v>
      </c>
      <c r="U31">
        <f t="shared" si="10"/>
        <v>5.2813840212053459E-2</v>
      </c>
      <c r="V31">
        <f t="shared" si="11"/>
        <v>321.49845912703415</v>
      </c>
      <c r="W31">
        <f t="shared" si="12"/>
        <v>31.07364072987259</v>
      </c>
      <c r="X31">
        <f t="shared" si="13"/>
        <v>30.41</v>
      </c>
      <c r="Y31">
        <f t="shared" si="14"/>
        <v>4.3618192072402104</v>
      </c>
      <c r="Z31">
        <f t="shared" si="15"/>
        <v>9.883560854008639</v>
      </c>
      <c r="AA31">
        <f t="shared" si="16"/>
        <v>0.42265156367859996</v>
      </c>
      <c r="AB31">
        <f t="shared" si="17"/>
        <v>4.2763086090290843</v>
      </c>
      <c r="AC31">
        <f t="shared" si="18"/>
        <v>3.9391676435616105</v>
      </c>
      <c r="AD31">
        <f t="shared" si="19"/>
        <v>-150.35895784487727</v>
      </c>
      <c r="AE31">
        <f t="shared" si="20"/>
        <v>-54.428907083221297</v>
      </c>
      <c r="AF31">
        <f t="shared" si="21"/>
        <v>-4.1489810221055636</v>
      </c>
      <c r="AG31">
        <f t="shared" si="22"/>
        <v>112.56161317683004</v>
      </c>
      <c r="AH31">
        <v>0</v>
      </c>
      <c r="AI31">
        <v>0</v>
      </c>
      <c r="AJ31">
        <f t="shared" si="23"/>
        <v>1</v>
      </c>
      <c r="AK31">
        <f t="shared" si="24"/>
        <v>0</v>
      </c>
      <c r="AL31">
        <f t="shared" si="25"/>
        <v>52171.609103294046</v>
      </c>
      <c r="AM31" t="s">
        <v>365</v>
      </c>
      <c r="AN31">
        <v>10238.9</v>
      </c>
      <c r="AO31">
        <v>302.21199999999999</v>
      </c>
      <c r="AP31">
        <v>4052.3</v>
      </c>
      <c r="AQ31">
        <f t="shared" si="26"/>
        <v>0.92542210596451402</v>
      </c>
      <c r="AR31">
        <v>-0.32343011824092399</v>
      </c>
      <c r="AS31" t="s">
        <v>442</v>
      </c>
      <c r="AT31">
        <v>10112.200000000001</v>
      </c>
      <c r="AU31">
        <v>651.24131999999997</v>
      </c>
      <c r="AV31">
        <v>1059.07</v>
      </c>
      <c r="AW31">
        <f t="shared" si="27"/>
        <v>0.38508189260388825</v>
      </c>
      <c r="AX31">
        <v>0.5</v>
      </c>
      <c r="AY31">
        <f t="shared" si="28"/>
        <v>1681.1379000658205</v>
      </c>
      <c r="AZ31">
        <f t="shared" si="29"/>
        <v>57.593721003161626</v>
      </c>
      <c r="BA31">
        <f t="shared" si="30"/>
        <v>323.68788214273627</v>
      </c>
      <c r="BB31">
        <f t="shared" si="31"/>
        <v>3.4451160204724995E-2</v>
      </c>
      <c r="BC31">
        <f t="shared" si="32"/>
        <v>2.8262815489061164</v>
      </c>
      <c r="BD31">
        <f t="shared" si="33"/>
        <v>249.60146994987528</v>
      </c>
      <c r="BE31" t="s">
        <v>443</v>
      </c>
      <c r="BF31">
        <v>518.67999999999995</v>
      </c>
      <c r="BG31">
        <f t="shared" si="34"/>
        <v>518.67999999999995</v>
      </c>
      <c r="BH31">
        <f t="shared" si="35"/>
        <v>0.51024955857497623</v>
      </c>
      <c r="BI31">
        <f t="shared" si="36"/>
        <v>0.75469324006735872</v>
      </c>
      <c r="BJ31">
        <f t="shared" si="37"/>
        <v>0.8470718413411743</v>
      </c>
      <c r="BK31">
        <f t="shared" si="38"/>
        <v>0.53884438031969006</v>
      </c>
      <c r="BL31">
        <f t="shared" si="39"/>
        <v>0.79817593613803206</v>
      </c>
      <c r="BM31">
        <f t="shared" si="40"/>
        <v>0.60107409916517218</v>
      </c>
      <c r="BN31">
        <f t="shared" si="41"/>
        <v>0.39892590083482782</v>
      </c>
      <c r="BO31">
        <f t="shared" si="42"/>
        <v>1999.93</v>
      </c>
      <c r="BP31">
        <f t="shared" si="43"/>
        <v>1681.1379000658205</v>
      </c>
      <c r="BQ31">
        <f t="shared" si="44"/>
        <v>0.8405983709758944</v>
      </c>
      <c r="BR31">
        <f t="shared" si="45"/>
        <v>0.1607548559834765</v>
      </c>
      <c r="BS31">
        <v>6</v>
      </c>
      <c r="BT31">
        <v>0.5</v>
      </c>
      <c r="BU31" t="s">
        <v>368</v>
      </c>
      <c r="BV31">
        <v>2</v>
      </c>
      <c r="BW31">
        <v>1628177056</v>
      </c>
      <c r="BX31">
        <v>1425.08</v>
      </c>
      <c r="BY31">
        <v>1500.01</v>
      </c>
      <c r="BZ31">
        <v>4.2350899999999996</v>
      </c>
      <c r="CA31">
        <v>0.16172600000000001</v>
      </c>
      <c r="CB31">
        <v>1424.21</v>
      </c>
      <c r="CC31">
        <v>4.2473299999999998</v>
      </c>
      <c r="CD31">
        <v>500.08699999999999</v>
      </c>
      <c r="CE31">
        <v>99.697500000000005</v>
      </c>
      <c r="CF31">
        <v>0.10004</v>
      </c>
      <c r="CG31">
        <v>30.064699999999998</v>
      </c>
      <c r="CH31">
        <v>30.41</v>
      </c>
      <c r="CI31">
        <v>999.9</v>
      </c>
      <c r="CJ31">
        <v>0</v>
      </c>
      <c r="CK31">
        <v>0</v>
      </c>
      <c r="CL31">
        <v>9997.5</v>
      </c>
      <c r="CM31">
        <v>0</v>
      </c>
      <c r="CN31">
        <v>138.86600000000001</v>
      </c>
      <c r="CO31">
        <v>-74.927000000000007</v>
      </c>
      <c r="CP31">
        <v>1431.14</v>
      </c>
      <c r="CQ31">
        <v>1500.25</v>
      </c>
      <c r="CR31">
        <v>4.0733600000000001</v>
      </c>
      <c r="CS31">
        <v>1500.01</v>
      </c>
      <c r="CT31">
        <v>0.16172600000000001</v>
      </c>
      <c r="CU31">
        <v>0.42222799999999999</v>
      </c>
      <c r="CV31">
        <v>1.6123599999999998E-2</v>
      </c>
      <c r="CW31">
        <v>-5.0399700000000003</v>
      </c>
      <c r="CX31">
        <v>-41.479500000000002</v>
      </c>
      <c r="CY31">
        <v>1999.93</v>
      </c>
      <c r="CZ31">
        <v>0.98000500000000001</v>
      </c>
      <c r="DA31">
        <v>1.9994999999999999E-2</v>
      </c>
      <c r="DB31">
        <v>0</v>
      </c>
      <c r="DC31">
        <v>651.88699999999994</v>
      </c>
      <c r="DD31">
        <v>4.9998899999999997</v>
      </c>
      <c r="DE31">
        <v>14670.1</v>
      </c>
      <c r="DF31">
        <v>16899.7</v>
      </c>
      <c r="DG31">
        <v>48.311999999999998</v>
      </c>
      <c r="DH31">
        <v>49.125</v>
      </c>
      <c r="DI31">
        <v>48.811999999999998</v>
      </c>
      <c r="DJ31">
        <v>48.75</v>
      </c>
      <c r="DK31">
        <v>50.061999999999998</v>
      </c>
      <c r="DL31">
        <v>1955.04</v>
      </c>
      <c r="DM31">
        <v>39.89</v>
      </c>
      <c r="DN31">
        <v>0</v>
      </c>
      <c r="DO31">
        <v>180</v>
      </c>
      <c r="DP31">
        <v>0</v>
      </c>
      <c r="DQ31">
        <v>651.24131999999997</v>
      </c>
      <c r="DR31">
        <v>3.80853847346784</v>
      </c>
      <c r="DS31">
        <v>92.961538663799601</v>
      </c>
      <c r="DT31">
        <v>14653.067999999999</v>
      </c>
      <c r="DU31">
        <v>15</v>
      </c>
      <c r="DV31">
        <v>1628176949.5</v>
      </c>
      <c r="DW31" t="s">
        <v>444</v>
      </c>
      <c r="DX31">
        <v>1628176949.5</v>
      </c>
      <c r="DY31">
        <v>1628176945</v>
      </c>
      <c r="DZ31">
        <v>16</v>
      </c>
      <c r="EA31">
        <v>-0.34</v>
      </c>
      <c r="EB31">
        <v>3.0000000000000001E-3</v>
      </c>
      <c r="EC31">
        <v>0.872</v>
      </c>
      <c r="ED31">
        <v>3.9E-2</v>
      </c>
      <c r="EE31">
        <v>1500</v>
      </c>
      <c r="EF31">
        <v>0</v>
      </c>
      <c r="EG31">
        <v>0.06</v>
      </c>
      <c r="EH31">
        <v>0.02</v>
      </c>
      <c r="EI31">
        <v>57.356485707054702</v>
      </c>
      <c r="EJ31">
        <v>5.4619260244077303E-2</v>
      </c>
      <c r="EK31">
        <v>0.21150304142106199</v>
      </c>
      <c r="EL31">
        <v>0</v>
      </c>
      <c r="EM31">
        <v>8.5922845994092903E-2</v>
      </c>
      <c r="EN31">
        <v>-3.8110469476173299E-3</v>
      </c>
      <c r="EO31">
        <v>6.9212171241717199E-4</v>
      </c>
      <c r="EP31">
        <v>1</v>
      </c>
      <c r="EQ31">
        <v>1</v>
      </c>
      <c r="ER31">
        <v>2</v>
      </c>
      <c r="ES31" t="s">
        <v>379</v>
      </c>
      <c r="ET31">
        <v>2.9392999999999998</v>
      </c>
      <c r="EU31">
        <v>2.7457199999999999</v>
      </c>
      <c r="EV31">
        <v>0.210092</v>
      </c>
      <c r="EW31">
        <v>0.21651599999999999</v>
      </c>
      <c r="EX31">
        <v>3.0850300000000001E-2</v>
      </c>
      <c r="EY31">
        <v>1.4840000000000001E-3</v>
      </c>
      <c r="EZ31">
        <v>18618.5</v>
      </c>
      <c r="FA31">
        <v>17007.2</v>
      </c>
      <c r="FB31">
        <v>23507.7</v>
      </c>
      <c r="FC31">
        <v>21758.7</v>
      </c>
      <c r="FD31">
        <v>32132.6</v>
      </c>
      <c r="FE31">
        <v>30443.4</v>
      </c>
      <c r="FF31">
        <v>37083</v>
      </c>
      <c r="FG31">
        <v>33985.199999999997</v>
      </c>
      <c r="FH31">
        <v>1.99373</v>
      </c>
      <c r="FI31">
        <v>1.9516500000000001</v>
      </c>
      <c r="FJ31">
        <v>2.4475199999999999E-2</v>
      </c>
      <c r="FK31">
        <v>0</v>
      </c>
      <c r="FL31">
        <v>30.011800000000001</v>
      </c>
      <c r="FM31">
        <v>999.9</v>
      </c>
      <c r="FN31">
        <v>55.268000000000001</v>
      </c>
      <c r="FO31">
        <v>34.301000000000002</v>
      </c>
      <c r="FP31">
        <v>30.120799999999999</v>
      </c>
      <c r="FQ31">
        <v>60.820399999999999</v>
      </c>
      <c r="FR31">
        <v>36.181899999999999</v>
      </c>
      <c r="FS31">
        <v>1</v>
      </c>
      <c r="FT31">
        <v>0.40992899999999999</v>
      </c>
      <c r="FU31">
        <v>2.4940899999999999</v>
      </c>
      <c r="FV31">
        <v>20.171399999999998</v>
      </c>
      <c r="FW31">
        <v>5.2619199999999999</v>
      </c>
      <c r="FX31">
        <v>11.962</v>
      </c>
      <c r="FY31">
        <v>4.9796500000000004</v>
      </c>
      <c r="FZ31">
        <v>3.2975699999999999</v>
      </c>
      <c r="GA31">
        <v>9999</v>
      </c>
      <c r="GB31">
        <v>9999</v>
      </c>
      <c r="GC31">
        <v>999.9</v>
      </c>
      <c r="GD31">
        <v>9999</v>
      </c>
      <c r="GE31">
        <v>1.8694900000000001</v>
      </c>
      <c r="GF31">
        <v>1.86538</v>
      </c>
      <c r="GG31">
        <v>1.87222</v>
      </c>
      <c r="GH31">
        <v>1.8687400000000001</v>
      </c>
      <c r="GI31">
        <v>1.8674299999999999</v>
      </c>
      <c r="GJ31">
        <v>1.8675200000000001</v>
      </c>
      <c r="GK31">
        <v>1.8687400000000001</v>
      </c>
      <c r="GL31">
        <v>1.8699600000000001</v>
      </c>
      <c r="GM31">
        <v>5</v>
      </c>
      <c r="GN31">
        <v>0</v>
      </c>
      <c r="GO31">
        <v>0</v>
      </c>
      <c r="GP31">
        <v>0</v>
      </c>
      <c r="GQ31" t="s">
        <v>371</v>
      </c>
      <c r="GR31" t="s">
        <v>372</v>
      </c>
      <c r="GS31" t="s">
        <v>373</v>
      </c>
      <c r="GT31" t="s">
        <v>373</v>
      </c>
      <c r="GU31" t="s">
        <v>373</v>
      </c>
      <c r="GV31" t="s">
        <v>373</v>
      </c>
      <c r="GW31">
        <v>0</v>
      </c>
      <c r="GX31">
        <v>100</v>
      </c>
      <c r="GY31">
        <v>100</v>
      </c>
      <c r="GZ31">
        <v>0.87</v>
      </c>
      <c r="HA31">
        <v>-1.2200000000000001E-2</v>
      </c>
      <c r="HB31">
        <v>0.429104303974713</v>
      </c>
      <c r="HC31">
        <v>-8.5412330020358197E-5</v>
      </c>
      <c r="HD31">
        <v>7.0222813146585796E-7</v>
      </c>
      <c r="HE31">
        <v>-2.98990151938357E-10</v>
      </c>
      <c r="HF31">
        <v>4.1475658431265702E-2</v>
      </c>
      <c r="HG31">
        <v>-2.3286016756615301E-2</v>
      </c>
      <c r="HH31">
        <v>2.6488966622917002E-3</v>
      </c>
      <c r="HI31">
        <v>-3.3879166133906998E-5</v>
      </c>
      <c r="HJ31">
        <v>1</v>
      </c>
      <c r="HK31">
        <v>2007</v>
      </c>
      <c r="HL31">
        <v>1</v>
      </c>
      <c r="HM31">
        <v>24</v>
      </c>
      <c r="HN31">
        <v>1.8</v>
      </c>
      <c r="HO31">
        <v>1.9</v>
      </c>
      <c r="HP31">
        <v>18</v>
      </c>
      <c r="HQ31">
        <v>513.05799999999999</v>
      </c>
      <c r="HR31">
        <v>514.96699999999998</v>
      </c>
      <c r="HS31">
        <v>26.999199999999998</v>
      </c>
      <c r="HT31">
        <v>32.449399999999997</v>
      </c>
      <c r="HU31">
        <v>30.0001</v>
      </c>
      <c r="HV31">
        <v>32.202300000000001</v>
      </c>
      <c r="HW31">
        <v>32.156500000000001</v>
      </c>
      <c r="HX31">
        <v>62.903100000000002</v>
      </c>
      <c r="HY31">
        <v>100</v>
      </c>
      <c r="HZ31">
        <v>0</v>
      </c>
      <c r="IA31">
        <v>27</v>
      </c>
      <c r="IB31">
        <v>1500</v>
      </c>
      <c r="IC31">
        <v>0</v>
      </c>
      <c r="ID31">
        <v>98.134299999999996</v>
      </c>
      <c r="IE31">
        <v>99.576400000000007</v>
      </c>
    </row>
    <row r="32" spans="1:239" x14ac:dyDescent="0.3">
      <c r="A32">
        <v>16</v>
      </c>
      <c r="B32">
        <v>1628177228</v>
      </c>
      <c r="C32">
        <v>2138.4000000953702</v>
      </c>
      <c r="D32" t="s">
        <v>445</v>
      </c>
      <c r="E32" t="s">
        <v>446</v>
      </c>
      <c r="F32">
        <v>0</v>
      </c>
      <c r="G32" t="s">
        <v>362</v>
      </c>
      <c r="H32" t="s">
        <v>363</v>
      </c>
      <c r="I32" t="s">
        <v>364</v>
      </c>
      <c r="J32">
        <v>1628177228</v>
      </c>
      <c r="K32">
        <f t="shared" si="0"/>
        <v>2.9238314761052958E-3</v>
      </c>
      <c r="L32">
        <f t="shared" si="1"/>
        <v>2.9238314761052959</v>
      </c>
      <c r="M32">
        <f t="shared" si="2"/>
        <v>56.984124346406617</v>
      </c>
      <c r="N32">
        <f t="shared" si="3"/>
        <v>1725.55</v>
      </c>
      <c r="O32">
        <f t="shared" si="4"/>
        <v>375.58615235953704</v>
      </c>
      <c r="P32">
        <f t="shared" si="5"/>
        <v>37.483052184718943</v>
      </c>
      <c r="Q32">
        <f t="shared" si="6"/>
        <v>172.20784177214998</v>
      </c>
      <c r="R32">
        <f t="shared" si="7"/>
        <v>7.2011417222202598E-2</v>
      </c>
      <c r="S32">
        <f t="shared" si="8"/>
        <v>2.926994820997999</v>
      </c>
      <c r="T32">
        <f t="shared" si="9"/>
        <v>7.1041468369907476E-2</v>
      </c>
      <c r="U32">
        <f t="shared" si="10"/>
        <v>4.4486975307006238E-2</v>
      </c>
      <c r="V32">
        <f t="shared" si="11"/>
        <v>321.46973112704558</v>
      </c>
      <c r="W32">
        <f t="shared" si="12"/>
        <v>31.182001213961502</v>
      </c>
      <c r="X32">
        <f t="shared" si="13"/>
        <v>30.459800000000001</v>
      </c>
      <c r="Y32">
        <f t="shared" si="14"/>
        <v>4.3742738592377268</v>
      </c>
      <c r="Z32">
        <f t="shared" si="15"/>
        <v>8.5294795932933898</v>
      </c>
      <c r="AA32">
        <f t="shared" si="16"/>
        <v>0.36439939785941999</v>
      </c>
      <c r="AB32">
        <f t="shared" si="17"/>
        <v>4.2722348283234313</v>
      </c>
      <c r="AC32">
        <f t="shared" si="18"/>
        <v>4.0098744613783071</v>
      </c>
      <c r="AD32">
        <f t="shared" si="19"/>
        <v>-128.94096809624355</v>
      </c>
      <c r="AE32">
        <f t="shared" si="20"/>
        <v>-64.966319609896445</v>
      </c>
      <c r="AF32">
        <f t="shared" si="21"/>
        <v>-4.9476288990987607</v>
      </c>
      <c r="AG32">
        <f t="shared" si="22"/>
        <v>122.61481452180679</v>
      </c>
      <c r="AH32">
        <v>0</v>
      </c>
      <c r="AI32">
        <v>0</v>
      </c>
      <c r="AJ32">
        <f t="shared" si="23"/>
        <v>1</v>
      </c>
      <c r="AK32">
        <f t="shared" si="24"/>
        <v>0</v>
      </c>
      <c r="AL32">
        <f t="shared" si="25"/>
        <v>52265.781170849252</v>
      </c>
      <c r="AM32" t="s">
        <v>365</v>
      </c>
      <c r="AN32">
        <v>10238.9</v>
      </c>
      <c r="AO32">
        <v>302.21199999999999</v>
      </c>
      <c r="AP32">
        <v>4052.3</v>
      </c>
      <c r="AQ32">
        <f t="shared" si="26"/>
        <v>0.92542210596451402</v>
      </c>
      <c r="AR32">
        <v>-0.32343011824092399</v>
      </c>
      <c r="AS32" t="s">
        <v>447</v>
      </c>
      <c r="AT32">
        <v>10112.799999999999</v>
      </c>
      <c r="AU32">
        <v>650.80342307692297</v>
      </c>
      <c r="AV32">
        <v>1059.1199999999999</v>
      </c>
      <c r="AW32">
        <f t="shared" si="27"/>
        <v>0.38552437582434185</v>
      </c>
      <c r="AX32">
        <v>0.5</v>
      </c>
      <c r="AY32">
        <f t="shared" si="28"/>
        <v>1680.9867000658267</v>
      </c>
      <c r="AZ32">
        <f t="shared" si="29"/>
        <v>56.984124346406617</v>
      </c>
      <c r="BA32">
        <f t="shared" si="30"/>
        <v>324.03067415594899</v>
      </c>
      <c r="BB32">
        <f t="shared" si="31"/>
        <v>3.4091616823859104E-2</v>
      </c>
      <c r="BC32">
        <f t="shared" si="32"/>
        <v>2.8261009139663122</v>
      </c>
      <c r="BD32">
        <f t="shared" si="33"/>
        <v>249.60424709949748</v>
      </c>
      <c r="BE32" t="s">
        <v>448</v>
      </c>
      <c r="BF32">
        <v>518.66999999999996</v>
      </c>
      <c r="BG32">
        <f t="shared" si="34"/>
        <v>518.66999999999996</v>
      </c>
      <c r="BH32">
        <f t="shared" si="35"/>
        <v>0.51028212100611825</v>
      </c>
      <c r="BI32">
        <f t="shared" si="36"/>
        <v>0.75551221560380599</v>
      </c>
      <c r="BJ32">
        <f t="shared" si="37"/>
        <v>0.84705529441395966</v>
      </c>
      <c r="BK32">
        <f t="shared" si="38"/>
        <v>0.53945337732336951</v>
      </c>
      <c r="BL32">
        <f t="shared" si="39"/>
        <v>0.79816260311758025</v>
      </c>
      <c r="BM32">
        <f t="shared" si="40"/>
        <v>0.60211963700889937</v>
      </c>
      <c r="BN32">
        <f t="shared" si="41"/>
        <v>0.39788036299110063</v>
      </c>
      <c r="BO32">
        <f t="shared" si="42"/>
        <v>1999.75</v>
      </c>
      <c r="BP32">
        <f t="shared" si="43"/>
        <v>1680.9867000658267</v>
      </c>
      <c r="BQ32">
        <f t="shared" si="44"/>
        <v>0.84059842483601788</v>
      </c>
      <c r="BR32">
        <f t="shared" si="45"/>
        <v>0.16075495993351449</v>
      </c>
      <c r="BS32">
        <v>6</v>
      </c>
      <c r="BT32">
        <v>0.5</v>
      </c>
      <c r="BU32" t="s">
        <v>368</v>
      </c>
      <c r="BV32">
        <v>2</v>
      </c>
      <c r="BW32">
        <v>1628177228</v>
      </c>
      <c r="BX32">
        <v>1725.55</v>
      </c>
      <c r="BY32">
        <v>1799.98</v>
      </c>
      <c r="BZ32">
        <v>3.6513399999999998</v>
      </c>
      <c r="CA32">
        <v>0.15579799999999999</v>
      </c>
      <c r="CB32">
        <v>1724.78</v>
      </c>
      <c r="CC32">
        <v>3.65768</v>
      </c>
      <c r="CD32">
        <v>500.03500000000003</v>
      </c>
      <c r="CE32">
        <v>99.698899999999995</v>
      </c>
      <c r="CF32">
        <v>9.9913000000000002E-2</v>
      </c>
      <c r="CG32">
        <v>30.048100000000002</v>
      </c>
      <c r="CH32">
        <v>30.459800000000001</v>
      </c>
      <c r="CI32">
        <v>999.9</v>
      </c>
      <c r="CJ32">
        <v>0</v>
      </c>
      <c r="CK32">
        <v>0</v>
      </c>
      <c r="CL32">
        <v>10015.6</v>
      </c>
      <c r="CM32">
        <v>0</v>
      </c>
      <c r="CN32">
        <v>136.56800000000001</v>
      </c>
      <c r="CO32">
        <v>-74.432100000000005</v>
      </c>
      <c r="CP32">
        <v>1731.87</v>
      </c>
      <c r="CQ32">
        <v>1800.26</v>
      </c>
      <c r="CR32">
        <v>3.4955400000000001</v>
      </c>
      <c r="CS32">
        <v>1799.98</v>
      </c>
      <c r="CT32">
        <v>0.15579799999999999</v>
      </c>
      <c r="CU32">
        <v>0.364035</v>
      </c>
      <c r="CV32">
        <v>1.5532900000000001E-2</v>
      </c>
      <c r="CW32">
        <v>-6.9811100000000001</v>
      </c>
      <c r="CX32">
        <v>-41.831099999999999</v>
      </c>
      <c r="CY32">
        <v>1999.75</v>
      </c>
      <c r="CZ32">
        <v>0.98000200000000004</v>
      </c>
      <c r="DA32">
        <v>1.99977E-2</v>
      </c>
      <c r="DB32">
        <v>0</v>
      </c>
      <c r="DC32">
        <v>651.73099999999999</v>
      </c>
      <c r="DD32">
        <v>4.9998899999999997</v>
      </c>
      <c r="DE32">
        <v>14650.6</v>
      </c>
      <c r="DF32">
        <v>16898.2</v>
      </c>
      <c r="DG32">
        <v>48.186999999999998</v>
      </c>
      <c r="DH32">
        <v>49</v>
      </c>
      <c r="DI32">
        <v>48.686999999999998</v>
      </c>
      <c r="DJ32">
        <v>48.561999999999998</v>
      </c>
      <c r="DK32">
        <v>49.936999999999998</v>
      </c>
      <c r="DL32">
        <v>1954.86</v>
      </c>
      <c r="DM32">
        <v>39.89</v>
      </c>
      <c r="DN32">
        <v>0</v>
      </c>
      <c r="DO32">
        <v>171.700000047684</v>
      </c>
      <c r="DP32">
        <v>0</v>
      </c>
      <c r="DQ32">
        <v>650.80342307692297</v>
      </c>
      <c r="DR32">
        <v>7.7731623847600302</v>
      </c>
      <c r="DS32">
        <v>144.58461526022799</v>
      </c>
      <c r="DT32">
        <v>14633.442307692299</v>
      </c>
      <c r="DU32">
        <v>15</v>
      </c>
      <c r="DV32">
        <v>1628177127.5</v>
      </c>
      <c r="DW32" t="s">
        <v>449</v>
      </c>
      <c r="DX32">
        <v>1628177127.5</v>
      </c>
      <c r="DY32">
        <v>1628177124</v>
      </c>
      <c r="DZ32">
        <v>17</v>
      </c>
      <c r="EA32">
        <v>-6.3E-2</v>
      </c>
      <c r="EB32">
        <v>4.0000000000000001E-3</v>
      </c>
      <c r="EC32">
        <v>0.74199999999999999</v>
      </c>
      <c r="ED32">
        <v>4.2000000000000003E-2</v>
      </c>
      <c r="EE32">
        <v>1801</v>
      </c>
      <c r="EF32">
        <v>0</v>
      </c>
      <c r="EG32">
        <v>0.09</v>
      </c>
      <c r="EH32">
        <v>0.02</v>
      </c>
      <c r="EI32">
        <v>56.6078930986289</v>
      </c>
      <c r="EJ32">
        <v>0.19311437137416801</v>
      </c>
      <c r="EK32">
        <v>0.19124854900823099</v>
      </c>
      <c r="EL32">
        <v>1</v>
      </c>
      <c r="EM32">
        <v>7.1737440376906603E-2</v>
      </c>
      <c r="EN32">
        <v>-2.00022421062269E-3</v>
      </c>
      <c r="EO32">
        <v>4.4533709662038299E-4</v>
      </c>
      <c r="EP32">
        <v>1</v>
      </c>
      <c r="EQ32">
        <v>2</v>
      </c>
      <c r="ER32">
        <v>2</v>
      </c>
      <c r="ES32" t="s">
        <v>370</v>
      </c>
      <c r="ET32">
        <v>2.93913</v>
      </c>
      <c r="EU32">
        <v>2.7457500000000001</v>
      </c>
      <c r="EV32">
        <v>0.235065</v>
      </c>
      <c r="EW32">
        <v>0.240727</v>
      </c>
      <c r="EX32">
        <v>2.7160400000000001E-2</v>
      </c>
      <c r="EY32">
        <v>1.43001E-3</v>
      </c>
      <c r="EZ32">
        <v>18028.599999999999</v>
      </c>
      <c r="FA32">
        <v>16481.5</v>
      </c>
      <c r="FB32">
        <v>23508.400000000001</v>
      </c>
      <c r="FC32">
        <v>21760.7</v>
      </c>
      <c r="FD32">
        <v>32256.2</v>
      </c>
      <c r="FE32">
        <v>30447.4</v>
      </c>
      <c r="FF32">
        <v>37084.199999999997</v>
      </c>
      <c r="FG32">
        <v>33987.9</v>
      </c>
      <c r="FH32">
        <v>1.9928999999999999</v>
      </c>
      <c r="FI32">
        <v>1.9528700000000001</v>
      </c>
      <c r="FJ32">
        <v>3.1292399999999998E-2</v>
      </c>
      <c r="FK32">
        <v>0</v>
      </c>
      <c r="FL32">
        <v>29.950800000000001</v>
      </c>
      <c r="FM32">
        <v>999.9</v>
      </c>
      <c r="FN32">
        <v>54.877000000000002</v>
      </c>
      <c r="FO32">
        <v>34.301000000000002</v>
      </c>
      <c r="FP32">
        <v>29.907599999999999</v>
      </c>
      <c r="FQ32">
        <v>60.900300000000001</v>
      </c>
      <c r="FR32">
        <v>36.302100000000003</v>
      </c>
      <c r="FS32">
        <v>1</v>
      </c>
      <c r="FT32">
        <v>0.40932200000000002</v>
      </c>
      <c r="FU32">
        <v>2.39175</v>
      </c>
      <c r="FV32">
        <v>20.174299999999999</v>
      </c>
      <c r="FW32">
        <v>5.2631100000000002</v>
      </c>
      <c r="FX32">
        <v>11.962</v>
      </c>
      <c r="FY32">
        <v>4.9797000000000002</v>
      </c>
      <c r="FZ32">
        <v>3.2975699999999999</v>
      </c>
      <c r="GA32">
        <v>9999</v>
      </c>
      <c r="GB32">
        <v>9999</v>
      </c>
      <c r="GC32">
        <v>999.9</v>
      </c>
      <c r="GD32">
        <v>9999</v>
      </c>
      <c r="GE32">
        <v>1.86951</v>
      </c>
      <c r="GF32">
        <v>1.8653900000000001</v>
      </c>
      <c r="GG32">
        <v>1.8722000000000001</v>
      </c>
      <c r="GH32">
        <v>1.8687400000000001</v>
      </c>
      <c r="GI32">
        <v>1.86741</v>
      </c>
      <c r="GJ32">
        <v>1.8675200000000001</v>
      </c>
      <c r="GK32">
        <v>1.8687400000000001</v>
      </c>
      <c r="GL32">
        <v>1.8699600000000001</v>
      </c>
      <c r="GM32">
        <v>5</v>
      </c>
      <c r="GN32">
        <v>0</v>
      </c>
      <c r="GO32">
        <v>0</v>
      </c>
      <c r="GP32">
        <v>0</v>
      </c>
      <c r="GQ32" t="s">
        <v>371</v>
      </c>
      <c r="GR32" t="s">
        <v>372</v>
      </c>
      <c r="GS32" t="s">
        <v>373</v>
      </c>
      <c r="GT32" t="s">
        <v>373</v>
      </c>
      <c r="GU32" t="s">
        <v>373</v>
      </c>
      <c r="GV32" t="s">
        <v>373</v>
      </c>
      <c r="GW32">
        <v>0</v>
      </c>
      <c r="GX32">
        <v>100</v>
      </c>
      <c r="GY32">
        <v>100</v>
      </c>
      <c r="GZ32">
        <v>0.77</v>
      </c>
      <c r="HA32">
        <v>-6.3E-3</v>
      </c>
      <c r="HB32">
        <v>0.36418628862247798</v>
      </c>
      <c r="HC32">
        <v>-8.5412330020358197E-5</v>
      </c>
      <c r="HD32">
        <v>7.0222813146585796E-7</v>
      </c>
      <c r="HE32">
        <v>-2.98990151938357E-10</v>
      </c>
      <c r="HF32">
        <v>4.5050054974958099E-2</v>
      </c>
      <c r="HG32">
        <v>-2.3286016756615301E-2</v>
      </c>
      <c r="HH32">
        <v>2.6488966622917002E-3</v>
      </c>
      <c r="HI32">
        <v>-3.3879166133906998E-5</v>
      </c>
      <c r="HJ32">
        <v>1</v>
      </c>
      <c r="HK32">
        <v>2007</v>
      </c>
      <c r="HL32">
        <v>1</v>
      </c>
      <c r="HM32">
        <v>24</v>
      </c>
      <c r="HN32">
        <v>1.7</v>
      </c>
      <c r="HO32">
        <v>1.7</v>
      </c>
      <c r="HP32">
        <v>18</v>
      </c>
      <c r="HQ32">
        <v>512.947</v>
      </c>
      <c r="HR32">
        <v>516.36400000000003</v>
      </c>
      <c r="HS32">
        <v>27.001100000000001</v>
      </c>
      <c r="HT32">
        <v>32.482900000000001</v>
      </c>
      <c r="HU32">
        <v>30</v>
      </c>
      <c r="HV32">
        <v>32.255200000000002</v>
      </c>
      <c r="HW32">
        <v>32.211300000000001</v>
      </c>
      <c r="HX32">
        <v>72.729600000000005</v>
      </c>
      <c r="HY32">
        <v>100</v>
      </c>
      <c r="HZ32">
        <v>0</v>
      </c>
      <c r="IA32">
        <v>27</v>
      </c>
      <c r="IB32">
        <v>1800</v>
      </c>
      <c r="IC32">
        <v>0</v>
      </c>
      <c r="ID32">
        <v>98.137500000000003</v>
      </c>
      <c r="IE32">
        <v>99.584800000000001</v>
      </c>
    </row>
    <row r="33" spans="1:239" x14ac:dyDescent="0.3">
      <c r="A33">
        <v>17</v>
      </c>
      <c r="B33">
        <v>1628178283.0999999</v>
      </c>
      <c r="C33">
        <v>3193.5</v>
      </c>
      <c r="D33" t="s">
        <v>450</v>
      </c>
      <c r="E33" t="s">
        <v>451</v>
      </c>
      <c r="F33">
        <v>0</v>
      </c>
      <c r="G33" t="s">
        <v>452</v>
      </c>
      <c r="H33" t="s">
        <v>363</v>
      </c>
      <c r="I33" t="s">
        <v>364</v>
      </c>
      <c r="J33">
        <v>1628178283.0999999</v>
      </c>
      <c r="K33">
        <f t="shared" si="0"/>
        <v>8.7986931119867808E-3</v>
      </c>
      <c r="L33">
        <f t="shared" si="1"/>
        <v>8.7986931119867808</v>
      </c>
      <c r="M33">
        <f t="shared" si="2"/>
        <v>43.493911887160969</v>
      </c>
      <c r="N33">
        <f t="shared" si="3"/>
        <v>344.20100000000002</v>
      </c>
      <c r="O33">
        <f t="shared" si="4"/>
        <v>78.99538473657374</v>
      </c>
      <c r="P33">
        <f t="shared" si="5"/>
        <v>7.8836737515453432</v>
      </c>
      <c r="Q33">
        <f t="shared" si="6"/>
        <v>34.350973768968998</v>
      </c>
      <c r="R33">
        <f t="shared" si="7"/>
        <v>0.28634245120861901</v>
      </c>
      <c r="S33">
        <f t="shared" si="8"/>
        <v>2.9221759457089824</v>
      </c>
      <c r="T33">
        <f t="shared" si="9"/>
        <v>0.27161767669241521</v>
      </c>
      <c r="U33">
        <f t="shared" si="10"/>
        <v>0.17102088656685974</v>
      </c>
      <c r="V33">
        <f t="shared" si="11"/>
        <v>321.49802112709847</v>
      </c>
      <c r="W33">
        <f t="shared" si="12"/>
        <v>29.492958726834487</v>
      </c>
      <c r="X33">
        <f t="shared" si="13"/>
        <v>29.769200000000001</v>
      </c>
      <c r="Y33">
        <f t="shared" si="14"/>
        <v>4.2042943656616432</v>
      </c>
      <c r="Z33">
        <f t="shared" si="15"/>
        <v>24.965086123546499</v>
      </c>
      <c r="AA33">
        <f t="shared" si="16"/>
        <v>1.0566436616213</v>
      </c>
      <c r="AB33">
        <f t="shared" si="17"/>
        <v>4.2324855455823878</v>
      </c>
      <c r="AC33">
        <f t="shared" si="18"/>
        <v>3.147650704040343</v>
      </c>
      <c r="AD33">
        <f t="shared" si="19"/>
        <v>-388.02236623861705</v>
      </c>
      <c r="AE33">
        <f t="shared" si="20"/>
        <v>18.306188621784155</v>
      </c>
      <c r="AF33">
        <f t="shared" si="21"/>
        <v>1.390554031280357</v>
      </c>
      <c r="AG33">
        <f t="shared" si="22"/>
        <v>-46.827602458454052</v>
      </c>
      <c r="AH33">
        <v>0</v>
      </c>
      <c r="AI33">
        <v>0</v>
      </c>
      <c r="AJ33">
        <f t="shared" si="23"/>
        <v>1</v>
      </c>
      <c r="AK33">
        <f t="shared" si="24"/>
        <v>0</v>
      </c>
      <c r="AL33">
        <f t="shared" si="25"/>
        <v>52156.135362640998</v>
      </c>
      <c r="AM33" t="s">
        <v>365</v>
      </c>
      <c r="AN33">
        <v>10238.9</v>
      </c>
      <c r="AO33">
        <v>302.21199999999999</v>
      </c>
      <c r="AP33">
        <v>4052.3</v>
      </c>
      <c r="AQ33">
        <f t="shared" si="26"/>
        <v>0.92542210596451402</v>
      </c>
      <c r="AR33">
        <v>-0.32343011824092399</v>
      </c>
      <c r="AS33" t="s">
        <v>453</v>
      </c>
      <c r="AT33">
        <v>10081.299999999999</v>
      </c>
      <c r="AU33">
        <v>772.19615384615395</v>
      </c>
      <c r="AV33">
        <v>1106.75</v>
      </c>
      <c r="AW33">
        <f t="shared" si="27"/>
        <v>0.30228492988827294</v>
      </c>
      <c r="AX33">
        <v>0.5</v>
      </c>
      <c r="AY33">
        <f t="shared" si="28"/>
        <v>1681.1301000658541</v>
      </c>
      <c r="AZ33">
        <f t="shared" si="29"/>
        <v>43.493911887160969</v>
      </c>
      <c r="BA33">
        <f t="shared" si="30"/>
        <v>254.09014721573598</v>
      </c>
      <c r="BB33">
        <f t="shared" si="31"/>
        <v>2.6064218351503823E-2</v>
      </c>
      <c r="BC33">
        <f t="shared" si="32"/>
        <v>2.6614411565394174</v>
      </c>
      <c r="BD33">
        <f t="shared" si="33"/>
        <v>252.16175551691634</v>
      </c>
      <c r="BE33" t="s">
        <v>454</v>
      </c>
      <c r="BF33">
        <v>560.4</v>
      </c>
      <c r="BG33">
        <f t="shared" si="34"/>
        <v>560.4</v>
      </c>
      <c r="BH33">
        <f t="shared" si="35"/>
        <v>0.49365258640162646</v>
      </c>
      <c r="BI33">
        <f t="shared" si="36"/>
        <v>0.61234345411155122</v>
      </c>
      <c r="BJ33">
        <f t="shared" si="37"/>
        <v>0.84353790200177559</v>
      </c>
      <c r="BK33">
        <f t="shared" si="38"/>
        <v>0.41583349220775906</v>
      </c>
      <c r="BL33">
        <f t="shared" si="39"/>
        <v>0.78546156783520815</v>
      </c>
      <c r="BM33">
        <f t="shared" si="40"/>
        <v>0.44439132463288744</v>
      </c>
      <c r="BN33">
        <f t="shared" si="41"/>
        <v>0.55560867536711256</v>
      </c>
      <c r="BO33">
        <f t="shared" si="42"/>
        <v>1999.92</v>
      </c>
      <c r="BP33">
        <f t="shared" si="43"/>
        <v>1681.1301000658541</v>
      </c>
      <c r="BQ33">
        <f t="shared" si="44"/>
        <v>0.84059867397988619</v>
      </c>
      <c r="BR33">
        <f t="shared" si="45"/>
        <v>0.16075544078118048</v>
      </c>
      <c r="BS33">
        <v>6</v>
      </c>
      <c r="BT33">
        <v>0.5</v>
      </c>
      <c r="BU33" t="s">
        <v>368</v>
      </c>
      <c r="BV33">
        <v>2</v>
      </c>
      <c r="BW33">
        <v>1628178283.0999999</v>
      </c>
      <c r="BX33">
        <v>344.20100000000002</v>
      </c>
      <c r="BY33">
        <v>400.02199999999999</v>
      </c>
      <c r="BZ33">
        <v>10.5877</v>
      </c>
      <c r="CA33">
        <v>0.14216500000000001</v>
      </c>
      <c r="CB33">
        <v>343.60599999999999</v>
      </c>
      <c r="CC33">
        <v>10.541600000000001</v>
      </c>
      <c r="CD33">
        <v>500.053</v>
      </c>
      <c r="CE33">
        <v>99.698700000000002</v>
      </c>
      <c r="CF33">
        <v>0.100469</v>
      </c>
      <c r="CG33">
        <v>29.885400000000001</v>
      </c>
      <c r="CH33">
        <v>29.769200000000001</v>
      </c>
      <c r="CI33">
        <v>999.9</v>
      </c>
      <c r="CJ33">
        <v>0</v>
      </c>
      <c r="CK33">
        <v>0</v>
      </c>
      <c r="CL33">
        <v>9988.1200000000008</v>
      </c>
      <c r="CM33">
        <v>0</v>
      </c>
      <c r="CN33">
        <v>407.05500000000001</v>
      </c>
      <c r="CO33">
        <v>-55.820900000000002</v>
      </c>
      <c r="CP33">
        <v>347.88400000000001</v>
      </c>
      <c r="CQ33">
        <v>400.07900000000001</v>
      </c>
      <c r="CR33">
        <v>10.445499999999999</v>
      </c>
      <c r="CS33">
        <v>400.02199999999999</v>
      </c>
      <c r="CT33">
        <v>0.14216500000000001</v>
      </c>
      <c r="CU33">
        <v>1.05558</v>
      </c>
      <c r="CV33">
        <v>1.4173699999999999E-2</v>
      </c>
      <c r="CW33">
        <v>7.7069999999999999</v>
      </c>
      <c r="CX33">
        <v>-42.688400000000001</v>
      </c>
      <c r="CY33">
        <v>1999.92</v>
      </c>
      <c r="CZ33">
        <v>0.97999599999999998</v>
      </c>
      <c r="DA33">
        <v>2.0003799999999999E-2</v>
      </c>
      <c r="DB33">
        <v>0</v>
      </c>
      <c r="DC33">
        <v>772.09799999999996</v>
      </c>
      <c r="DD33">
        <v>4.9998899999999997</v>
      </c>
      <c r="DE33">
        <v>16908</v>
      </c>
      <c r="DF33">
        <v>16899.599999999999</v>
      </c>
      <c r="DG33">
        <v>48</v>
      </c>
      <c r="DH33">
        <v>49.061999999999998</v>
      </c>
      <c r="DI33">
        <v>48.561999999999998</v>
      </c>
      <c r="DJ33">
        <v>48.875</v>
      </c>
      <c r="DK33">
        <v>49.686999999999998</v>
      </c>
      <c r="DL33">
        <v>1955.01</v>
      </c>
      <c r="DM33">
        <v>39.909999999999997</v>
      </c>
      <c r="DN33">
        <v>0</v>
      </c>
      <c r="DO33">
        <v>1054.9000000953699</v>
      </c>
      <c r="DP33">
        <v>0</v>
      </c>
      <c r="DQ33">
        <v>772.19615384615395</v>
      </c>
      <c r="DR33">
        <v>-2.4575726476525301</v>
      </c>
      <c r="DS33">
        <v>-42.659829048027497</v>
      </c>
      <c r="DT33">
        <v>16913.561538461501</v>
      </c>
      <c r="DU33">
        <v>15</v>
      </c>
      <c r="DV33">
        <v>1628178246.5999999</v>
      </c>
      <c r="DW33" t="s">
        <v>455</v>
      </c>
      <c r="DX33">
        <v>1628178234.5999999</v>
      </c>
      <c r="DY33">
        <v>1628178246.5999999</v>
      </c>
      <c r="DZ33">
        <v>19</v>
      </c>
      <c r="EA33">
        <v>0.443</v>
      </c>
      <c r="EB33">
        <v>-4.0000000000000001E-3</v>
      </c>
      <c r="EC33">
        <v>0.61199999999999999</v>
      </c>
      <c r="ED33">
        <v>3.4000000000000002E-2</v>
      </c>
      <c r="EE33">
        <v>400</v>
      </c>
      <c r="EF33">
        <v>0</v>
      </c>
      <c r="EG33">
        <v>0.02</v>
      </c>
      <c r="EH33">
        <v>0.01</v>
      </c>
      <c r="EI33">
        <v>43.418515875959301</v>
      </c>
      <c r="EJ33">
        <v>0.57490575445008596</v>
      </c>
      <c r="EK33">
        <v>9.1392463006913699E-2</v>
      </c>
      <c r="EL33">
        <v>1</v>
      </c>
      <c r="EM33">
        <v>0.28531017184787599</v>
      </c>
      <c r="EN33">
        <v>4.6977627071368303E-3</v>
      </c>
      <c r="EO33">
        <v>7.7347212128651499E-4</v>
      </c>
      <c r="EP33">
        <v>1</v>
      </c>
      <c r="EQ33">
        <v>2</v>
      </c>
      <c r="ER33">
        <v>2</v>
      </c>
      <c r="ES33" t="s">
        <v>370</v>
      </c>
      <c r="ET33">
        <v>2.9390800000000001</v>
      </c>
      <c r="EU33">
        <v>2.74607</v>
      </c>
      <c r="EV33">
        <v>7.9365900000000003E-2</v>
      </c>
      <c r="EW33">
        <v>8.9267100000000002E-2</v>
      </c>
      <c r="EX33">
        <v>6.40844E-2</v>
      </c>
      <c r="EY33">
        <v>1.3059600000000001E-3</v>
      </c>
      <c r="EZ33">
        <v>21698</v>
      </c>
      <c r="FA33">
        <v>19788.599999999999</v>
      </c>
      <c r="FB33">
        <v>23502.3</v>
      </c>
      <c r="FC33">
        <v>21776.1</v>
      </c>
      <c r="FD33">
        <v>31016.5</v>
      </c>
      <c r="FE33">
        <v>30465</v>
      </c>
      <c r="FF33">
        <v>37070</v>
      </c>
      <c r="FG33">
        <v>34003.9</v>
      </c>
      <c r="FH33">
        <v>1.99685</v>
      </c>
      <c r="FI33">
        <v>1.93455</v>
      </c>
      <c r="FJ33">
        <v>5.2154100000000003E-5</v>
      </c>
      <c r="FK33">
        <v>0</v>
      </c>
      <c r="FL33">
        <v>29.7683</v>
      </c>
      <c r="FM33">
        <v>999.9</v>
      </c>
      <c r="FN33">
        <v>56.500999999999998</v>
      </c>
      <c r="FO33">
        <v>35.51</v>
      </c>
      <c r="FP33">
        <v>32.924900000000001</v>
      </c>
      <c r="FQ33">
        <v>60.716700000000003</v>
      </c>
      <c r="FR33">
        <v>36.738799999999998</v>
      </c>
      <c r="FS33">
        <v>1</v>
      </c>
      <c r="FT33">
        <v>0.41121200000000002</v>
      </c>
      <c r="FU33">
        <v>2.6106600000000002</v>
      </c>
      <c r="FV33">
        <v>20.171199999999999</v>
      </c>
      <c r="FW33">
        <v>5.2644599999999997</v>
      </c>
      <c r="FX33">
        <v>11.962</v>
      </c>
      <c r="FY33">
        <v>4.9797000000000002</v>
      </c>
      <c r="FZ33">
        <v>3.2978999999999998</v>
      </c>
      <c r="GA33">
        <v>9999</v>
      </c>
      <c r="GB33">
        <v>9999</v>
      </c>
      <c r="GC33">
        <v>999.9</v>
      </c>
      <c r="GD33">
        <v>9999</v>
      </c>
      <c r="GE33">
        <v>1.86951</v>
      </c>
      <c r="GF33">
        <v>1.8653999999999999</v>
      </c>
      <c r="GG33">
        <v>1.87215</v>
      </c>
      <c r="GH33">
        <v>1.8687400000000001</v>
      </c>
      <c r="GI33">
        <v>1.8674200000000001</v>
      </c>
      <c r="GJ33">
        <v>1.8675200000000001</v>
      </c>
      <c r="GK33">
        <v>1.8687400000000001</v>
      </c>
      <c r="GL33">
        <v>1.8699600000000001</v>
      </c>
      <c r="GM33">
        <v>5</v>
      </c>
      <c r="GN33">
        <v>0</v>
      </c>
      <c r="GO33">
        <v>0</v>
      </c>
      <c r="GP33">
        <v>0</v>
      </c>
      <c r="GQ33" t="s">
        <v>371</v>
      </c>
      <c r="GR33" t="s">
        <v>372</v>
      </c>
      <c r="GS33" t="s">
        <v>373</v>
      </c>
      <c r="GT33" t="s">
        <v>373</v>
      </c>
      <c r="GU33" t="s">
        <v>373</v>
      </c>
      <c r="GV33" t="s">
        <v>373</v>
      </c>
      <c r="GW33">
        <v>0</v>
      </c>
      <c r="GX33">
        <v>100</v>
      </c>
      <c r="GY33">
        <v>100</v>
      </c>
      <c r="GZ33">
        <v>0.59499999999999997</v>
      </c>
      <c r="HA33">
        <v>4.6100000000000002E-2</v>
      </c>
      <c r="HB33">
        <v>0.55326685343210702</v>
      </c>
      <c r="HC33">
        <v>-8.5412330020358197E-5</v>
      </c>
      <c r="HD33">
        <v>7.0222813146585796E-7</v>
      </c>
      <c r="HE33">
        <v>-2.98990151938357E-10</v>
      </c>
      <c r="HF33">
        <v>3.6887871989930897E-2</v>
      </c>
      <c r="HG33">
        <v>-2.3286016756615301E-2</v>
      </c>
      <c r="HH33">
        <v>2.6488966622917002E-3</v>
      </c>
      <c r="HI33">
        <v>-3.3879166133906998E-5</v>
      </c>
      <c r="HJ33">
        <v>1</v>
      </c>
      <c r="HK33">
        <v>2007</v>
      </c>
      <c r="HL33">
        <v>1</v>
      </c>
      <c r="HM33">
        <v>24</v>
      </c>
      <c r="HN33">
        <v>0.8</v>
      </c>
      <c r="HO33">
        <v>0.6</v>
      </c>
      <c r="HP33">
        <v>18</v>
      </c>
      <c r="HQ33">
        <v>516.04399999999998</v>
      </c>
      <c r="HR33">
        <v>503.28199999999998</v>
      </c>
      <c r="HS33">
        <v>26.999600000000001</v>
      </c>
      <c r="HT33">
        <v>32.575099999999999</v>
      </c>
      <c r="HU33">
        <v>30.0001</v>
      </c>
      <c r="HV33">
        <v>32.325899999999997</v>
      </c>
      <c r="HW33">
        <v>32.270400000000002</v>
      </c>
      <c r="HX33">
        <v>21.3216</v>
      </c>
      <c r="HY33">
        <v>100</v>
      </c>
      <c r="HZ33">
        <v>0</v>
      </c>
      <c r="IA33">
        <v>27</v>
      </c>
      <c r="IB33">
        <v>400</v>
      </c>
      <c r="IC33">
        <v>0</v>
      </c>
      <c r="ID33">
        <v>98.104500000000002</v>
      </c>
      <c r="IE33">
        <v>99.640900000000002</v>
      </c>
    </row>
    <row r="34" spans="1:239" x14ac:dyDescent="0.3">
      <c r="A34">
        <v>18</v>
      </c>
      <c r="B34">
        <v>1628178451.0999999</v>
      </c>
      <c r="C34">
        <v>3361.5</v>
      </c>
      <c r="D34" t="s">
        <v>456</v>
      </c>
      <c r="E34" t="s">
        <v>457</v>
      </c>
      <c r="F34">
        <v>0</v>
      </c>
      <c r="G34" t="s">
        <v>452</v>
      </c>
      <c r="H34" t="s">
        <v>363</v>
      </c>
      <c r="I34" t="s">
        <v>364</v>
      </c>
      <c r="J34">
        <v>1628178451.0999999</v>
      </c>
      <c r="K34">
        <f t="shared" si="0"/>
        <v>9.6842581988325974E-3</v>
      </c>
      <c r="L34">
        <f t="shared" si="1"/>
        <v>9.6842581988325982</v>
      </c>
      <c r="M34">
        <f t="shared" si="2"/>
        <v>37.035175076200289</v>
      </c>
      <c r="N34">
        <f t="shared" si="3"/>
        <v>252.60300000000001</v>
      </c>
      <c r="O34">
        <f t="shared" si="4"/>
        <v>56.026193132418264</v>
      </c>
      <c r="P34">
        <f t="shared" si="5"/>
        <v>5.591345050345403</v>
      </c>
      <c r="Q34">
        <f t="shared" si="6"/>
        <v>25.209468193103998</v>
      </c>
      <c r="R34">
        <f t="shared" si="7"/>
        <v>0.33039227402959315</v>
      </c>
      <c r="S34">
        <f t="shared" si="8"/>
        <v>2.9238206239112126</v>
      </c>
      <c r="T34">
        <f t="shared" si="9"/>
        <v>0.31096396881048838</v>
      </c>
      <c r="U34">
        <f t="shared" si="10"/>
        <v>0.1960027639433094</v>
      </c>
      <c r="V34">
        <f t="shared" si="11"/>
        <v>321.54909312707815</v>
      </c>
      <c r="W34">
        <f t="shared" si="12"/>
        <v>29.241391541272034</v>
      </c>
      <c r="X34">
        <f t="shared" si="13"/>
        <v>29.687999999999999</v>
      </c>
      <c r="Y34">
        <f t="shared" si="14"/>
        <v>4.1846917796630558</v>
      </c>
      <c r="Z34">
        <f t="shared" si="15"/>
        <v>27.439334099585189</v>
      </c>
      <c r="AA34">
        <f t="shared" si="16"/>
        <v>1.15991118108</v>
      </c>
      <c r="AB34">
        <f t="shared" si="17"/>
        <v>4.2271841469270015</v>
      </c>
      <c r="AC34">
        <f t="shared" si="18"/>
        <v>3.0247805985830558</v>
      </c>
      <c r="AD34">
        <f t="shared" si="19"/>
        <v>-427.07578656851757</v>
      </c>
      <c r="AE34">
        <f t="shared" si="20"/>
        <v>27.679655468838959</v>
      </c>
      <c r="AF34">
        <f t="shared" si="21"/>
        <v>2.1003161904540759</v>
      </c>
      <c r="AG34">
        <f t="shared" si="22"/>
        <v>-75.746721782146395</v>
      </c>
      <c r="AH34">
        <v>0</v>
      </c>
      <c r="AI34">
        <v>0</v>
      </c>
      <c r="AJ34">
        <f t="shared" si="23"/>
        <v>1</v>
      </c>
      <c r="AK34">
        <f t="shared" si="24"/>
        <v>0</v>
      </c>
      <c r="AL34">
        <f t="shared" si="25"/>
        <v>52206.879181182994</v>
      </c>
      <c r="AM34" t="s">
        <v>365</v>
      </c>
      <c r="AN34">
        <v>10238.9</v>
      </c>
      <c r="AO34">
        <v>302.21199999999999</v>
      </c>
      <c r="AP34">
        <v>4052.3</v>
      </c>
      <c r="AQ34">
        <f t="shared" si="26"/>
        <v>0.92542210596451402</v>
      </c>
      <c r="AR34">
        <v>-0.32343011824092399</v>
      </c>
      <c r="AS34" t="s">
        <v>458</v>
      </c>
      <c r="AT34">
        <v>10081.1</v>
      </c>
      <c r="AU34">
        <v>740.70276923076904</v>
      </c>
      <c r="AV34">
        <v>1020.02</v>
      </c>
      <c r="AW34">
        <f t="shared" si="27"/>
        <v>0.27383505300801059</v>
      </c>
      <c r="AX34">
        <v>0.5</v>
      </c>
      <c r="AY34">
        <f t="shared" si="28"/>
        <v>1681.3989000658435</v>
      </c>
      <c r="AZ34">
        <f t="shared" si="29"/>
        <v>37.035175076200289</v>
      </c>
      <c r="BA34">
        <f t="shared" si="30"/>
        <v>230.21297846357047</v>
      </c>
      <c r="BB34">
        <f t="shared" si="31"/>
        <v>2.2218763907231206E-2</v>
      </c>
      <c r="BC34">
        <f t="shared" si="32"/>
        <v>2.9727652398972571</v>
      </c>
      <c r="BD34">
        <f t="shared" si="33"/>
        <v>247.36953752942708</v>
      </c>
      <c r="BE34" t="s">
        <v>459</v>
      </c>
      <c r="BF34">
        <v>556.95000000000005</v>
      </c>
      <c r="BG34">
        <f t="shared" si="34"/>
        <v>556.95000000000005</v>
      </c>
      <c r="BH34">
        <f t="shared" si="35"/>
        <v>0.45398129448442182</v>
      </c>
      <c r="BI34">
        <f t="shared" si="36"/>
        <v>0.60318576191338458</v>
      </c>
      <c r="BJ34">
        <f t="shared" si="37"/>
        <v>0.86751827427868455</v>
      </c>
      <c r="BK34">
        <f t="shared" si="38"/>
        <v>0.38912526855263657</v>
      </c>
      <c r="BL34">
        <f t="shared" si="39"/>
        <v>0.80858902511087738</v>
      </c>
      <c r="BM34">
        <f t="shared" si="40"/>
        <v>0.45354806820358295</v>
      </c>
      <c r="BN34">
        <f t="shared" si="41"/>
        <v>0.54645193179641705</v>
      </c>
      <c r="BO34">
        <f t="shared" si="42"/>
        <v>2000.24</v>
      </c>
      <c r="BP34">
        <f t="shared" si="43"/>
        <v>1681.3989000658435</v>
      </c>
      <c r="BQ34">
        <f t="shared" si="44"/>
        <v>0.84059857820353734</v>
      </c>
      <c r="BR34">
        <f t="shared" si="45"/>
        <v>0.16075525593282713</v>
      </c>
      <c r="BS34">
        <v>6</v>
      </c>
      <c r="BT34">
        <v>0.5</v>
      </c>
      <c r="BU34" t="s">
        <v>368</v>
      </c>
      <c r="BV34">
        <v>2</v>
      </c>
      <c r="BW34">
        <v>1628178451.0999999</v>
      </c>
      <c r="BX34">
        <v>252.60300000000001</v>
      </c>
      <c r="BY34">
        <v>299.976</v>
      </c>
      <c r="BZ34">
        <v>11.6225</v>
      </c>
      <c r="CA34">
        <v>0.13760500000000001</v>
      </c>
      <c r="CB34">
        <v>251.946</v>
      </c>
      <c r="CC34">
        <v>11.5512</v>
      </c>
      <c r="CD34">
        <v>500.05</v>
      </c>
      <c r="CE34">
        <v>99.698700000000002</v>
      </c>
      <c r="CF34">
        <v>0.100068</v>
      </c>
      <c r="CG34">
        <v>29.863600000000002</v>
      </c>
      <c r="CH34">
        <v>29.687999999999999</v>
      </c>
      <c r="CI34">
        <v>999.9</v>
      </c>
      <c r="CJ34">
        <v>0</v>
      </c>
      <c r="CK34">
        <v>0</v>
      </c>
      <c r="CL34">
        <v>9997.5</v>
      </c>
      <c r="CM34">
        <v>0</v>
      </c>
      <c r="CN34">
        <v>218.64099999999999</v>
      </c>
      <c r="CO34">
        <v>-47.373199999999997</v>
      </c>
      <c r="CP34">
        <v>255.57300000000001</v>
      </c>
      <c r="CQ34">
        <v>300.01799999999997</v>
      </c>
      <c r="CR34">
        <v>11.4849</v>
      </c>
      <c r="CS34">
        <v>299.976</v>
      </c>
      <c r="CT34">
        <v>0.13760500000000001</v>
      </c>
      <c r="CU34">
        <v>1.1587400000000001</v>
      </c>
      <c r="CV34">
        <v>1.3719E-2</v>
      </c>
      <c r="CW34">
        <v>9.0818100000000008</v>
      </c>
      <c r="CX34">
        <v>-42.991900000000001</v>
      </c>
      <c r="CY34">
        <v>2000.24</v>
      </c>
      <c r="CZ34">
        <v>0.97999599999999998</v>
      </c>
      <c r="DA34">
        <v>2.0003799999999999E-2</v>
      </c>
      <c r="DB34">
        <v>0</v>
      </c>
      <c r="DC34">
        <v>740.58299999999997</v>
      </c>
      <c r="DD34">
        <v>4.9998899999999997</v>
      </c>
      <c r="DE34">
        <v>16287.2</v>
      </c>
      <c r="DF34">
        <v>16902.3</v>
      </c>
      <c r="DG34">
        <v>48</v>
      </c>
      <c r="DH34">
        <v>49</v>
      </c>
      <c r="DI34">
        <v>48.561999999999998</v>
      </c>
      <c r="DJ34">
        <v>48.811999999999998</v>
      </c>
      <c r="DK34">
        <v>49.686999999999998</v>
      </c>
      <c r="DL34">
        <v>1955.33</v>
      </c>
      <c r="DM34">
        <v>39.909999999999997</v>
      </c>
      <c r="DN34">
        <v>0</v>
      </c>
      <c r="DO34">
        <v>167.799999952316</v>
      </c>
      <c r="DP34">
        <v>0</v>
      </c>
      <c r="DQ34">
        <v>740.70276923076904</v>
      </c>
      <c r="DR34">
        <v>0.88574359002814895</v>
      </c>
      <c r="DS34">
        <v>47.336752115254498</v>
      </c>
      <c r="DT34">
        <v>16271.8923076923</v>
      </c>
      <c r="DU34">
        <v>15</v>
      </c>
      <c r="DV34">
        <v>1628178364.0999999</v>
      </c>
      <c r="DW34" t="s">
        <v>460</v>
      </c>
      <c r="DX34">
        <v>1628178348.5999999</v>
      </c>
      <c r="DY34">
        <v>1628178364.0999999</v>
      </c>
      <c r="DZ34">
        <v>20</v>
      </c>
      <c r="EA34">
        <v>8.5000000000000006E-2</v>
      </c>
      <c r="EB34">
        <v>2E-3</v>
      </c>
      <c r="EC34">
        <v>0.66800000000000004</v>
      </c>
      <c r="ED34">
        <v>3.6999999999999998E-2</v>
      </c>
      <c r="EE34">
        <v>300</v>
      </c>
      <c r="EF34">
        <v>0</v>
      </c>
      <c r="EG34">
        <v>0.05</v>
      </c>
      <c r="EH34">
        <v>0.01</v>
      </c>
      <c r="EI34">
        <v>36.817825937273</v>
      </c>
      <c r="EJ34">
        <v>0.95977057731774895</v>
      </c>
      <c r="EK34">
        <v>0.14636155732162501</v>
      </c>
      <c r="EL34">
        <v>1</v>
      </c>
      <c r="EM34">
        <v>0.32647257697516602</v>
      </c>
      <c r="EN34">
        <v>1.5232254887073899E-2</v>
      </c>
      <c r="EO34">
        <v>2.25653734465371E-3</v>
      </c>
      <c r="EP34">
        <v>1</v>
      </c>
      <c r="EQ34">
        <v>2</v>
      </c>
      <c r="ER34">
        <v>2</v>
      </c>
      <c r="ES34" t="s">
        <v>370</v>
      </c>
      <c r="ET34">
        <v>2.93906</v>
      </c>
      <c r="EU34">
        <v>2.7457400000000001</v>
      </c>
      <c r="EV34">
        <v>6.1591899999999998E-2</v>
      </c>
      <c r="EW34">
        <v>7.1147799999999997E-2</v>
      </c>
      <c r="EX34">
        <v>6.8696999999999994E-2</v>
      </c>
      <c r="EY34">
        <v>1.26442E-3</v>
      </c>
      <c r="EZ34">
        <v>22116.3</v>
      </c>
      <c r="FA34">
        <v>20183</v>
      </c>
      <c r="FB34">
        <v>23502</v>
      </c>
      <c r="FC34">
        <v>21777</v>
      </c>
      <c r="FD34">
        <v>30863.1</v>
      </c>
      <c r="FE34">
        <v>30467.5</v>
      </c>
      <c r="FF34">
        <v>37070.199999999997</v>
      </c>
      <c r="FG34">
        <v>34005.300000000003</v>
      </c>
      <c r="FH34">
        <v>1.99752</v>
      </c>
      <c r="FI34">
        <v>1.9330700000000001</v>
      </c>
      <c r="FJ34">
        <v>-4.6342600000000003E-3</v>
      </c>
      <c r="FK34">
        <v>0</v>
      </c>
      <c r="FL34">
        <v>29.763500000000001</v>
      </c>
      <c r="FM34">
        <v>999.9</v>
      </c>
      <c r="FN34">
        <v>56.573999999999998</v>
      </c>
      <c r="FO34">
        <v>35.621000000000002</v>
      </c>
      <c r="FP34">
        <v>33.171599999999998</v>
      </c>
      <c r="FQ34">
        <v>60.776800000000001</v>
      </c>
      <c r="FR34">
        <v>36.646599999999999</v>
      </c>
      <c r="FS34">
        <v>1</v>
      </c>
      <c r="FT34">
        <v>0.41145799999999999</v>
      </c>
      <c r="FU34">
        <v>2.62507</v>
      </c>
      <c r="FV34">
        <v>20.171199999999999</v>
      </c>
      <c r="FW34">
        <v>5.2650600000000001</v>
      </c>
      <c r="FX34">
        <v>11.962</v>
      </c>
      <c r="FY34">
        <v>4.9795999999999996</v>
      </c>
      <c r="FZ34">
        <v>3.29793</v>
      </c>
      <c r="GA34">
        <v>9999</v>
      </c>
      <c r="GB34">
        <v>9999</v>
      </c>
      <c r="GC34">
        <v>999.9</v>
      </c>
      <c r="GD34">
        <v>9999</v>
      </c>
      <c r="GE34">
        <v>1.86951</v>
      </c>
      <c r="GF34">
        <v>1.8653900000000001</v>
      </c>
      <c r="GG34">
        <v>1.87218</v>
      </c>
      <c r="GH34">
        <v>1.8687400000000001</v>
      </c>
      <c r="GI34">
        <v>1.86747</v>
      </c>
      <c r="GJ34">
        <v>1.8674999999999999</v>
      </c>
      <c r="GK34">
        <v>1.8687400000000001</v>
      </c>
      <c r="GL34">
        <v>1.8699699999999999</v>
      </c>
      <c r="GM34">
        <v>5</v>
      </c>
      <c r="GN34">
        <v>0</v>
      </c>
      <c r="GO34">
        <v>0</v>
      </c>
      <c r="GP34">
        <v>0</v>
      </c>
      <c r="GQ34" t="s">
        <v>371</v>
      </c>
      <c r="GR34" t="s">
        <v>372</v>
      </c>
      <c r="GS34" t="s">
        <v>373</v>
      </c>
      <c r="GT34" t="s">
        <v>373</v>
      </c>
      <c r="GU34" t="s">
        <v>373</v>
      </c>
      <c r="GV34" t="s">
        <v>373</v>
      </c>
      <c r="GW34">
        <v>0</v>
      </c>
      <c r="GX34">
        <v>100</v>
      </c>
      <c r="GY34">
        <v>100</v>
      </c>
      <c r="GZ34">
        <v>0.65700000000000003</v>
      </c>
      <c r="HA34">
        <v>7.1300000000000002E-2</v>
      </c>
      <c r="HB34">
        <v>0.63878527356649395</v>
      </c>
      <c r="HC34">
        <v>-8.5412330020358197E-5</v>
      </c>
      <c r="HD34">
        <v>7.0222813146585796E-7</v>
      </c>
      <c r="HE34">
        <v>-2.98990151938357E-10</v>
      </c>
      <c r="HF34">
        <v>3.8996423805752099E-2</v>
      </c>
      <c r="HG34">
        <v>-2.3286016756615301E-2</v>
      </c>
      <c r="HH34">
        <v>2.6488966622917002E-3</v>
      </c>
      <c r="HI34">
        <v>-3.3879166133906998E-5</v>
      </c>
      <c r="HJ34">
        <v>1</v>
      </c>
      <c r="HK34">
        <v>2007</v>
      </c>
      <c r="HL34">
        <v>1</v>
      </c>
      <c r="HM34">
        <v>24</v>
      </c>
      <c r="HN34">
        <v>1.7</v>
      </c>
      <c r="HO34">
        <v>1.4</v>
      </c>
      <c r="HP34">
        <v>18</v>
      </c>
      <c r="HQ34">
        <v>516.60599999999999</v>
      </c>
      <c r="HR34">
        <v>502.37</v>
      </c>
      <c r="HS34">
        <v>27.001999999999999</v>
      </c>
      <c r="HT34">
        <v>32.589500000000001</v>
      </c>
      <c r="HU34">
        <v>30.000299999999999</v>
      </c>
      <c r="HV34">
        <v>32.341999999999999</v>
      </c>
      <c r="HW34">
        <v>32.290399999999998</v>
      </c>
      <c r="HX34">
        <v>16.926300000000001</v>
      </c>
      <c r="HY34">
        <v>100</v>
      </c>
      <c r="HZ34">
        <v>0</v>
      </c>
      <c r="IA34">
        <v>27</v>
      </c>
      <c r="IB34">
        <v>300</v>
      </c>
      <c r="IC34">
        <v>0</v>
      </c>
      <c r="ID34">
        <v>98.104299999999995</v>
      </c>
      <c r="IE34">
        <v>99.645099999999999</v>
      </c>
    </row>
    <row r="35" spans="1:239" x14ac:dyDescent="0.3">
      <c r="A35">
        <v>19</v>
      </c>
      <c r="B35">
        <v>1628178590.5999999</v>
      </c>
      <c r="C35">
        <v>3501</v>
      </c>
      <c r="D35" t="s">
        <v>461</v>
      </c>
      <c r="E35" t="s">
        <v>462</v>
      </c>
      <c r="F35">
        <v>0</v>
      </c>
      <c r="G35" t="s">
        <v>452</v>
      </c>
      <c r="H35" t="s">
        <v>363</v>
      </c>
      <c r="I35" t="s">
        <v>364</v>
      </c>
      <c r="J35">
        <v>1628178590.5999999</v>
      </c>
      <c r="K35">
        <f t="shared" si="0"/>
        <v>1.0276417197686839E-2</v>
      </c>
      <c r="L35">
        <f t="shared" si="1"/>
        <v>10.276417197686838</v>
      </c>
      <c r="M35">
        <f t="shared" si="2"/>
        <v>26.51932715972217</v>
      </c>
      <c r="N35">
        <f t="shared" si="3"/>
        <v>166.08500000000001</v>
      </c>
      <c r="O35">
        <f t="shared" si="4"/>
        <v>37.356017262095897</v>
      </c>
      <c r="P35">
        <f t="shared" si="5"/>
        <v>3.7283133057496345</v>
      </c>
      <c r="Q35">
        <f t="shared" si="6"/>
        <v>16.576095653905004</v>
      </c>
      <c r="R35">
        <f t="shared" si="7"/>
        <v>0.36275005253814763</v>
      </c>
      <c r="S35">
        <f t="shared" si="8"/>
        <v>2.9217340735491399</v>
      </c>
      <c r="T35">
        <f t="shared" si="9"/>
        <v>0.33945822625195138</v>
      </c>
      <c r="U35">
        <f t="shared" si="10"/>
        <v>0.21412932004673835</v>
      </c>
      <c r="V35">
        <f t="shared" si="11"/>
        <v>321.47886912710612</v>
      </c>
      <c r="W35">
        <f t="shared" si="12"/>
        <v>29.055069878494301</v>
      </c>
      <c r="X35">
        <f t="shared" si="13"/>
        <v>29.621099999999998</v>
      </c>
      <c r="Y35">
        <f t="shared" si="14"/>
        <v>4.1686012780338331</v>
      </c>
      <c r="Z35">
        <f t="shared" si="15"/>
        <v>29.124081797309447</v>
      </c>
      <c r="AA35">
        <f t="shared" si="16"/>
        <v>1.2289076279983</v>
      </c>
      <c r="AB35">
        <f t="shared" si="17"/>
        <v>4.2195583591302421</v>
      </c>
      <c r="AC35">
        <f t="shared" si="18"/>
        <v>2.9396936500355331</v>
      </c>
      <c r="AD35">
        <f t="shared" si="19"/>
        <v>-453.18999841798956</v>
      </c>
      <c r="AE35">
        <f t="shared" si="20"/>
        <v>33.251738928478851</v>
      </c>
      <c r="AF35">
        <f t="shared" si="21"/>
        <v>2.523695202977585</v>
      </c>
      <c r="AG35">
        <f t="shared" si="22"/>
        <v>-95.935695159426984</v>
      </c>
      <c r="AH35">
        <v>0</v>
      </c>
      <c r="AI35">
        <v>0</v>
      </c>
      <c r="AJ35">
        <f t="shared" si="23"/>
        <v>1</v>
      </c>
      <c r="AK35">
        <f t="shared" si="24"/>
        <v>0</v>
      </c>
      <c r="AL35">
        <f t="shared" si="25"/>
        <v>52152.8020298751</v>
      </c>
      <c r="AM35" t="s">
        <v>365</v>
      </c>
      <c r="AN35">
        <v>10238.9</v>
      </c>
      <c r="AO35">
        <v>302.21199999999999</v>
      </c>
      <c r="AP35">
        <v>4052.3</v>
      </c>
      <c r="AQ35">
        <f t="shared" si="26"/>
        <v>0.92542210596451402</v>
      </c>
      <c r="AR35">
        <v>-0.32343011824092399</v>
      </c>
      <c r="AS35" t="s">
        <v>463</v>
      </c>
      <c r="AT35">
        <v>10081.4</v>
      </c>
      <c r="AU35">
        <v>729.79680769230799</v>
      </c>
      <c r="AV35">
        <v>930.53200000000004</v>
      </c>
      <c r="AW35">
        <f t="shared" si="27"/>
        <v>0.21572089117589943</v>
      </c>
      <c r="AX35">
        <v>0.5</v>
      </c>
      <c r="AY35">
        <f t="shared" si="28"/>
        <v>1681.029300065858</v>
      </c>
      <c r="AZ35">
        <f t="shared" si="29"/>
        <v>26.51932715972217</v>
      </c>
      <c r="BA35">
        <f t="shared" si="30"/>
        <v>181.31656935150266</v>
      </c>
      <c r="BB35">
        <f t="shared" si="31"/>
        <v>1.5968048431345885E-2</v>
      </c>
      <c r="BC35">
        <f t="shared" si="32"/>
        <v>3.3548206832220706</v>
      </c>
      <c r="BD35">
        <f t="shared" si="33"/>
        <v>241.7318006069261</v>
      </c>
      <c r="BE35" t="s">
        <v>464</v>
      </c>
      <c r="BF35">
        <v>577.6</v>
      </c>
      <c r="BG35">
        <f t="shared" si="34"/>
        <v>577.6</v>
      </c>
      <c r="BH35">
        <f t="shared" si="35"/>
        <v>0.37927980982921594</v>
      </c>
      <c r="BI35">
        <f t="shared" si="36"/>
        <v>0.5687644994154456</v>
      </c>
      <c r="BJ35">
        <f t="shared" si="37"/>
        <v>0.89842806573229339</v>
      </c>
      <c r="BK35">
        <f t="shared" si="38"/>
        <v>0.31947923400129236</v>
      </c>
      <c r="BL35">
        <f t="shared" si="39"/>
        <v>0.83245193179466714</v>
      </c>
      <c r="BM35">
        <f t="shared" si="40"/>
        <v>0.45015046845870704</v>
      </c>
      <c r="BN35">
        <f t="shared" si="41"/>
        <v>0.54984953154129301</v>
      </c>
      <c r="BO35">
        <f t="shared" si="42"/>
        <v>1999.8</v>
      </c>
      <c r="BP35">
        <f t="shared" si="43"/>
        <v>1681.029300065858</v>
      </c>
      <c r="BQ35">
        <f t="shared" si="44"/>
        <v>0.84059870990391938</v>
      </c>
      <c r="BR35">
        <f t="shared" si="45"/>
        <v>0.16075551011456451</v>
      </c>
      <c r="BS35">
        <v>6</v>
      </c>
      <c r="BT35">
        <v>0.5</v>
      </c>
      <c r="BU35" t="s">
        <v>368</v>
      </c>
      <c r="BV35">
        <v>2</v>
      </c>
      <c r="BW35">
        <v>1628178590.5999999</v>
      </c>
      <c r="BX35">
        <v>166.08500000000001</v>
      </c>
      <c r="BY35">
        <v>199.95400000000001</v>
      </c>
      <c r="BZ35">
        <v>12.3131</v>
      </c>
      <c r="CA35">
        <v>0.13406899999999999</v>
      </c>
      <c r="CB35">
        <v>165.43199999999999</v>
      </c>
      <c r="CC35">
        <v>12.2264</v>
      </c>
      <c r="CD35">
        <v>500.03399999999999</v>
      </c>
      <c r="CE35">
        <v>99.704700000000003</v>
      </c>
      <c r="CF35">
        <v>0.100193</v>
      </c>
      <c r="CG35">
        <v>29.8322</v>
      </c>
      <c r="CH35">
        <v>29.621099999999998</v>
      </c>
      <c r="CI35">
        <v>999.9</v>
      </c>
      <c r="CJ35">
        <v>0</v>
      </c>
      <c r="CK35">
        <v>0</v>
      </c>
      <c r="CL35">
        <v>9985</v>
      </c>
      <c r="CM35">
        <v>0</v>
      </c>
      <c r="CN35">
        <v>200.31899999999999</v>
      </c>
      <c r="CO35">
        <v>-33.868200000000002</v>
      </c>
      <c r="CP35">
        <v>168.15600000000001</v>
      </c>
      <c r="CQ35">
        <v>199.98</v>
      </c>
      <c r="CR35">
        <v>12.179</v>
      </c>
      <c r="CS35">
        <v>199.95400000000001</v>
      </c>
      <c r="CT35">
        <v>0.13406899999999999</v>
      </c>
      <c r="CU35">
        <v>1.22767</v>
      </c>
      <c r="CV35">
        <v>1.33673E-2</v>
      </c>
      <c r="CW35">
        <v>9.9414300000000004</v>
      </c>
      <c r="CX35">
        <v>-43.232999999999997</v>
      </c>
      <c r="CY35">
        <v>1999.8</v>
      </c>
      <c r="CZ35">
        <v>0.979993</v>
      </c>
      <c r="DA35">
        <v>2.00065E-2</v>
      </c>
      <c r="DB35">
        <v>0</v>
      </c>
      <c r="DC35">
        <v>729.70500000000004</v>
      </c>
      <c r="DD35">
        <v>4.9998899999999997</v>
      </c>
      <c r="DE35">
        <v>16048.9</v>
      </c>
      <c r="DF35">
        <v>16898.599999999999</v>
      </c>
      <c r="DG35">
        <v>48</v>
      </c>
      <c r="DH35">
        <v>49</v>
      </c>
      <c r="DI35">
        <v>48.5</v>
      </c>
      <c r="DJ35">
        <v>48.75</v>
      </c>
      <c r="DK35">
        <v>49.625</v>
      </c>
      <c r="DL35">
        <v>1954.89</v>
      </c>
      <c r="DM35">
        <v>39.909999999999997</v>
      </c>
      <c r="DN35">
        <v>0</v>
      </c>
      <c r="DO35">
        <v>139</v>
      </c>
      <c r="DP35">
        <v>0</v>
      </c>
      <c r="DQ35">
        <v>729.79680769230799</v>
      </c>
      <c r="DR35">
        <v>-0.76707691694926505</v>
      </c>
      <c r="DS35">
        <v>-34.218803364635797</v>
      </c>
      <c r="DT35">
        <v>16051.6115384615</v>
      </c>
      <c r="DU35">
        <v>15</v>
      </c>
      <c r="DV35">
        <v>1628178532.0999999</v>
      </c>
      <c r="DW35" t="s">
        <v>465</v>
      </c>
      <c r="DX35">
        <v>1628178513.5999999</v>
      </c>
      <c r="DY35">
        <v>1628178532.0999999</v>
      </c>
      <c r="DZ35">
        <v>21</v>
      </c>
      <c r="EA35">
        <v>1.0999999999999999E-2</v>
      </c>
      <c r="EB35">
        <v>-2E-3</v>
      </c>
      <c r="EC35">
        <v>0.65800000000000003</v>
      </c>
      <c r="ED35">
        <v>3.5000000000000003E-2</v>
      </c>
      <c r="EE35">
        <v>200</v>
      </c>
      <c r="EF35">
        <v>0</v>
      </c>
      <c r="EG35">
        <v>0.06</v>
      </c>
      <c r="EH35">
        <v>0.01</v>
      </c>
      <c r="EI35">
        <v>26.310016549012801</v>
      </c>
      <c r="EJ35">
        <v>0.97984478178524204</v>
      </c>
      <c r="EK35">
        <v>0.14641123115923299</v>
      </c>
      <c r="EL35">
        <v>1</v>
      </c>
      <c r="EM35">
        <v>0.35766641264813698</v>
      </c>
      <c r="EN35">
        <v>2.0485340716073899E-2</v>
      </c>
      <c r="EO35">
        <v>3.0117924941316099E-3</v>
      </c>
      <c r="EP35">
        <v>1</v>
      </c>
      <c r="EQ35">
        <v>2</v>
      </c>
      <c r="ER35">
        <v>2</v>
      </c>
      <c r="ES35" t="s">
        <v>370</v>
      </c>
      <c r="ET35">
        <v>2.9390000000000001</v>
      </c>
      <c r="EU35">
        <v>2.7457600000000002</v>
      </c>
      <c r="EV35">
        <v>4.2609500000000002E-2</v>
      </c>
      <c r="EW35">
        <v>5.0464200000000001E-2</v>
      </c>
      <c r="EX35">
        <v>7.1706400000000003E-2</v>
      </c>
      <c r="EY35">
        <v>1.23229E-3</v>
      </c>
      <c r="EZ35">
        <v>22563.8</v>
      </c>
      <c r="FA35">
        <v>20632.400000000001</v>
      </c>
      <c r="FB35">
        <v>23502.6</v>
      </c>
      <c r="FC35">
        <v>21777.3</v>
      </c>
      <c r="FD35">
        <v>30763.7</v>
      </c>
      <c r="FE35">
        <v>30469</v>
      </c>
      <c r="FF35">
        <v>37071</v>
      </c>
      <c r="FG35">
        <v>34006</v>
      </c>
      <c r="FH35">
        <v>1.9975000000000001</v>
      </c>
      <c r="FI35">
        <v>1.9319299999999999</v>
      </c>
      <c r="FJ35">
        <v>-4.7311200000000001E-3</v>
      </c>
      <c r="FK35">
        <v>0</v>
      </c>
      <c r="FL35">
        <v>29.6981</v>
      </c>
      <c r="FM35">
        <v>999.9</v>
      </c>
      <c r="FN35">
        <v>56.622999999999998</v>
      </c>
      <c r="FO35">
        <v>35.691000000000003</v>
      </c>
      <c r="FP35">
        <v>33.326999999999998</v>
      </c>
      <c r="FQ35">
        <v>60.796799999999998</v>
      </c>
      <c r="FR35">
        <v>36.730800000000002</v>
      </c>
      <c r="FS35">
        <v>1</v>
      </c>
      <c r="FT35">
        <v>0.41236499999999998</v>
      </c>
      <c r="FU35">
        <v>2.5855700000000001</v>
      </c>
      <c r="FV35">
        <v>20.171399999999998</v>
      </c>
      <c r="FW35">
        <v>5.2646100000000002</v>
      </c>
      <c r="FX35">
        <v>11.962</v>
      </c>
      <c r="FY35">
        <v>4.9798</v>
      </c>
      <c r="FZ35">
        <v>3.2979799999999999</v>
      </c>
      <c r="GA35">
        <v>9999</v>
      </c>
      <c r="GB35">
        <v>9999</v>
      </c>
      <c r="GC35">
        <v>999.9</v>
      </c>
      <c r="GD35">
        <v>9999</v>
      </c>
      <c r="GE35">
        <v>1.86951</v>
      </c>
      <c r="GF35">
        <v>1.8653900000000001</v>
      </c>
      <c r="GG35">
        <v>1.87216</v>
      </c>
      <c r="GH35">
        <v>1.8687400000000001</v>
      </c>
      <c r="GI35">
        <v>1.8673900000000001</v>
      </c>
      <c r="GJ35">
        <v>1.8675200000000001</v>
      </c>
      <c r="GK35">
        <v>1.8687400000000001</v>
      </c>
      <c r="GL35">
        <v>1.8699600000000001</v>
      </c>
      <c r="GM35">
        <v>5</v>
      </c>
      <c r="GN35">
        <v>0</v>
      </c>
      <c r="GO35">
        <v>0</v>
      </c>
      <c r="GP35">
        <v>0</v>
      </c>
      <c r="GQ35" t="s">
        <v>371</v>
      </c>
      <c r="GR35" t="s">
        <v>372</v>
      </c>
      <c r="GS35" t="s">
        <v>373</v>
      </c>
      <c r="GT35" t="s">
        <v>373</v>
      </c>
      <c r="GU35" t="s">
        <v>373</v>
      </c>
      <c r="GV35" t="s">
        <v>373</v>
      </c>
      <c r="GW35">
        <v>0</v>
      </c>
      <c r="GX35">
        <v>100</v>
      </c>
      <c r="GY35">
        <v>100</v>
      </c>
      <c r="GZ35">
        <v>0.65300000000000002</v>
      </c>
      <c r="HA35">
        <v>8.6699999999999999E-2</v>
      </c>
      <c r="HB35">
        <v>0.64939365940118998</v>
      </c>
      <c r="HC35">
        <v>-8.5412330020358197E-5</v>
      </c>
      <c r="HD35">
        <v>7.0222813146585796E-7</v>
      </c>
      <c r="HE35">
        <v>-2.98990151938357E-10</v>
      </c>
      <c r="HF35">
        <v>3.73257817347869E-2</v>
      </c>
      <c r="HG35">
        <v>-2.3286016756615301E-2</v>
      </c>
      <c r="HH35">
        <v>2.6488966622917002E-3</v>
      </c>
      <c r="HI35">
        <v>-3.3879166133906998E-5</v>
      </c>
      <c r="HJ35">
        <v>1</v>
      </c>
      <c r="HK35">
        <v>2007</v>
      </c>
      <c r="HL35">
        <v>1</v>
      </c>
      <c r="HM35">
        <v>24</v>
      </c>
      <c r="HN35">
        <v>1.3</v>
      </c>
      <c r="HO35">
        <v>1</v>
      </c>
      <c r="HP35">
        <v>18</v>
      </c>
      <c r="HQ35">
        <v>516.69000000000005</v>
      </c>
      <c r="HR35">
        <v>501.625</v>
      </c>
      <c r="HS35">
        <v>26.999500000000001</v>
      </c>
      <c r="HT35">
        <v>32.601100000000002</v>
      </c>
      <c r="HU35">
        <v>30</v>
      </c>
      <c r="HV35">
        <v>32.354599999999998</v>
      </c>
      <c r="HW35">
        <v>32.3018</v>
      </c>
      <c r="HX35">
        <v>12.3445</v>
      </c>
      <c r="HY35">
        <v>100</v>
      </c>
      <c r="HZ35">
        <v>0</v>
      </c>
      <c r="IA35">
        <v>27</v>
      </c>
      <c r="IB35">
        <v>200</v>
      </c>
      <c r="IC35">
        <v>0</v>
      </c>
      <c r="ID35">
        <v>98.1066</v>
      </c>
      <c r="IE35">
        <v>99.646900000000002</v>
      </c>
    </row>
    <row r="36" spans="1:239" x14ac:dyDescent="0.3">
      <c r="A36">
        <v>20</v>
      </c>
      <c r="B36">
        <v>1628178706.5999999</v>
      </c>
      <c r="C36">
        <v>3617</v>
      </c>
      <c r="D36" t="s">
        <v>466</v>
      </c>
      <c r="E36" t="s">
        <v>467</v>
      </c>
      <c r="F36">
        <v>0</v>
      </c>
      <c r="G36" t="s">
        <v>452</v>
      </c>
      <c r="H36" t="s">
        <v>363</v>
      </c>
      <c r="I36" t="s">
        <v>364</v>
      </c>
      <c r="J36">
        <v>1628178706.5999999</v>
      </c>
      <c r="K36">
        <f t="shared" si="0"/>
        <v>1.060711982235785E-2</v>
      </c>
      <c r="L36">
        <f t="shared" si="1"/>
        <v>10.60711982235785</v>
      </c>
      <c r="M36">
        <f t="shared" si="2"/>
        <v>20.643983719725799</v>
      </c>
      <c r="N36">
        <f t="shared" si="3"/>
        <v>123.652</v>
      </c>
      <c r="O36">
        <f t="shared" si="4"/>
        <v>28.428396155199074</v>
      </c>
      <c r="P36">
        <f t="shared" si="5"/>
        <v>2.8373700205280432</v>
      </c>
      <c r="Q36">
        <f t="shared" si="6"/>
        <v>12.341409478852002</v>
      </c>
      <c r="R36">
        <f t="shared" si="7"/>
        <v>0.38276318168391699</v>
      </c>
      <c r="S36">
        <f t="shared" si="8"/>
        <v>2.9237544189735418</v>
      </c>
      <c r="T36">
        <f t="shared" si="9"/>
        <v>0.35694511941507079</v>
      </c>
      <c r="U36">
        <f t="shared" si="10"/>
        <v>0.22526506397522666</v>
      </c>
      <c r="V36">
        <f t="shared" si="11"/>
        <v>321.53153712708507</v>
      </c>
      <c r="W36">
        <f t="shared" si="12"/>
        <v>28.957077762765884</v>
      </c>
      <c r="X36">
        <f t="shared" si="13"/>
        <v>29.553699999999999</v>
      </c>
      <c r="Y36">
        <f t="shared" si="14"/>
        <v>4.1524450815180112</v>
      </c>
      <c r="Z36">
        <f t="shared" si="15"/>
        <v>30.050078916590383</v>
      </c>
      <c r="AA36">
        <f t="shared" si="16"/>
        <v>1.2670475139349</v>
      </c>
      <c r="AB36">
        <f t="shared" si="17"/>
        <v>4.2164531995134773</v>
      </c>
      <c r="AC36">
        <f t="shared" si="18"/>
        <v>2.8853975675831114</v>
      </c>
      <c r="AD36">
        <f t="shared" si="19"/>
        <v>-467.77398416598118</v>
      </c>
      <c r="AE36">
        <f t="shared" si="20"/>
        <v>41.881081596226309</v>
      </c>
      <c r="AF36">
        <f t="shared" si="21"/>
        <v>3.1751749472509272</v>
      </c>
      <c r="AG36">
        <f t="shared" si="22"/>
        <v>-101.18619049541887</v>
      </c>
      <c r="AH36">
        <v>0</v>
      </c>
      <c r="AI36">
        <v>0</v>
      </c>
      <c r="AJ36">
        <f t="shared" si="23"/>
        <v>1</v>
      </c>
      <c r="AK36">
        <f t="shared" si="24"/>
        <v>0</v>
      </c>
      <c r="AL36">
        <f t="shared" si="25"/>
        <v>52212.793106935998</v>
      </c>
      <c r="AM36" t="s">
        <v>365</v>
      </c>
      <c r="AN36">
        <v>10238.9</v>
      </c>
      <c r="AO36">
        <v>302.21199999999999</v>
      </c>
      <c r="AP36">
        <v>4052.3</v>
      </c>
      <c r="AQ36">
        <f t="shared" si="26"/>
        <v>0.92542210596451402</v>
      </c>
      <c r="AR36">
        <v>-0.32343011824092399</v>
      </c>
      <c r="AS36" t="s">
        <v>468</v>
      </c>
      <c r="AT36">
        <v>10081.700000000001</v>
      </c>
      <c r="AU36">
        <v>728.92007692307698</v>
      </c>
      <c r="AV36">
        <v>882.66099999999994</v>
      </c>
      <c r="AW36">
        <f t="shared" si="27"/>
        <v>0.17417890116015433</v>
      </c>
      <c r="AX36">
        <v>0.5</v>
      </c>
      <c r="AY36">
        <f t="shared" si="28"/>
        <v>1681.3065000658473</v>
      </c>
      <c r="AZ36">
        <f t="shared" si="29"/>
        <v>20.643983719725799</v>
      </c>
      <c r="BA36">
        <f t="shared" si="30"/>
        <v>146.42405934744713</v>
      </c>
      <c r="BB36">
        <f t="shared" si="31"/>
        <v>1.2470905118814176E-2</v>
      </c>
      <c r="BC36">
        <f t="shared" si="32"/>
        <v>3.5910037942086488</v>
      </c>
      <c r="BD36">
        <f t="shared" si="33"/>
        <v>238.37335174866547</v>
      </c>
      <c r="BE36" t="s">
        <v>469</v>
      </c>
      <c r="BF36">
        <v>584.11</v>
      </c>
      <c r="BG36">
        <f t="shared" si="34"/>
        <v>584.11</v>
      </c>
      <c r="BH36">
        <f t="shared" si="35"/>
        <v>0.3382397092428463</v>
      </c>
      <c r="BI36">
        <f t="shared" si="36"/>
        <v>0.51495698583130856</v>
      </c>
      <c r="BJ36">
        <f t="shared" si="37"/>
        <v>0.91391734593548801</v>
      </c>
      <c r="BK36">
        <f t="shared" si="38"/>
        <v>0.26486551458771224</v>
      </c>
      <c r="BL36">
        <f t="shared" si="39"/>
        <v>0.84521723223561684</v>
      </c>
      <c r="BM36">
        <f t="shared" si="40"/>
        <v>0.41265364271982896</v>
      </c>
      <c r="BN36">
        <f t="shared" si="41"/>
        <v>0.58734635728017104</v>
      </c>
      <c r="BO36">
        <f t="shared" si="42"/>
        <v>2000.13</v>
      </c>
      <c r="BP36">
        <f t="shared" si="43"/>
        <v>1681.3065000658473</v>
      </c>
      <c r="BQ36">
        <f t="shared" si="44"/>
        <v>0.84059861112320056</v>
      </c>
      <c r="BR36">
        <f t="shared" si="45"/>
        <v>0.16075531946777713</v>
      </c>
      <c r="BS36">
        <v>6</v>
      </c>
      <c r="BT36">
        <v>0.5</v>
      </c>
      <c r="BU36" t="s">
        <v>368</v>
      </c>
      <c r="BV36">
        <v>2</v>
      </c>
      <c r="BW36">
        <v>1628178706.5999999</v>
      </c>
      <c r="BX36">
        <v>123.652</v>
      </c>
      <c r="BY36">
        <v>149.99199999999999</v>
      </c>
      <c r="BZ36">
        <v>12.694900000000001</v>
      </c>
      <c r="CA36">
        <v>0.131135</v>
      </c>
      <c r="CB36">
        <v>123.092</v>
      </c>
      <c r="CC36">
        <v>12.598100000000001</v>
      </c>
      <c r="CD36">
        <v>500.12700000000001</v>
      </c>
      <c r="CE36">
        <v>99.707400000000007</v>
      </c>
      <c r="CF36">
        <v>0.100201</v>
      </c>
      <c r="CG36">
        <v>29.819400000000002</v>
      </c>
      <c r="CH36">
        <v>29.553699999999999</v>
      </c>
      <c r="CI36">
        <v>999.9</v>
      </c>
      <c r="CJ36">
        <v>0</v>
      </c>
      <c r="CK36">
        <v>0</v>
      </c>
      <c r="CL36">
        <v>9996.25</v>
      </c>
      <c r="CM36">
        <v>0</v>
      </c>
      <c r="CN36">
        <v>930.69399999999996</v>
      </c>
      <c r="CO36">
        <v>-26.34</v>
      </c>
      <c r="CP36">
        <v>125.241</v>
      </c>
      <c r="CQ36">
        <v>150.011</v>
      </c>
      <c r="CR36">
        <v>12.563800000000001</v>
      </c>
      <c r="CS36">
        <v>149.99199999999999</v>
      </c>
      <c r="CT36">
        <v>0.131135</v>
      </c>
      <c r="CU36">
        <v>1.2657799999999999</v>
      </c>
      <c r="CV36">
        <v>1.3075099999999999E-2</v>
      </c>
      <c r="CW36">
        <v>10.3986</v>
      </c>
      <c r="CX36">
        <v>-43.437600000000003</v>
      </c>
      <c r="CY36">
        <v>2000.13</v>
      </c>
      <c r="CZ36">
        <v>0.97999599999999998</v>
      </c>
      <c r="DA36">
        <v>2.0003799999999999E-2</v>
      </c>
      <c r="DB36">
        <v>0</v>
      </c>
      <c r="DC36">
        <v>728.66</v>
      </c>
      <c r="DD36">
        <v>4.9998899999999997</v>
      </c>
      <c r="DE36">
        <v>16021</v>
      </c>
      <c r="DF36">
        <v>16901.400000000001</v>
      </c>
      <c r="DG36">
        <v>48</v>
      </c>
      <c r="DH36">
        <v>49.061999999999998</v>
      </c>
      <c r="DI36">
        <v>48.5</v>
      </c>
      <c r="DJ36">
        <v>48.811999999999998</v>
      </c>
      <c r="DK36">
        <v>49.625</v>
      </c>
      <c r="DL36">
        <v>1955.22</v>
      </c>
      <c r="DM36">
        <v>39.909999999999997</v>
      </c>
      <c r="DN36">
        <v>0</v>
      </c>
      <c r="DO36">
        <v>115.799999952316</v>
      </c>
      <c r="DP36">
        <v>0</v>
      </c>
      <c r="DQ36">
        <v>728.92007692307698</v>
      </c>
      <c r="DR36">
        <v>-3.4139487185650701</v>
      </c>
      <c r="DS36">
        <v>-89.131623698230001</v>
      </c>
      <c r="DT36">
        <v>16028.765384615401</v>
      </c>
      <c r="DU36">
        <v>15</v>
      </c>
      <c r="DV36">
        <v>1628178670.0999999</v>
      </c>
      <c r="DW36" t="s">
        <v>470</v>
      </c>
      <c r="DX36">
        <v>1628178652.0999999</v>
      </c>
      <c r="DY36">
        <v>1628178670.0999999</v>
      </c>
      <c r="DZ36">
        <v>22</v>
      </c>
      <c r="EA36">
        <v>-0.09</v>
      </c>
      <c r="EB36">
        <v>0</v>
      </c>
      <c r="EC36">
        <v>0.56200000000000006</v>
      </c>
      <c r="ED36">
        <v>3.5000000000000003E-2</v>
      </c>
      <c r="EE36">
        <v>150</v>
      </c>
      <c r="EF36">
        <v>0</v>
      </c>
      <c r="EG36">
        <v>0.04</v>
      </c>
      <c r="EH36">
        <v>0.01</v>
      </c>
      <c r="EI36">
        <v>20.603236392287901</v>
      </c>
      <c r="EJ36">
        <v>0.37532846386773799</v>
      </c>
      <c r="EK36">
        <v>0.112493946194671</v>
      </c>
      <c r="EL36">
        <v>1</v>
      </c>
      <c r="EM36">
        <v>0.37974689242522203</v>
      </c>
      <c r="EN36">
        <v>1.6038868410707501E-2</v>
      </c>
      <c r="EO36">
        <v>3.6139373432018699E-3</v>
      </c>
      <c r="EP36">
        <v>1</v>
      </c>
      <c r="EQ36">
        <v>2</v>
      </c>
      <c r="ER36">
        <v>2</v>
      </c>
      <c r="ES36" t="s">
        <v>370</v>
      </c>
      <c r="ET36">
        <v>2.9392299999999998</v>
      </c>
      <c r="EU36">
        <v>2.74587</v>
      </c>
      <c r="EV36">
        <v>3.2431799999999997E-2</v>
      </c>
      <c r="EW36">
        <v>3.8966000000000001E-2</v>
      </c>
      <c r="EX36">
        <v>7.3335200000000003E-2</v>
      </c>
      <c r="EY36">
        <v>1.20557E-3</v>
      </c>
      <c r="EZ36">
        <v>22804.2</v>
      </c>
      <c r="FA36">
        <v>20882.599999999999</v>
      </c>
      <c r="FB36">
        <v>23503.5</v>
      </c>
      <c r="FC36">
        <v>21778</v>
      </c>
      <c r="FD36">
        <v>30710.3</v>
      </c>
      <c r="FE36">
        <v>30470.6</v>
      </c>
      <c r="FF36">
        <v>37072</v>
      </c>
      <c r="FG36">
        <v>34006.9</v>
      </c>
      <c r="FH36">
        <v>1.99752</v>
      </c>
      <c r="FI36">
        <v>1.9307799999999999</v>
      </c>
      <c r="FJ36">
        <v>-3.4272700000000001E-3</v>
      </c>
      <c r="FK36">
        <v>0</v>
      </c>
      <c r="FL36">
        <v>29.6096</v>
      </c>
      <c r="FM36">
        <v>999.9</v>
      </c>
      <c r="FN36">
        <v>56.671999999999997</v>
      </c>
      <c r="FO36">
        <v>35.731999999999999</v>
      </c>
      <c r="FP36">
        <v>33.4251</v>
      </c>
      <c r="FQ36">
        <v>60.7468</v>
      </c>
      <c r="FR36">
        <v>36.354199999999999</v>
      </c>
      <c r="FS36">
        <v>1</v>
      </c>
      <c r="FT36">
        <v>0.41134100000000001</v>
      </c>
      <c r="FU36">
        <v>2.6199300000000001</v>
      </c>
      <c r="FV36">
        <v>20.171199999999999</v>
      </c>
      <c r="FW36">
        <v>5.2626600000000003</v>
      </c>
      <c r="FX36">
        <v>11.962</v>
      </c>
      <c r="FY36">
        <v>4.9797500000000001</v>
      </c>
      <c r="FZ36">
        <v>3.2978800000000001</v>
      </c>
      <c r="GA36">
        <v>9999</v>
      </c>
      <c r="GB36">
        <v>9999</v>
      </c>
      <c r="GC36">
        <v>999.9</v>
      </c>
      <c r="GD36">
        <v>9999</v>
      </c>
      <c r="GE36">
        <v>1.8694999999999999</v>
      </c>
      <c r="GF36">
        <v>1.8653999999999999</v>
      </c>
      <c r="GG36">
        <v>1.87219</v>
      </c>
      <c r="GH36">
        <v>1.8687400000000001</v>
      </c>
      <c r="GI36">
        <v>1.86744</v>
      </c>
      <c r="GJ36">
        <v>1.8675200000000001</v>
      </c>
      <c r="GK36">
        <v>1.8687400000000001</v>
      </c>
      <c r="GL36">
        <v>1.8699600000000001</v>
      </c>
      <c r="GM36">
        <v>5</v>
      </c>
      <c r="GN36">
        <v>0</v>
      </c>
      <c r="GO36">
        <v>0</v>
      </c>
      <c r="GP36">
        <v>0</v>
      </c>
      <c r="GQ36" t="s">
        <v>371</v>
      </c>
      <c r="GR36" t="s">
        <v>372</v>
      </c>
      <c r="GS36" t="s">
        <v>373</v>
      </c>
      <c r="GT36" t="s">
        <v>373</v>
      </c>
      <c r="GU36" t="s">
        <v>373</v>
      </c>
      <c r="GV36" t="s">
        <v>373</v>
      </c>
      <c r="GW36">
        <v>0</v>
      </c>
      <c r="GX36">
        <v>100</v>
      </c>
      <c r="GY36">
        <v>100</v>
      </c>
      <c r="GZ36">
        <v>0.56000000000000005</v>
      </c>
      <c r="HA36">
        <v>9.6799999999999997E-2</v>
      </c>
      <c r="HB36">
        <v>0.55975167708859097</v>
      </c>
      <c r="HC36">
        <v>-8.5412330020358197E-5</v>
      </c>
      <c r="HD36">
        <v>7.0222813146585796E-7</v>
      </c>
      <c r="HE36">
        <v>-2.98990151938357E-10</v>
      </c>
      <c r="HF36">
        <v>3.7508127638234398E-2</v>
      </c>
      <c r="HG36">
        <v>-2.3286016756615301E-2</v>
      </c>
      <c r="HH36">
        <v>2.6488966622917002E-3</v>
      </c>
      <c r="HI36">
        <v>-3.3879166133906998E-5</v>
      </c>
      <c r="HJ36">
        <v>1</v>
      </c>
      <c r="HK36">
        <v>2007</v>
      </c>
      <c r="HL36">
        <v>1</v>
      </c>
      <c r="HM36">
        <v>24</v>
      </c>
      <c r="HN36">
        <v>0.9</v>
      </c>
      <c r="HO36">
        <v>0.6</v>
      </c>
      <c r="HP36">
        <v>18</v>
      </c>
      <c r="HQ36">
        <v>516.82100000000003</v>
      </c>
      <c r="HR36">
        <v>500.87700000000001</v>
      </c>
      <c r="HS36">
        <v>27.001200000000001</v>
      </c>
      <c r="HT36">
        <v>32.6098</v>
      </c>
      <c r="HU36">
        <v>30</v>
      </c>
      <c r="HV36">
        <v>32.369</v>
      </c>
      <c r="HW36">
        <v>32.313000000000002</v>
      </c>
      <c r="HX36">
        <v>9.9757099999999994</v>
      </c>
      <c r="HY36">
        <v>100</v>
      </c>
      <c r="HZ36">
        <v>0</v>
      </c>
      <c r="IA36">
        <v>27</v>
      </c>
      <c r="IB36">
        <v>150</v>
      </c>
      <c r="IC36">
        <v>0</v>
      </c>
      <c r="ID36">
        <v>98.109800000000007</v>
      </c>
      <c r="IE36">
        <v>99.649799999999999</v>
      </c>
    </row>
    <row r="37" spans="1:239" x14ac:dyDescent="0.3">
      <c r="A37">
        <v>21</v>
      </c>
      <c r="B37">
        <v>1628178823.5999999</v>
      </c>
      <c r="C37">
        <v>3734</v>
      </c>
      <c r="D37" t="s">
        <v>471</v>
      </c>
      <c r="E37" t="s">
        <v>472</v>
      </c>
      <c r="F37">
        <v>0</v>
      </c>
      <c r="G37" t="s">
        <v>452</v>
      </c>
      <c r="H37" t="s">
        <v>363</v>
      </c>
      <c r="I37" t="s">
        <v>364</v>
      </c>
      <c r="J37">
        <v>1628178823.5999999</v>
      </c>
      <c r="K37">
        <f t="shared" si="0"/>
        <v>1.0820213883925203E-2</v>
      </c>
      <c r="L37">
        <f t="shared" si="1"/>
        <v>10.820213883925202</v>
      </c>
      <c r="M37">
        <f t="shared" si="2"/>
        <v>14.140586972677193</v>
      </c>
      <c r="N37">
        <f t="shared" si="3"/>
        <v>81.975099999999998</v>
      </c>
      <c r="O37">
        <f t="shared" si="4"/>
        <v>19.129060266027185</v>
      </c>
      <c r="P37">
        <f t="shared" si="5"/>
        <v>1.9093110449197432</v>
      </c>
      <c r="Q37">
        <f t="shared" si="6"/>
        <v>8.1821041735316999</v>
      </c>
      <c r="R37">
        <f t="shared" si="7"/>
        <v>0.3980174137003788</v>
      </c>
      <c r="S37">
        <f t="shared" si="8"/>
        <v>2.9249306909281003</v>
      </c>
      <c r="T37">
        <f t="shared" si="9"/>
        <v>0.37019107481824187</v>
      </c>
      <c r="U37">
        <f t="shared" si="10"/>
        <v>0.23370718909522686</v>
      </c>
      <c r="V37">
        <f t="shared" si="11"/>
        <v>321.51398112709217</v>
      </c>
      <c r="W37">
        <f t="shared" si="12"/>
        <v>28.867783174826016</v>
      </c>
      <c r="X37">
        <f t="shared" si="13"/>
        <v>29.459399999999999</v>
      </c>
      <c r="Y37">
        <f t="shared" si="14"/>
        <v>4.1299324075445583</v>
      </c>
      <c r="Z37">
        <f t="shared" si="15"/>
        <v>30.696987442942504</v>
      </c>
      <c r="AA37">
        <f t="shared" si="16"/>
        <v>1.2917877335274</v>
      </c>
      <c r="AB37">
        <f t="shared" si="17"/>
        <v>4.2081905787285745</v>
      </c>
      <c r="AC37">
        <f t="shared" si="18"/>
        <v>2.8381446740171583</v>
      </c>
      <c r="AD37">
        <f t="shared" si="19"/>
        <v>-477.17143228110143</v>
      </c>
      <c r="AE37">
        <f t="shared" si="20"/>
        <v>51.390800585096123</v>
      </c>
      <c r="AF37">
        <f t="shared" si="21"/>
        <v>3.8921013064960066</v>
      </c>
      <c r="AG37">
        <f t="shared" si="22"/>
        <v>-100.37454926241716</v>
      </c>
      <c r="AH37">
        <v>0</v>
      </c>
      <c r="AI37">
        <v>0</v>
      </c>
      <c r="AJ37">
        <f t="shared" si="23"/>
        <v>1</v>
      </c>
      <c r="AK37">
        <f t="shared" si="24"/>
        <v>0</v>
      </c>
      <c r="AL37">
        <f t="shared" si="25"/>
        <v>52252.398475690257</v>
      </c>
      <c r="AM37" t="s">
        <v>365</v>
      </c>
      <c r="AN37">
        <v>10238.9</v>
      </c>
      <c r="AO37">
        <v>302.21199999999999</v>
      </c>
      <c r="AP37">
        <v>4052.3</v>
      </c>
      <c r="AQ37">
        <f t="shared" si="26"/>
        <v>0.92542210596451402</v>
      </c>
      <c r="AR37">
        <v>-0.32343011824092399</v>
      </c>
      <c r="AS37" t="s">
        <v>473</v>
      </c>
      <c r="AT37">
        <v>10082.200000000001</v>
      </c>
      <c r="AU37">
        <v>732.35</v>
      </c>
      <c r="AV37">
        <v>827.64400000000001</v>
      </c>
      <c r="AW37">
        <f t="shared" si="27"/>
        <v>0.11513887613514984</v>
      </c>
      <c r="AX37">
        <v>0.5</v>
      </c>
      <c r="AY37">
        <f t="shared" si="28"/>
        <v>1681.214100065851</v>
      </c>
      <c r="AZ37">
        <f t="shared" si="29"/>
        <v>14.140586972677193</v>
      </c>
      <c r="BA37">
        <f t="shared" si="30"/>
        <v>96.78655101207471</v>
      </c>
      <c r="BB37">
        <f t="shared" si="31"/>
        <v>8.6033165498383465E-3</v>
      </c>
      <c r="BC37">
        <f t="shared" si="32"/>
        <v>3.8961872495904033</v>
      </c>
      <c r="BD37">
        <f t="shared" si="33"/>
        <v>234.16949965661152</v>
      </c>
      <c r="BE37" t="s">
        <v>474</v>
      </c>
      <c r="BF37">
        <v>591.30999999999995</v>
      </c>
      <c r="BG37">
        <f t="shared" si="34"/>
        <v>591.30999999999995</v>
      </c>
      <c r="BH37">
        <f t="shared" si="35"/>
        <v>0.28555030907008339</v>
      </c>
      <c r="BI37">
        <f t="shared" si="36"/>
        <v>0.40321748034561239</v>
      </c>
      <c r="BJ37">
        <f t="shared" si="37"/>
        <v>0.93171491394080874</v>
      </c>
      <c r="BK37">
        <f t="shared" si="38"/>
        <v>0.18136314499307232</v>
      </c>
      <c r="BL37">
        <f t="shared" si="39"/>
        <v>0.85988808795953586</v>
      </c>
      <c r="BM37">
        <f t="shared" si="40"/>
        <v>0.32556363528799626</v>
      </c>
      <c r="BN37">
        <f t="shared" si="41"/>
        <v>0.67443636471200374</v>
      </c>
      <c r="BO37">
        <f t="shared" si="42"/>
        <v>2000.02</v>
      </c>
      <c r="BP37">
        <f t="shared" si="43"/>
        <v>1681.214100065851</v>
      </c>
      <c r="BQ37">
        <f t="shared" si="44"/>
        <v>0.84059864404648499</v>
      </c>
      <c r="BR37">
        <f t="shared" si="45"/>
        <v>0.16075538300971598</v>
      </c>
      <c r="BS37">
        <v>6</v>
      </c>
      <c r="BT37">
        <v>0.5</v>
      </c>
      <c r="BU37" t="s">
        <v>368</v>
      </c>
      <c r="BV37">
        <v>2</v>
      </c>
      <c r="BW37">
        <v>1628178823.5999999</v>
      </c>
      <c r="BX37">
        <v>81.975099999999998</v>
      </c>
      <c r="BY37">
        <v>100.00700000000001</v>
      </c>
      <c r="BZ37">
        <v>12.9422</v>
      </c>
      <c r="CA37">
        <v>0.126834</v>
      </c>
      <c r="CB37">
        <v>81.386200000000002</v>
      </c>
      <c r="CC37">
        <v>12.8393</v>
      </c>
      <c r="CD37">
        <v>500.03300000000002</v>
      </c>
      <c r="CE37">
        <v>99.712000000000003</v>
      </c>
      <c r="CF37">
        <v>0.100067</v>
      </c>
      <c r="CG37">
        <v>29.785299999999999</v>
      </c>
      <c r="CH37">
        <v>29.459399999999999</v>
      </c>
      <c r="CI37">
        <v>999.9</v>
      </c>
      <c r="CJ37">
        <v>0</v>
      </c>
      <c r="CK37">
        <v>0</v>
      </c>
      <c r="CL37">
        <v>10002.5</v>
      </c>
      <c r="CM37">
        <v>0</v>
      </c>
      <c r="CN37">
        <v>501.73500000000001</v>
      </c>
      <c r="CO37">
        <v>-18.032</v>
      </c>
      <c r="CP37">
        <v>83.05</v>
      </c>
      <c r="CQ37">
        <v>100.02</v>
      </c>
      <c r="CR37">
        <v>12.8154</v>
      </c>
      <c r="CS37">
        <v>100.00700000000001</v>
      </c>
      <c r="CT37">
        <v>0.126834</v>
      </c>
      <c r="CU37">
        <v>1.2905</v>
      </c>
      <c r="CV37">
        <v>1.2646900000000001E-2</v>
      </c>
      <c r="CW37">
        <v>10.688599999999999</v>
      </c>
      <c r="CX37">
        <v>-43.745199999999997</v>
      </c>
      <c r="CY37">
        <v>2000.02</v>
      </c>
      <c r="CZ37">
        <v>0.979993</v>
      </c>
      <c r="DA37">
        <v>2.00065E-2</v>
      </c>
      <c r="DB37">
        <v>0</v>
      </c>
      <c r="DC37">
        <v>731.62699999999995</v>
      </c>
      <c r="DD37">
        <v>4.9998899999999997</v>
      </c>
      <c r="DE37">
        <v>16109.7</v>
      </c>
      <c r="DF37">
        <v>16900.400000000001</v>
      </c>
      <c r="DG37">
        <v>48</v>
      </c>
      <c r="DH37">
        <v>49.186999999999998</v>
      </c>
      <c r="DI37">
        <v>48.561999999999998</v>
      </c>
      <c r="DJ37">
        <v>48.936999999999998</v>
      </c>
      <c r="DK37">
        <v>49.686999999999998</v>
      </c>
      <c r="DL37">
        <v>1955.11</v>
      </c>
      <c r="DM37">
        <v>39.909999999999997</v>
      </c>
      <c r="DN37">
        <v>0</v>
      </c>
      <c r="DO37">
        <v>116.299999952316</v>
      </c>
      <c r="DP37">
        <v>0</v>
      </c>
      <c r="DQ37">
        <v>732.35</v>
      </c>
      <c r="DR37">
        <v>-3.87500855352673</v>
      </c>
      <c r="DS37">
        <v>-55.319658479917898</v>
      </c>
      <c r="DT37">
        <v>16112.557692307701</v>
      </c>
      <c r="DU37">
        <v>15</v>
      </c>
      <c r="DV37">
        <v>1628178786.5999999</v>
      </c>
      <c r="DW37" t="s">
        <v>475</v>
      </c>
      <c r="DX37">
        <v>1628178767.0999999</v>
      </c>
      <c r="DY37">
        <v>1628178786.5999999</v>
      </c>
      <c r="DZ37">
        <v>23</v>
      </c>
      <c r="EA37">
        <v>3.2000000000000001E-2</v>
      </c>
      <c r="EB37">
        <v>-1E-3</v>
      </c>
      <c r="EC37">
        <v>0.59</v>
      </c>
      <c r="ED37">
        <v>3.5000000000000003E-2</v>
      </c>
      <c r="EE37">
        <v>100</v>
      </c>
      <c r="EF37">
        <v>0</v>
      </c>
      <c r="EG37">
        <v>0.1</v>
      </c>
      <c r="EH37">
        <v>0.02</v>
      </c>
      <c r="EI37">
        <v>14.104881213157199</v>
      </c>
      <c r="EJ37">
        <v>0.15327387247924601</v>
      </c>
      <c r="EK37">
        <v>3.46550344497355E-2</v>
      </c>
      <c r="EL37">
        <v>1</v>
      </c>
      <c r="EM37">
        <v>0.39506285466163499</v>
      </c>
      <c r="EN37">
        <v>1.39523129866372E-2</v>
      </c>
      <c r="EO37">
        <v>2.16261843243566E-3</v>
      </c>
      <c r="EP37">
        <v>1</v>
      </c>
      <c r="EQ37">
        <v>2</v>
      </c>
      <c r="ER37">
        <v>2</v>
      </c>
      <c r="ES37" t="s">
        <v>370</v>
      </c>
      <c r="ET37">
        <v>2.9389500000000002</v>
      </c>
      <c r="EU37">
        <v>2.7457799999999999</v>
      </c>
      <c r="EV37">
        <v>2.1843899999999999E-2</v>
      </c>
      <c r="EW37">
        <v>2.66343E-2</v>
      </c>
      <c r="EX37">
        <v>7.4382199999999996E-2</v>
      </c>
      <c r="EY37">
        <v>1.1663699999999999E-3</v>
      </c>
      <c r="EZ37">
        <v>23052.6</v>
      </c>
      <c r="FA37">
        <v>21149.200000000001</v>
      </c>
      <c r="FB37">
        <v>23502.9</v>
      </c>
      <c r="FC37">
        <v>21777.1</v>
      </c>
      <c r="FD37">
        <v>30674.7</v>
      </c>
      <c r="FE37">
        <v>30470.7</v>
      </c>
      <c r="FF37">
        <v>37071.1</v>
      </c>
      <c r="FG37">
        <v>34005.9</v>
      </c>
      <c r="FH37">
        <v>1.9974000000000001</v>
      </c>
      <c r="FI37">
        <v>1.92957</v>
      </c>
      <c r="FJ37">
        <v>-3.9115499999999997E-3</v>
      </c>
      <c r="FK37">
        <v>0</v>
      </c>
      <c r="FL37">
        <v>29.523099999999999</v>
      </c>
      <c r="FM37">
        <v>999.9</v>
      </c>
      <c r="FN37">
        <v>56.720999999999997</v>
      </c>
      <c r="FO37">
        <v>35.792000000000002</v>
      </c>
      <c r="FP37">
        <v>33.565100000000001</v>
      </c>
      <c r="FQ37">
        <v>60.986800000000002</v>
      </c>
      <c r="FR37">
        <v>36.838900000000002</v>
      </c>
      <c r="FS37">
        <v>1</v>
      </c>
      <c r="FT37">
        <v>0.41420200000000001</v>
      </c>
      <c r="FU37">
        <v>2.5886300000000002</v>
      </c>
      <c r="FV37">
        <v>20.171500000000002</v>
      </c>
      <c r="FW37">
        <v>5.2632599999999998</v>
      </c>
      <c r="FX37">
        <v>11.962</v>
      </c>
      <c r="FY37">
        <v>4.9797500000000001</v>
      </c>
      <c r="FZ37">
        <v>3.29793</v>
      </c>
      <c r="GA37">
        <v>9999</v>
      </c>
      <c r="GB37">
        <v>9999</v>
      </c>
      <c r="GC37">
        <v>999.9</v>
      </c>
      <c r="GD37">
        <v>9999</v>
      </c>
      <c r="GE37">
        <v>1.86951</v>
      </c>
      <c r="GF37">
        <v>1.8653900000000001</v>
      </c>
      <c r="GG37">
        <v>1.8721699999999999</v>
      </c>
      <c r="GH37">
        <v>1.8687400000000001</v>
      </c>
      <c r="GI37">
        <v>1.86747</v>
      </c>
      <c r="GJ37">
        <v>1.86751</v>
      </c>
      <c r="GK37">
        <v>1.8687400000000001</v>
      </c>
      <c r="GL37">
        <v>1.8699600000000001</v>
      </c>
      <c r="GM37">
        <v>5</v>
      </c>
      <c r="GN37">
        <v>0</v>
      </c>
      <c r="GO37">
        <v>0</v>
      </c>
      <c r="GP37">
        <v>0</v>
      </c>
      <c r="GQ37" t="s">
        <v>371</v>
      </c>
      <c r="GR37" t="s">
        <v>372</v>
      </c>
      <c r="GS37" t="s">
        <v>373</v>
      </c>
      <c r="GT37" t="s">
        <v>373</v>
      </c>
      <c r="GU37" t="s">
        <v>373</v>
      </c>
      <c r="GV37" t="s">
        <v>373</v>
      </c>
      <c r="GW37">
        <v>0</v>
      </c>
      <c r="GX37">
        <v>100</v>
      </c>
      <c r="GY37">
        <v>100</v>
      </c>
      <c r="GZ37">
        <v>0.58899999999999997</v>
      </c>
      <c r="HA37">
        <v>0.10290000000000001</v>
      </c>
      <c r="HB37">
        <v>0.59139075984562905</v>
      </c>
      <c r="HC37">
        <v>-8.5412330020358197E-5</v>
      </c>
      <c r="HD37">
        <v>7.0222813146585796E-7</v>
      </c>
      <c r="HE37">
        <v>-2.98990151938357E-10</v>
      </c>
      <c r="HF37">
        <v>3.6935270399513803E-2</v>
      </c>
      <c r="HG37">
        <v>-2.3286016756615301E-2</v>
      </c>
      <c r="HH37">
        <v>2.6488966622917002E-3</v>
      </c>
      <c r="HI37">
        <v>-3.3879166133906998E-5</v>
      </c>
      <c r="HJ37">
        <v>1</v>
      </c>
      <c r="HK37">
        <v>2007</v>
      </c>
      <c r="HL37">
        <v>1</v>
      </c>
      <c r="HM37">
        <v>24</v>
      </c>
      <c r="HN37">
        <v>0.9</v>
      </c>
      <c r="HO37">
        <v>0.6</v>
      </c>
      <c r="HP37">
        <v>18</v>
      </c>
      <c r="HQ37">
        <v>516.94500000000005</v>
      </c>
      <c r="HR37">
        <v>500.22</v>
      </c>
      <c r="HS37">
        <v>26.999500000000001</v>
      </c>
      <c r="HT37">
        <v>32.6417</v>
      </c>
      <c r="HU37">
        <v>30.0001</v>
      </c>
      <c r="HV37">
        <v>32.3949</v>
      </c>
      <c r="HW37">
        <v>32.338999999999999</v>
      </c>
      <c r="HX37">
        <v>7.5883500000000002</v>
      </c>
      <c r="HY37">
        <v>100</v>
      </c>
      <c r="HZ37">
        <v>0</v>
      </c>
      <c r="IA37">
        <v>27</v>
      </c>
      <c r="IB37">
        <v>100</v>
      </c>
      <c r="IC37">
        <v>0</v>
      </c>
      <c r="ID37">
        <v>98.107200000000006</v>
      </c>
      <c r="IE37">
        <v>99.646299999999997</v>
      </c>
    </row>
    <row r="38" spans="1:239" x14ac:dyDescent="0.3">
      <c r="A38">
        <v>22</v>
      </c>
      <c r="B38">
        <v>1628178937.5999999</v>
      </c>
      <c r="C38">
        <v>3848</v>
      </c>
      <c r="D38" t="s">
        <v>476</v>
      </c>
      <c r="E38" t="s">
        <v>477</v>
      </c>
      <c r="F38">
        <v>0</v>
      </c>
      <c r="G38" t="s">
        <v>452</v>
      </c>
      <c r="H38" t="s">
        <v>363</v>
      </c>
      <c r="I38" t="s">
        <v>364</v>
      </c>
      <c r="J38">
        <v>1628178937.5999999</v>
      </c>
      <c r="K38">
        <f t="shared" si="0"/>
        <v>1.0968544331085933E-2</v>
      </c>
      <c r="L38">
        <f t="shared" si="1"/>
        <v>10.968544331085933</v>
      </c>
      <c r="M38">
        <f t="shared" si="2"/>
        <v>10.81631526153344</v>
      </c>
      <c r="N38">
        <f t="shared" si="3"/>
        <v>61.242199999999997</v>
      </c>
      <c r="O38">
        <f t="shared" si="4"/>
        <v>14.040328511505979</v>
      </c>
      <c r="P38">
        <f t="shared" si="5"/>
        <v>1.4014048386211282</v>
      </c>
      <c r="Q38">
        <f t="shared" si="6"/>
        <v>6.1127569299727993</v>
      </c>
      <c r="R38">
        <f t="shared" si="7"/>
        <v>0.40564471126456675</v>
      </c>
      <c r="S38">
        <f t="shared" si="8"/>
        <v>2.922092155533571</v>
      </c>
      <c r="T38">
        <f t="shared" si="9"/>
        <v>0.37675721926943528</v>
      </c>
      <c r="U38">
        <f t="shared" si="10"/>
        <v>0.23789703211106844</v>
      </c>
      <c r="V38">
        <f t="shared" si="11"/>
        <v>321.51876912709014</v>
      </c>
      <c r="W38">
        <f t="shared" si="12"/>
        <v>28.861912779044399</v>
      </c>
      <c r="X38">
        <f t="shared" si="13"/>
        <v>29.4819</v>
      </c>
      <c r="Y38">
        <f t="shared" si="14"/>
        <v>4.1352942487132944</v>
      </c>
      <c r="Z38">
        <f t="shared" si="15"/>
        <v>31.038670693899935</v>
      </c>
      <c r="AA38">
        <f t="shared" si="16"/>
        <v>1.3086858605936</v>
      </c>
      <c r="AB38">
        <f t="shared" si="17"/>
        <v>4.2163076940366446</v>
      </c>
      <c r="AC38">
        <f t="shared" si="18"/>
        <v>2.8266083881196944</v>
      </c>
      <c r="AD38">
        <f t="shared" si="19"/>
        <v>-483.71280500088966</v>
      </c>
      <c r="AE38">
        <f t="shared" si="20"/>
        <v>53.073821898206511</v>
      </c>
      <c r="AF38">
        <f t="shared" si="21"/>
        <v>4.0245871680237411</v>
      </c>
      <c r="AG38">
        <f t="shared" si="22"/>
        <v>-105.09562680756926</v>
      </c>
      <c r="AH38">
        <v>0</v>
      </c>
      <c r="AI38">
        <v>0</v>
      </c>
      <c r="AJ38">
        <f t="shared" si="23"/>
        <v>1</v>
      </c>
      <c r="AK38">
        <f t="shared" si="24"/>
        <v>0</v>
      </c>
      <c r="AL38">
        <f t="shared" si="25"/>
        <v>52165.50735376119</v>
      </c>
      <c r="AM38" t="s">
        <v>365</v>
      </c>
      <c r="AN38">
        <v>10238.9</v>
      </c>
      <c r="AO38">
        <v>302.21199999999999</v>
      </c>
      <c r="AP38">
        <v>4052.3</v>
      </c>
      <c r="AQ38">
        <f t="shared" si="26"/>
        <v>0.92542210596451402</v>
      </c>
      <c r="AR38">
        <v>-0.32343011824092399</v>
      </c>
      <c r="AS38" t="s">
        <v>478</v>
      </c>
      <c r="AT38">
        <v>10082.4</v>
      </c>
      <c r="AU38">
        <v>734.74623076923103</v>
      </c>
      <c r="AV38">
        <v>811.67200000000003</v>
      </c>
      <c r="AW38">
        <f t="shared" si="27"/>
        <v>9.4774452279700383E-2</v>
      </c>
      <c r="AX38">
        <v>0.5</v>
      </c>
      <c r="AY38">
        <f t="shared" si="28"/>
        <v>1681.2393000658496</v>
      </c>
      <c r="AZ38">
        <f t="shared" si="29"/>
        <v>10.81631526153344</v>
      </c>
      <c r="BA38">
        <f t="shared" si="30"/>
        <v>79.669266907423875</v>
      </c>
      <c r="BB38">
        <f t="shared" si="31"/>
        <v>6.6259130269784028E-3</v>
      </c>
      <c r="BC38">
        <f t="shared" si="32"/>
        <v>3.9925339299618567</v>
      </c>
      <c r="BD38">
        <f t="shared" si="33"/>
        <v>232.87296370330873</v>
      </c>
      <c r="BE38" t="s">
        <v>479</v>
      </c>
      <c r="BF38">
        <v>593.85</v>
      </c>
      <c r="BG38">
        <f t="shared" si="34"/>
        <v>593.85</v>
      </c>
      <c r="BH38">
        <f t="shared" si="35"/>
        <v>0.26836209700470137</v>
      </c>
      <c r="BI38">
        <f t="shared" si="36"/>
        <v>0.35315886012785208</v>
      </c>
      <c r="BJ38">
        <f t="shared" si="37"/>
        <v>0.93701745001373449</v>
      </c>
      <c r="BK38">
        <f t="shared" si="38"/>
        <v>0.15099471838960662</v>
      </c>
      <c r="BL38">
        <f t="shared" si="39"/>
        <v>0.86414718801265467</v>
      </c>
      <c r="BM38">
        <f t="shared" si="40"/>
        <v>0.28543649535616988</v>
      </c>
      <c r="BN38">
        <f t="shared" si="41"/>
        <v>0.71456350464383012</v>
      </c>
      <c r="BO38">
        <f t="shared" si="42"/>
        <v>2000.05</v>
      </c>
      <c r="BP38">
        <f t="shared" si="43"/>
        <v>1681.2393000658496</v>
      </c>
      <c r="BQ38">
        <f t="shared" si="44"/>
        <v>0.84059863506704813</v>
      </c>
      <c r="BR38">
        <f t="shared" si="45"/>
        <v>0.1607553656794031</v>
      </c>
      <c r="BS38">
        <v>6</v>
      </c>
      <c r="BT38">
        <v>0.5</v>
      </c>
      <c r="BU38" t="s">
        <v>368</v>
      </c>
      <c r="BV38">
        <v>2</v>
      </c>
      <c r="BW38">
        <v>1628178937.5999999</v>
      </c>
      <c r="BX38">
        <v>61.242199999999997</v>
      </c>
      <c r="BY38">
        <v>75.025300000000001</v>
      </c>
      <c r="BZ38">
        <v>13.1114</v>
      </c>
      <c r="CA38">
        <v>0.124138</v>
      </c>
      <c r="CB38">
        <v>60.594000000000001</v>
      </c>
      <c r="CC38">
        <v>13.003399999999999</v>
      </c>
      <c r="CD38">
        <v>500.09300000000002</v>
      </c>
      <c r="CE38">
        <v>99.712599999999995</v>
      </c>
      <c r="CF38">
        <v>0.10022399999999999</v>
      </c>
      <c r="CG38">
        <v>29.8188</v>
      </c>
      <c r="CH38">
        <v>29.4819</v>
      </c>
      <c r="CI38">
        <v>999.9</v>
      </c>
      <c r="CJ38">
        <v>0</v>
      </c>
      <c r="CK38">
        <v>0</v>
      </c>
      <c r="CL38">
        <v>9986.25</v>
      </c>
      <c r="CM38">
        <v>0</v>
      </c>
      <c r="CN38">
        <v>204.608</v>
      </c>
      <c r="CO38">
        <v>-13.783099999999999</v>
      </c>
      <c r="CP38">
        <v>62.055799999999998</v>
      </c>
      <c r="CQ38">
        <v>75.034599999999998</v>
      </c>
      <c r="CR38">
        <v>12.9872</v>
      </c>
      <c r="CS38">
        <v>75.025300000000001</v>
      </c>
      <c r="CT38">
        <v>0.124138</v>
      </c>
      <c r="CU38">
        <v>1.3073699999999999</v>
      </c>
      <c r="CV38">
        <v>1.23781E-2</v>
      </c>
      <c r="CW38">
        <v>10.883800000000001</v>
      </c>
      <c r="CX38">
        <v>-43.943100000000001</v>
      </c>
      <c r="CY38">
        <v>2000.05</v>
      </c>
      <c r="CZ38">
        <v>0.979993</v>
      </c>
      <c r="DA38">
        <v>2.00065E-2</v>
      </c>
      <c r="DB38">
        <v>0</v>
      </c>
      <c r="DC38">
        <v>734.55700000000002</v>
      </c>
      <c r="DD38">
        <v>4.9998899999999997</v>
      </c>
      <c r="DE38">
        <v>16151</v>
      </c>
      <c r="DF38">
        <v>16900.7</v>
      </c>
      <c r="DG38">
        <v>48</v>
      </c>
      <c r="DH38">
        <v>49.25</v>
      </c>
      <c r="DI38">
        <v>48.561999999999998</v>
      </c>
      <c r="DJ38">
        <v>48.936999999999998</v>
      </c>
      <c r="DK38">
        <v>49.686999999999998</v>
      </c>
      <c r="DL38">
        <v>1955.14</v>
      </c>
      <c r="DM38">
        <v>39.909999999999997</v>
      </c>
      <c r="DN38">
        <v>0</v>
      </c>
      <c r="DO38">
        <v>113.799999952316</v>
      </c>
      <c r="DP38">
        <v>0</v>
      </c>
      <c r="DQ38">
        <v>734.74623076923103</v>
      </c>
      <c r="DR38">
        <v>-1.38427352386428</v>
      </c>
      <c r="DS38">
        <v>-23.9897419150318</v>
      </c>
      <c r="DT38">
        <v>16162.419230769199</v>
      </c>
      <c r="DU38">
        <v>15</v>
      </c>
      <c r="DV38">
        <v>1628178901.0999999</v>
      </c>
      <c r="DW38" t="s">
        <v>480</v>
      </c>
      <c r="DX38">
        <v>1628178877.5999999</v>
      </c>
      <c r="DY38">
        <v>1628178901.0999999</v>
      </c>
      <c r="DZ38">
        <v>24</v>
      </c>
      <c r="EA38">
        <v>5.8999999999999997E-2</v>
      </c>
      <c r="EB38">
        <v>0</v>
      </c>
      <c r="EC38">
        <v>0.64800000000000002</v>
      </c>
      <c r="ED38">
        <v>3.5000000000000003E-2</v>
      </c>
      <c r="EE38">
        <v>75</v>
      </c>
      <c r="EF38">
        <v>0</v>
      </c>
      <c r="EG38">
        <v>0.1</v>
      </c>
      <c r="EH38">
        <v>0.01</v>
      </c>
      <c r="EI38">
        <v>10.7770858744406</v>
      </c>
      <c r="EJ38">
        <v>9.8926903758082996E-2</v>
      </c>
      <c r="EK38">
        <v>5.8149106459760402E-2</v>
      </c>
      <c r="EL38">
        <v>1</v>
      </c>
      <c r="EM38">
        <v>0.40379602488979899</v>
      </c>
      <c r="EN38">
        <v>1.2265315870846401E-2</v>
      </c>
      <c r="EO38">
        <v>3.1558091066162101E-3</v>
      </c>
      <c r="EP38">
        <v>1</v>
      </c>
      <c r="EQ38">
        <v>2</v>
      </c>
      <c r="ER38">
        <v>2</v>
      </c>
      <c r="ES38" t="s">
        <v>370</v>
      </c>
      <c r="ET38">
        <v>2.9390999999999998</v>
      </c>
      <c r="EU38">
        <v>2.7458</v>
      </c>
      <c r="EV38">
        <v>1.6380499999999999E-2</v>
      </c>
      <c r="EW38">
        <v>2.0180099999999999E-2</v>
      </c>
      <c r="EX38">
        <v>7.5089299999999998E-2</v>
      </c>
      <c r="EY38">
        <v>1.1417700000000001E-3</v>
      </c>
      <c r="EZ38">
        <v>23181.599999999999</v>
      </c>
      <c r="FA38">
        <v>21290.400000000001</v>
      </c>
      <c r="FB38">
        <v>23503.4</v>
      </c>
      <c r="FC38">
        <v>21778.3</v>
      </c>
      <c r="FD38">
        <v>30651.9</v>
      </c>
      <c r="FE38">
        <v>30473.200000000001</v>
      </c>
      <c r="FF38">
        <v>37072.1</v>
      </c>
      <c r="FG38">
        <v>34007.9</v>
      </c>
      <c r="FH38">
        <v>1.9973000000000001</v>
      </c>
      <c r="FI38">
        <v>1.9291499999999999</v>
      </c>
      <c r="FJ38">
        <v>-7.6740999999999997E-3</v>
      </c>
      <c r="FK38">
        <v>0</v>
      </c>
      <c r="FL38">
        <v>29.6069</v>
      </c>
      <c r="FM38">
        <v>999.9</v>
      </c>
      <c r="FN38">
        <v>56.671999999999997</v>
      </c>
      <c r="FO38">
        <v>35.822000000000003</v>
      </c>
      <c r="FP38">
        <v>33.591999999999999</v>
      </c>
      <c r="FQ38">
        <v>60.956800000000001</v>
      </c>
      <c r="FR38">
        <v>36.742800000000003</v>
      </c>
      <c r="FS38">
        <v>1</v>
      </c>
      <c r="FT38">
        <v>0.41421999999999998</v>
      </c>
      <c r="FU38">
        <v>2.62107</v>
      </c>
      <c r="FV38">
        <v>20.1707</v>
      </c>
      <c r="FW38">
        <v>5.2631100000000002</v>
      </c>
      <c r="FX38">
        <v>11.962</v>
      </c>
      <c r="FY38">
        <v>4.9797500000000001</v>
      </c>
      <c r="FZ38">
        <v>3.29793</v>
      </c>
      <c r="GA38">
        <v>9999</v>
      </c>
      <c r="GB38">
        <v>9999</v>
      </c>
      <c r="GC38">
        <v>999.9</v>
      </c>
      <c r="GD38">
        <v>9999</v>
      </c>
      <c r="GE38">
        <v>1.8694999999999999</v>
      </c>
      <c r="GF38">
        <v>1.8653900000000001</v>
      </c>
      <c r="GG38">
        <v>1.8722099999999999</v>
      </c>
      <c r="GH38">
        <v>1.8687400000000001</v>
      </c>
      <c r="GI38">
        <v>1.86747</v>
      </c>
      <c r="GJ38">
        <v>1.8675200000000001</v>
      </c>
      <c r="GK38">
        <v>1.8687400000000001</v>
      </c>
      <c r="GL38">
        <v>1.8699699999999999</v>
      </c>
      <c r="GM38">
        <v>5</v>
      </c>
      <c r="GN38">
        <v>0</v>
      </c>
      <c r="GO38">
        <v>0</v>
      </c>
      <c r="GP38">
        <v>0</v>
      </c>
      <c r="GQ38" t="s">
        <v>371</v>
      </c>
      <c r="GR38" t="s">
        <v>372</v>
      </c>
      <c r="GS38" t="s">
        <v>373</v>
      </c>
      <c r="GT38" t="s">
        <v>373</v>
      </c>
      <c r="GU38" t="s">
        <v>373</v>
      </c>
      <c r="GV38" t="s">
        <v>373</v>
      </c>
      <c r="GW38">
        <v>0</v>
      </c>
      <c r="GX38">
        <v>100</v>
      </c>
      <c r="GY38">
        <v>100</v>
      </c>
      <c r="GZ38">
        <v>0.64800000000000002</v>
      </c>
      <c r="HA38">
        <v>0.108</v>
      </c>
      <c r="HB38">
        <v>0.65086155782156596</v>
      </c>
      <c r="HC38">
        <v>-8.5412330020358197E-5</v>
      </c>
      <c r="HD38">
        <v>7.0222813146585796E-7</v>
      </c>
      <c r="HE38">
        <v>-2.98990151938357E-10</v>
      </c>
      <c r="HF38">
        <v>3.7303901481799101E-2</v>
      </c>
      <c r="HG38">
        <v>-2.3286016756615301E-2</v>
      </c>
      <c r="HH38">
        <v>2.6488966622917002E-3</v>
      </c>
      <c r="HI38">
        <v>-3.3879166133906998E-5</v>
      </c>
      <c r="HJ38">
        <v>1</v>
      </c>
      <c r="HK38">
        <v>2007</v>
      </c>
      <c r="HL38">
        <v>1</v>
      </c>
      <c r="HM38">
        <v>24</v>
      </c>
      <c r="HN38">
        <v>1</v>
      </c>
      <c r="HO38">
        <v>0.6</v>
      </c>
      <c r="HP38">
        <v>18</v>
      </c>
      <c r="HQ38">
        <v>516.995</v>
      </c>
      <c r="HR38">
        <v>500.00700000000001</v>
      </c>
      <c r="HS38">
        <v>27.000699999999998</v>
      </c>
      <c r="HT38">
        <v>32.647500000000001</v>
      </c>
      <c r="HU38">
        <v>30.0001</v>
      </c>
      <c r="HV38">
        <v>32.409300000000002</v>
      </c>
      <c r="HW38">
        <v>32.350499999999997</v>
      </c>
      <c r="HX38">
        <v>6.3932000000000002</v>
      </c>
      <c r="HY38">
        <v>100</v>
      </c>
      <c r="HZ38">
        <v>0</v>
      </c>
      <c r="IA38">
        <v>27</v>
      </c>
      <c r="IB38">
        <v>75</v>
      </c>
      <c r="IC38">
        <v>0</v>
      </c>
      <c r="ID38">
        <v>98.109700000000004</v>
      </c>
      <c r="IE38">
        <v>99.652000000000001</v>
      </c>
    </row>
    <row r="39" spans="1:239" x14ac:dyDescent="0.3">
      <c r="A39">
        <v>23</v>
      </c>
      <c r="B39">
        <v>1628179050.5999999</v>
      </c>
      <c r="C39">
        <v>3961</v>
      </c>
      <c r="D39" t="s">
        <v>481</v>
      </c>
      <c r="E39" t="s">
        <v>482</v>
      </c>
      <c r="F39">
        <v>0</v>
      </c>
      <c r="G39" t="s">
        <v>452</v>
      </c>
      <c r="H39" t="s">
        <v>363</v>
      </c>
      <c r="I39" t="s">
        <v>364</v>
      </c>
      <c r="J39">
        <v>1628179050.5999999</v>
      </c>
      <c r="K39">
        <f t="shared" si="0"/>
        <v>1.1108390668793296E-2</v>
      </c>
      <c r="L39">
        <f t="shared" si="1"/>
        <v>11.108390668793296</v>
      </c>
      <c r="M39">
        <f t="shared" si="2"/>
        <v>7.3545787792103479</v>
      </c>
      <c r="N39">
        <f t="shared" si="3"/>
        <v>40.651800000000001</v>
      </c>
      <c r="O39">
        <f t="shared" si="4"/>
        <v>9.2134993115570705</v>
      </c>
      <c r="P39">
        <f t="shared" si="5"/>
        <v>0.91963592545177952</v>
      </c>
      <c r="Q39">
        <f t="shared" si="6"/>
        <v>4.0576174643424006</v>
      </c>
      <c r="R39">
        <f t="shared" si="7"/>
        <v>0.41442022093805048</v>
      </c>
      <c r="S39">
        <f t="shared" si="8"/>
        <v>2.9269416981313991</v>
      </c>
      <c r="T39">
        <f t="shared" si="9"/>
        <v>0.3843650324182446</v>
      </c>
      <c r="U39">
        <f t="shared" si="10"/>
        <v>0.24274659332335766</v>
      </c>
      <c r="V39">
        <f t="shared" si="11"/>
        <v>321.5001961271297</v>
      </c>
      <c r="W39">
        <f t="shared" si="12"/>
        <v>28.834053578368355</v>
      </c>
      <c r="X39">
        <f t="shared" si="13"/>
        <v>29.463000000000001</v>
      </c>
      <c r="Y39">
        <f t="shared" si="14"/>
        <v>4.1307898946401922</v>
      </c>
      <c r="Z39">
        <f t="shared" si="15"/>
        <v>31.411361673161547</v>
      </c>
      <c r="AA39">
        <f t="shared" si="16"/>
        <v>1.3249405926288</v>
      </c>
      <c r="AB39">
        <f t="shared" si="17"/>
        <v>4.2180297893957714</v>
      </c>
      <c r="AC39">
        <f t="shared" si="18"/>
        <v>2.8058493020113922</v>
      </c>
      <c r="AD39">
        <f t="shared" si="19"/>
        <v>-489.88002849378438</v>
      </c>
      <c r="AE39">
        <f t="shared" si="20"/>
        <v>57.264633213083577</v>
      </c>
      <c r="AF39">
        <f t="shared" si="21"/>
        <v>4.3349282910583673</v>
      </c>
      <c r="AG39">
        <f t="shared" si="22"/>
        <v>-106.78027086251274</v>
      </c>
      <c r="AH39">
        <v>0</v>
      </c>
      <c r="AI39">
        <v>0</v>
      </c>
      <c r="AJ39">
        <f t="shared" si="23"/>
        <v>1</v>
      </c>
      <c r="AK39">
        <f t="shared" si="24"/>
        <v>0</v>
      </c>
      <c r="AL39">
        <f t="shared" si="25"/>
        <v>52302.934369166083</v>
      </c>
      <c r="AM39" t="s">
        <v>365</v>
      </c>
      <c r="AN39">
        <v>10238.9</v>
      </c>
      <c r="AO39">
        <v>302.21199999999999</v>
      </c>
      <c r="AP39">
        <v>4052.3</v>
      </c>
      <c r="AQ39">
        <f t="shared" si="26"/>
        <v>0.92542210596451402</v>
      </c>
      <c r="AR39">
        <v>-0.32343011824092399</v>
      </c>
      <c r="AS39" t="s">
        <v>483</v>
      </c>
      <c r="AT39">
        <v>10083.1</v>
      </c>
      <c r="AU39">
        <v>741.46276923076903</v>
      </c>
      <c r="AV39">
        <v>797.52099999999996</v>
      </c>
      <c r="AW39">
        <f t="shared" si="27"/>
        <v>7.0290601462821622E-2</v>
      </c>
      <c r="AX39">
        <v>0.5</v>
      </c>
      <c r="AY39">
        <f t="shared" si="28"/>
        <v>1681.1388000658701</v>
      </c>
      <c r="AZ39">
        <f t="shared" si="29"/>
        <v>7.3545787792103479</v>
      </c>
      <c r="BA39">
        <f t="shared" si="30"/>
        <v>59.084128699558121</v>
      </c>
      <c r="BB39">
        <f t="shared" si="31"/>
        <v>4.567147517593689E-3</v>
      </c>
      <c r="BC39">
        <f t="shared" si="32"/>
        <v>4.0811201209748713</v>
      </c>
      <c r="BD39">
        <f t="shared" si="33"/>
        <v>231.6934654701376</v>
      </c>
      <c r="BE39" t="s">
        <v>484</v>
      </c>
      <c r="BF39">
        <v>598.08000000000004</v>
      </c>
      <c r="BG39">
        <f t="shared" si="34"/>
        <v>598.08000000000004</v>
      </c>
      <c r="BH39">
        <f t="shared" si="35"/>
        <v>0.25007617354276557</v>
      </c>
      <c r="BI39">
        <f t="shared" si="36"/>
        <v>0.28107676339985738</v>
      </c>
      <c r="BJ39">
        <f t="shared" si="37"/>
        <v>0.94226163938602647</v>
      </c>
      <c r="BK39">
        <f t="shared" si="38"/>
        <v>0.11317830035236778</v>
      </c>
      <c r="BL39">
        <f t="shared" si="39"/>
        <v>0.86792069946091943</v>
      </c>
      <c r="BM39">
        <f t="shared" si="40"/>
        <v>0.22672263211352986</v>
      </c>
      <c r="BN39">
        <f t="shared" si="41"/>
        <v>0.77327736788647017</v>
      </c>
      <c r="BO39">
        <f t="shared" si="42"/>
        <v>1999.93</v>
      </c>
      <c r="BP39">
        <f t="shared" si="43"/>
        <v>1681.1388000658701</v>
      </c>
      <c r="BQ39">
        <f t="shared" si="44"/>
        <v>0.84059882099166972</v>
      </c>
      <c r="BR39">
        <f t="shared" si="45"/>
        <v>0.16075572451392284</v>
      </c>
      <c r="BS39">
        <v>6</v>
      </c>
      <c r="BT39">
        <v>0.5</v>
      </c>
      <c r="BU39" t="s">
        <v>368</v>
      </c>
      <c r="BV39">
        <v>2</v>
      </c>
      <c r="BW39">
        <v>1628179050.5999999</v>
      </c>
      <c r="BX39">
        <v>40.651800000000001</v>
      </c>
      <c r="BY39">
        <v>50.017499999999998</v>
      </c>
      <c r="BZ39">
        <v>13.274100000000001</v>
      </c>
      <c r="CA39">
        <v>0.12334299999999999</v>
      </c>
      <c r="CB39">
        <v>39.985399999999998</v>
      </c>
      <c r="CC39">
        <v>13.162000000000001</v>
      </c>
      <c r="CD39">
        <v>500.09</v>
      </c>
      <c r="CE39">
        <v>99.713800000000006</v>
      </c>
      <c r="CF39">
        <v>0.10016799999999999</v>
      </c>
      <c r="CG39">
        <v>29.825900000000001</v>
      </c>
      <c r="CH39">
        <v>29.463000000000001</v>
      </c>
      <c r="CI39">
        <v>999.9</v>
      </c>
      <c r="CJ39">
        <v>0</v>
      </c>
      <c r="CK39">
        <v>0</v>
      </c>
      <c r="CL39">
        <v>10013.799999999999</v>
      </c>
      <c r="CM39">
        <v>0</v>
      </c>
      <c r="CN39">
        <v>288.66500000000002</v>
      </c>
      <c r="CO39">
        <v>-9.3657699999999995</v>
      </c>
      <c r="CP39">
        <v>41.198599999999999</v>
      </c>
      <c r="CQ39">
        <v>50.023699999999998</v>
      </c>
      <c r="CR39">
        <v>13.150700000000001</v>
      </c>
      <c r="CS39">
        <v>50.017499999999998</v>
      </c>
      <c r="CT39">
        <v>0.12334299999999999</v>
      </c>
      <c r="CU39">
        <v>1.32361</v>
      </c>
      <c r="CV39">
        <v>1.2298999999999999E-2</v>
      </c>
      <c r="CW39">
        <v>11.069599999999999</v>
      </c>
      <c r="CX39">
        <v>-44.002099999999999</v>
      </c>
      <c r="CY39">
        <v>1999.93</v>
      </c>
      <c r="CZ39">
        <v>0.97999099999999995</v>
      </c>
      <c r="DA39">
        <v>2.0009300000000001E-2</v>
      </c>
      <c r="DB39">
        <v>0</v>
      </c>
      <c r="DC39">
        <v>741.78099999999995</v>
      </c>
      <c r="DD39">
        <v>4.9998899999999997</v>
      </c>
      <c r="DE39">
        <v>16271.2</v>
      </c>
      <c r="DF39">
        <v>16899.7</v>
      </c>
      <c r="DG39">
        <v>48</v>
      </c>
      <c r="DH39">
        <v>49.311999999999998</v>
      </c>
      <c r="DI39">
        <v>48.561999999999998</v>
      </c>
      <c r="DJ39">
        <v>48.875</v>
      </c>
      <c r="DK39">
        <v>49.686999999999998</v>
      </c>
      <c r="DL39">
        <v>1955.01</v>
      </c>
      <c r="DM39">
        <v>39.92</v>
      </c>
      <c r="DN39">
        <v>0</v>
      </c>
      <c r="DO39">
        <v>112.59999990463299</v>
      </c>
      <c r="DP39">
        <v>0</v>
      </c>
      <c r="DQ39">
        <v>741.46276923076903</v>
      </c>
      <c r="DR39">
        <v>-0.64505983954127</v>
      </c>
      <c r="DS39">
        <v>-105.288887705056</v>
      </c>
      <c r="DT39">
        <v>16288.3038461538</v>
      </c>
      <c r="DU39">
        <v>15</v>
      </c>
      <c r="DV39">
        <v>1628179014.5999999</v>
      </c>
      <c r="DW39" t="s">
        <v>485</v>
      </c>
      <c r="DX39">
        <v>1628178996.0999999</v>
      </c>
      <c r="DY39">
        <v>1628179014.5999999</v>
      </c>
      <c r="DZ39">
        <v>25</v>
      </c>
      <c r="EA39">
        <v>1.7999999999999999E-2</v>
      </c>
      <c r="EB39">
        <v>0</v>
      </c>
      <c r="EC39">
        <v>0.66600000000000004</v>
      </c>
      <c r="ED39">
        <v>3.5000000000000003E-2</v>
      </c>
      <c r="EE39">
        <v>50</v>
      </c>
      <c r="EF39">
        <v>0</v>
      </c>
      <c r="EG39">
        <v>0.12</v>
      </c>
      <c r="EH39">
        <v>0.01</v>
      </c>
      <c r="EI39">
        <v>7.3073106181000602</v>
      </c>
      <c r="EJ39">
        <v>0.33399238038133999</v>
      </c>
      <c r="EK39">
        <v>0.150560435466849</v>
      </c>
      <c r="EL39">
        <v>1</v>
      </c>
      <c r="EM39">
        <v>0.41071733667829702</v>
      </c>
      <c r="EN39">
        <v>2.9478207925342999E-2</v>
      </c>
      <c r="EO39">
        <v>1.1560243305906499E-2</v>
      </c>
      <c r="EP39">
        <v>1</v>
      </c>
      <c r="EQ39">
        <v>2</v>
      </c>
      <c r="ER39">
        <v>2</v>
      </c>
      <c r="ES39" t="s">
        <v>370</v>
      </c>
      <c r="ET39">
        <v>2.9390700000000001</v>
      </c>
      <c r="EU39">
        <v>2.7459899999999999</v>
      </c>
      <c r="EV39">
        <v>1.0867999999999999E-2</v>
      </c>
      <c r="EW39">
        <v>1.35563E-2</v>
      </c>
      <c r="EX39">
        <v>7.5768199999999994E-2</v>
      </c>
      <c r="EY39">
        <v>1.13445E-3</v>
      </c>
      <c r="EZ39">
        <v>23309.4</v>
      </c>
      <c r="FA39">
        <v>21432.3</v>
      </c>
      <c r="FB39">
        <v>23501.599999999999</v>
      </c>
      <c r="FC39">
        <v>21776.6</v>
      </c>
      <c r="FD39">
        <v>30626.9</v>
      </c>
      <c r="FE39">
        <v>30471.4</v>
      </c>
      <c r="FF39">
        <v>37069</v>
      </c>
      <c r="FG39">
        <v>34005.599999999999</v>
      </c>
      <c r="FH39">
        <v>1.99732</v>
      </c>
      <c r="FI39">
        <v>1.9285699999999999</v>
      </c>
      <c r="FJ39">
        <v>-1.29342E-2</v>
      </c>
      <c r="FK39">
        <v>0</v>
      </c>
      <c r="FL39">
        <v>29.6736</v>
      </c>
      <c r="FM39">
        <v>999.9</v>
      </c>
      <c r="FN39">
        <v>56.598999999999997</v>
      </c>
      <c r="FO39">
        <v>35.851999999999997</v>
      </c>
      <c r="FP39">
        <v>33.608499999999999</v>
      </c>
      <c r="FQ39">
        <v>60.6068</v>
      </c>
      <c r="FR39">
        <v>36.494399999999999</v>
      </c>
      <c r="FS39">
        <v>1</v>
      </c>
      <c r="FT39">
        <v>0.41808699999999999</v>
      </c>
      <c r="FU39">
        <v>2.6387999999999998</v>
      </c>
      <c r="FV39">
        <v>20.170400000000001</v>
      </c>
      <c r="FW39">
        <v>5.2619199999999999</v>
      </c>
      <c r="FX39">
        <v>11.962</v>
      </c>
      <c r="FY39">
        <v>4.9794999999999998</v>
      </c>
      <c r="FZ39">
        <v>3.29765</v>
      </c>
      <c r="GA39">
        <v>9999</v>
      </c>
      <c r="GB39">
        <v>9999</v>
      </c>
      <c r="GC39">
        <v>999.9</v>
      </c>
      <c r="GD39">
        <v>9999</v>
      </c>
      <c r="GE39">
        <v>1.86951</v>
      </c>
      <c r="GF39">
        <v>1.8653900000000001</v>
      </c>
      <c r="GG39">
        <v>1.8722399999999999</v>
      </c>
      <c r="GH39">
        <v>1.8687400000000001</v>
      </c>
      <c r="GI39">
        <v>1.8674599999999999</v>
      </c>
      <c r="GJ39">
        <v>1.8675200000000001</v>
      </c>
      <c r="GK39">
        <v>1.8687499999999999</v>
      </c>
      <c r="GL39">
        <v>1.86998</v>
      </c>
      <c r="GM39">
        <v>5</v>
      </c>
      <c r="GN39">
        <v>0</v>
      </c>
      <c r="GO39">
        <v>0</v>
      </c>
      <c r="GP39">
        <v>0</v>
      </c>
      <c r="GQ39" t="s">
        <v>371</v>
      </c>
      <c r="GR39" t="s">
        <v>372</v>
      </c>
      <c r="GS39" t="s">
        <v>373</v>
      </c>
      <c r="GT39" t="s">
        <v>373</v>
      </c>
      <c r="GU39" t="s">
        <v>373</v>
      </c>
      <c r="GV39" t="s">
        <v>373</v>
      </c>
      <c r="GW39">
        <v>0</v>
      </c>
      <c r="GX39">
        <v>100</v>
      </c>
      <c r="GY39">
        <v>100</v>
      </c>
      <c r="GZ39">
        <v>0.66600000000000004</v>
      </c>
      <c r="HA39">
        <v>0.11210000000000001</v>
      </c>
      <c r="HB39">
        <v>0.66871045322647205</v>
      </c>
      <c r="HC39">
        <v>-8.5412330020358197E-5</v>
      </c>
      <c r="HD39">
        <v>7.0222813146585796E-7</v>
      </c>
      <c r="HE39">
        <v>-2.98990151938357E-10</v>
      </c>
      <c r="HF39">
        <v>3.6903844232958498E-2</v>
      </c>
      <c r="HG39">
        <v>-2.3286016756615301E-2</v>
      </c>
      <c r="HH39">
        <v>2.6488966622917002E-3</v>
      </c>
      <c r="HI39">
        <v>-3.3879166133906998E-5</v>
      </c>
      <c r="HJ39">
        <v>1</v>
      </c>
      <c r="HK39">
        <v>2007</v>
      </c>
      <c r="HL39">
        <v>1</v>
      </c>
      <c r="HM39">
        <v>24</v>
      </c>
      <c r="HN39">
        <v>0.9</v>
      </c>
      <c r="HO39">
        <v>0.6</v>
      </c>
      <c r="HP39">
        <v>18</v>
      </c>
      <c r="HQ39">
        <v>517.19399999999996</v>
      </c>
      <c r="HR39">
        <v>499.80099999999999</v>
      </c>
      <c r="HS39">
        <v>26.999500000000001</v>
      </c>
      <c r="HT39">
        <v>32.671999999999997</v>
      </c>
      <c r="HU39">
        <v>30.0002</v>
      </c>
      <c r="HV39">
        <v>32.432299999999998</v>
      </c>
      <c r="HW39">
        <v>32.375900000000001</v>
      </c>
      <c r="HX39">
        <v>5.2085400000000002</v>
      </c>
      <c r="HY39">
        <v>100</v>
      </c>
      <c r="HZ39">
        <v>0</v>
      </c>
      <c r="IA39">
        <v>27</v>
      </c>
      <c r="IB39">
        <v>50</v>
      </c>
      <c r="IC39">
        <v>0</v>
      </c>
      <c r="ID39">
        <v>98.101699999999994</v>
      </c>
      <c r="IE39">
        <v>99.644900000000007</v>
      </c>
    </row>
    <row r="40" spans="1:239" x14ac:dyDescent="0.3">
      <c r="A40">
        <v>24</v>
      </c>
      <c r="B40">
        <v>1628179164.0999999</v>
      </c>
      <c r="C40">
        <v>4074.5</v>
      </c>
      <c r="D40" t="s">
        <v>486</v>
      </c>
      <c r="E40" t="s">
        <v>487</v>
      </c>
      <c r="F40">
        <v>0</v>
      </c>
      <c r="G40" t="s">
        <v>452</v>
      </c>
      <c r="H40" t="s">
        <v>363</v>
      </c>
      <c r="I40" t="s">
        <v>364</v>
      </c>
      <c r="J40">
        <v>1628179164.0999999</v>
      </c>
      <c r="K40">
        <f t="shared" si="0"/>
        <v>1.1227254995423626E-2</v>
      </c>
      <c r="L40">
        <f t="shared" si="1"/>
        <v>11.227254995423626</v>
      </c>
      <c r="M40">
        <f t="shared" si="2"/>
        <v>3.1146874500518122</v>
      </c>
      <c r="N40">
        <f t="shared" si="3"/>
        <v>16.019300000000001</v>
      </c>
      <c r="O40">
        <f t="shared" si="4"/>
        <v>2.9881597283151309</v>
      </c>
      <c r="P40">
        <f t="shared" si="5"/>
        <v>0.2982589081423217</v>
      </c>
      <c r="Q40">
        <f t="shared" si="6"/>
        <v>1.5989436180168</v>
      </c>
      <c r="R40">
        <f t="shared" si="7"/>
        <v>0.42261950848343405</v>
      </c>
      <c r="S40">
        <f t="shared" si="8"/>
        <v>2.9201266578174305</v>
      </c>
      <c r="T40">
        <f t="shared" si="9"/>
        <v>0.39134419976874013</v>
      </c>
      <c r="U40">
        <f t="shared" si="10"/>
        <v>0.24720693519384707</v>
      </c>
      <c r="V40">
        <f t="shared" si="11"/>
        <v>321.51224412699656</v>
      </c>
      <c r="W40">
        <f t="shared" si="12"/>
        <v>28.804231093885623</v>
      </c>
      <c r="X40">
        <f t="shared" si="13"/>
        <v>29.433599999999998</v>
      </c>
      <c r="Y40">
        <f t="shared" si="14"/>
        <v>4.1237916230381666</v>
      </c>
      <c r="Z40">
        <f t="shared" si="15"/>
        <v>31.729352370963355</v>
      </c>
      <c r="AA40">
        <f t="shared" si="16"/>
        <v>1.3385998677359998</v>
      </c>
      <c r="AB40">
        <f t="shared" si="17"/>
        <v>4.2188061454446819</v>
      </c>
      <c r="AC40">
        <f t="shared" si="18"/>
        <v>2.7851917553021668</v>
      </c>
      <c r="AD40">
        <f t="shared" si="19"/>
        <v>-495.12194529818191</v>
      </c>
      <c r="AE40">
        <f t="shared" si="20"/>
        <v>62.263512942808497</v>
      </c>
      <c r="AF40">
        <f t="shared" si="21"/>
        <v>4.7237300417726589</v>
      </c>
      <c r="AG40">
        <f t="shared" si="22"/>
        <v>-106.62245818660418</v>
      </c>
      <c r="AH40">
        <v>0</v>
      </c>
      <c r="AI40">
        <v>0</v>
      </c>
      <c r="AJ40">
        <f t="shared" si="23"/>
        <v>1</v>
      </c>
      <c r="AK40">
        <f t="shared" si="24"/>
        <v>0</v>
      </c>
      <c r="AL40">
        <f t="shared" si="25"/>
        <v>52107.602508416057</v>
      </c>
      <c r="AM40" t="s">
        <v>365</v>
      </c>
      <c r="AN40">
        <v>10238.9</v>
      </c>
      <c r="AO40">
        <v>302.21199999999999</v>
      </c>
      <c r="AP40">
        <v>4052.3</v>
      </c>
      <c r="AQ40">
        <f t="shared" si="26"/>
        <v>0.92542210596451402</v>
      </c>
      <c r="AR40">
        <v>-0.32343011824092399</v>
      </c>
      <c r="AS40" t="s">
        <v>488</v>
      </c>
      <c r="AT40">
        <v>10083.6</v>
      </c>
      <c r="AU40">
        <v>752.87491999999997</v>
      </c>
      <c r="AV40">
        <v>793.84500000000003</v>
      </c>
      <c r="AW40">
        <f t="shared" si="27"/>
        <v>5.1609671913282917E-2</v>
      </c>
      <c r="AX40">
        <v>0.5</v>
      </c>
      <c r="AY40">
        <f t="shared" si="28"/>
        <v>1681.2132000658012</v>
      </c>
      <c r="AZ40">
        <f t="shared" si="29"/>
        <v>3.1146874500518122</v>
      </c>
      <c r="BA40">
        <f t="shared" si="30"/>
        <v>43.383430835838233</v>
      </c>
      <c r="BB40">
        <f t="shared" si="31"/>
        <v>2.0450217546222997E-3</v>
      </c>
      <c r="BC40">
        <f t="shared" si="32"/>
        <v>4.1046488924160256</v>
      </c>
      <c r="BD40">
        <f t="shared" si="33"/>
        <v>231.38219252210166</v>
      </c>
      <c r="BE40" t="s">
        <v>489</v>
      </c>
      <c r="BF40">
        <v>607.74</v>
      </c>
      <c r="BG40">
        <f t="shared" si="34"/>
        <v>607.74</v>
      </c>
      <c r="BH40">
        <f t="shared" si="35"/>
        <v>0.2344349337717061</v>
      </c>
      <c r="BI40">
        <f t="shared" si="36"/>
        <v>0.22014497192445151</v>
      </c>
      <c r="BJ40">
        <f t="shared" si="37"/>
        <v>0.94597132870381107</v>
      </c>
      <c r="BK40">
        <f t="shared" si="38"/>
        <v>8.3334682578264777E-2</v>
      </c>
      <c r="BL40">
        <f t="shared" si="39"/>
        <v>0.86890094312453459</v>
      </c>
      <c r="BM40">
        <f t="shared" si="40"/>
        <v>0.17770668365120484</v>
      </c>
      <c r="BN40">
        <f t="shared" si="41"/>
        <v>0.8222933163487951</v>
      </c>
      <c r="BO40">
        <f t="shared" si="42"/>
        <v>2000.02</v>
      </c>
      <c r="BP40">
        <f t="shared" si="43"/>
        <v>1681.2132000658012</v>
      </c>
      <c r="BQ40">
        <f t="shared" si="44"/>
        <v>0.84059819405096003</v>
      </c>
      <c r="BR40">
        <f t="shared" si="45"/>
        <v>0.1607545145183531</v>
      </c>
      <c r="BS40">
        <v>6</v>
      </c>
      <c r="BT40">
        <v>0.5</v>
      </c>
      <c r="BU40" t="s">
        <v>368</v>
      </c>
      <c r="BV40">
        <v>2</v>
      </c>
      <c r="BW40">
        <v>1628179164.0999999</v>
      </c>
      <c r="BX40">
        <v>16.019300000000001</v>
      </c>
      <c r="BY40">
        <v>19.972100000000001</v>
      </c>
      <c r="BZ40">
        <v>13.411</v>
      </c>
      <c r="CA40">
        <v>0.121156</v>
      </c>
      <c r="CB40">
        <v>15.359299999999999</v>
      </c>
      <c r="CC40">
        <v>13.295999999999999</v>
      </c>
      <c r="CD40">
        <v>500.08199999999999</v>
      </c>
      <c r="CE40">
        <v>99.713099999999997</v>
      </c>
      <c r="CF40">
        <v>0.100476</v>
      </c>
      <c r="CG40">
        <v>29.8291</v>
      </c>
      <c r="CH40">
        <v>29.433599999999998</v>
      </c>
      <c r="CI40">
        <v>999.9</v>
      </c>
      <c r="CJ40">
        <v>0</v>
      </c>
      <c r="CK40">
        <v>0</v>
      </c>
      <c r="CL40">
        <v>9975</v>
      </c>
      <c r="CM40">
        <v>0</v>
      </c>
      <c r="CN40">
        <v>284.51900000000001</v>
      </c>
      <c r="CO40">
        <v>-3.95275</v>
      </c>
      <c r="CP40">
        <v>16.237100000000002</v>
      </c>
      <c r="CQ40">
        <v>19.974499999999999</v>
      </c>
      <c r="CR40">
        <v>13.289899999999999</v>
      </c>
      <c r="CS40">
        <v>19.972100000000001</v>
      </c>
      <c r="CT40">
        <v>0.121156</v>
      </c>
      <c r="CU40">
        <v>1.3372599999999999</v>
      </c>
      <c r="CV40">
        <v>1.2080799999999999E-2</v>
      </c>
      <c r="CW40">
        <v>11.2242</v>
      </c>
      <c r="CX40">
        <v>-44.166699999999999</v>
      </c>
      <c r="CY40">
        <v>2000.02</v>
      </c>
      <c r="CZ40">
        <v>0.98000799999999999</v>
      </c>
      <c r="DA40">
        <v>1.9992099999999999E-2</v>
      </c>
      <c r="DB40">
        <v>0</v>
      </c>
      <c r="DC40">
        <v>752.60199999999998</v>
      </c>
      <c r="DD40">
        <v>4.9998899999999997</v>
      </c>
      <c r="DE40">
        <v>16539.7</v>
      </c>
      <c r="DF40">
        <v>16900.5</v>
      </c>
      <c r="DG40">
        <v>48.061999999999998</v>
      </c>
      <c r="DH40">
        <v>49.436999999999998</v>
      </c>
      <c r="DI40">
        <v>48.625</v>
      </c>
      <c r="DJ40">
        <v>48.875</v>
      </c>
      <c r="DK40">
        <v>49.686999999999998</v>
      </c>
      <c r="DL40">
        <v>1955.14</v>
      </c>
      <c r="DM40">
        <v>39.880000000000003</v>
      </c>
      <c r="DN40">
        <v>0</v>
      </c>
      <c r="DO40">
        <v>112.799999952316</v>
      </c>
      <c r="DP40">
        <v>0</v>
      </c>
      <c r="DQ40">
        <v>752.87491999999997</v>
      </c>
      <c r="DR40">
        <v>-2.42869231477829</v>
      </c>
      <c r="DS40">
        <v>-73.646153523328806</v>
      </c>
      <c r="DT40">
        <v>16531.335999999999</v>
      </c>
      <c r="DU40">
        <v>15</v>
      </c>
      <c r="DV40">
        <v>1628179127.5999999</v>
      </c>
      <c r="DW40" t="s">
        <v>490</v>
      </c>
      <c r="DX40">
        <v>1628179114.0999999</v>
      </c>
      <c r="DY40">
        <v>1628179127.5999999</v>
      </c>
      <c r="DZ40">
        <v>26</v>
      </c>
      <c r="EA40">
        <v>-8.0000000000000002E-3</v>
      </c>
      <c r="EB40">
        <v>-1E-3</v>
      </c>
      <c r="EC40">
        <v>0.66</v>
      </c>
      <c r="ED40">
        <v>3.4000000000000002E-2</v>
      </c>
      <c r="EE40">
        <v>20</v>
      </c>
      <c r="EF40">
        <v>0</v>
      </c>
      <c r="EG40">
        <v>0.19</v>
      </c>
      <c r="EH40">
        <v>0.01</v>
      </c>
      <c r="EI40">
        <v>3.1261758362374699</v>
      </c>
      <c r="EJ40">
        <v>8.27913541215412E-4</v>
      </c>
      <c r="EK40">
        <v>2.8192266928222302E-2</v>
      </c>
      <c r="EL40">
        <v>1</v>
      </c>
      <c r="EM40">
        <v>0.42015956179483399</v>
      </c>
      <c r="EN40">
        <v>1.2865680327441901E-2</v>
      </c>
      <c r="EO40">
        <v>3.2716878123175502E-3</v>
      </c>
      <c r="EP40">
        <v>1</v>
      </c>
      <c r="EQ40">
        <v>2</v>
      </c>
      <c r="ER40">
        <v>2</v>
      </c>
      <c r="ES40" t="s">
        <v>370</v>
      </c>
      <c r="ET40">
        <v>2.9390200000000002</v>
      </c>
      <c r="EU40">
        <v>2.7459600000000002</v>
      </c>
      <c r="EV40">
        <v>4.1909499999999997E-3</v>
      </c>
      <c r="EW40">
        <v>5.4426800000000001E-3</v>
      </c>
      <c r="EX40">
        <v>7.6336699999999993E-2</v>
      </c>
      <c r="EY40">
        <v>1.1144200000000001E-3</v>
      </c>
      <c r="EZ40">
        <v>23465.7</v>
      </c>
      <c r="FA40">
        <v>21608.400000000001</v>
      </c>
      <c r="FB40">
        <v>23500.9</v>
      </c>
      <c r="FC40">
        <v>21776.799999999999</v>
      </c>
      <c r="FD40">
        <v>30607.1</v>
      </c>
      <c r="FE40">
        <v>30472.1</v>
      </c>
      <c r="FF40">
        <v>37068</v>
      </c>
      <c r="FG40">
        <v>34005.800000000003</v>
      </c>
      <c r="FH40">
        <v>1.9972300000000001</v>
      </c>
      <c r="FI40">
        <v>1.9275</v>
      </c>
      <c r="FJ40">
        <v>-1.3776099999999999E-2</v>
      </c>
      <c r="FK40">
        <v>0</v>
      </c>
      <c r="FL40">
        <v>29.657900000000001</v>
      </c>
      <c r="FM40">
        <v>999.9</v>
      </c>
      <c r="FN40">
        <v>56.524999999999999</v>
      </c>
      <c r="FO40">
        <v>35.893000000000001</v>
      </c>
      <c r="FP40">
        <v>33.634500000000003</v>
      </c>
      <c r="FQ40">
        <v>60.876800000000003</v>
      </c>
      <c r="FR40">
        <v>36.6066</v>
      </c>
      <c r="FS40">
        <v>1</v>
      </c>
      <c r="FT40">
        <v>0.41897400000000001</v>
      </c>
      <c r="FU40">
        <v>2.6154999999999999</v>
      </c>
      <c r="FV40">
        <v>20.171299999999999</v>
      </c>
      <c r="FW40">
        <v>5.2629599999999996</v>
      </c>
      <c r="FX40">
        <v>11.962</v>
      </c>
      <c r="FY40">
        <v>4.9795999999999996</v>
      </c>
      <c r="FZ40">
        <v>3.2978299999999998</v>
      </c>
      <c r="GA40">
        <v>9999</v>
      </c>
      <c r="GB40">
        <v>9999</v>
      </c>
      <c r="GC40">
        <v>999.9</v>
      </c>
      <c r="GD40">
        <v>9999</v>
      </c>
      <c r="GE40">
        <v>1.86951</v>
      </c>
      <c r="GF40">
        <v>1.8653900000000001</v>
      </c>
      <c r="GG40">
        <v>1.87219</v>
      </c>
      <c r="GH40">
        <v>1.8687400000000001</v>
      </c>
      <c r="GI40">
        <v>1.8674999999999999</v>
      </c>
      <c r="GJ40">
        <v>1.8675200000000001</v>
      </c>
      <c r="GK40">
        <v>1.8687400000000001</v>
      </c>
      <c r="GL40">
        <v>1.8699600000000001</v>
      </c>
      <c r="GM40">
        <v>5</v>
      </c>
      <c r="GN40">
        <v>0</v>
      </c>
      <c r="GO40">
        <v>0</v>
      </c>
      <c r="GP40">
        <v>0</v>
      </c>
      <c r="GQ40" t="s">
        <v>371</v>
      </c>
      <c r="GR40" t="s">
        <v>372</v>
      </c>
      <c r="GS40" t="s">
        <v>373</v>
      </c>
      <c r="GT40" t="s">
        <v>373</v>
      </c>
      <c r="GU40" t="s">
        <v>373</v>
      </c>
      <c r="GV40" t="s">
        <v>373</v>
      </c>
      <c r="GW40">
        <v>0</v>
      </c>
      <c r="GX40">
        <v>100</v>
      </c>
      <c r="GY40">
        <v>100</v>
      </c>
      <c r="GZ40">
        <v>0.66</v>
      </c>
      <c r="HA40">
        <v>0.115</v>
      </c>
      <c r="HB40">
        <v>0.66111108575325905</v>
      </c>
      <c r="HC40">
        <v>-8.5412330020358197E-5</v>
      </c>
      <c r="HD40">
        <v>7.0222813146585796E-7</v>
      </c>
      <c r="HE40">
        <v>-2.98990151938357E-10</v>
      </c>
      <c r="HF40">
        <v>3.6020836936285001E-2</v>
      </c>
      <c r="HG40">
        <v>-2.3286016756615301E-2</v>
      </c>
      <c r="HH40">
        <v>2.6488966622917002E-3</v>
      </c>
      <c r="HI40">
        <v>-3.3879166133906998E-5</v>
      </c>
      <c r="HJ40">
        <v>1</v>
      </c>
      <c r="HK40">
        <v>2007</v>
      </c>
      <c r="HL40">
        <v>1</v>
      </c>
      <c r="HM40">
        <v>24</v>
      </c>
      <c r="HN40">
        <v>0.8</v>
      </c>
      <c r="HO40">
        <v>0.6</v>
      </c>
      <c r="HP40">
        <v>18</v>
      </c>
      <c r="HQ40">
        <v>517.33500000000004</v>
      </c>
      <c r="HR40">
        <v>499.21300000000002</v>
      </c>
      <c r="HS40">
        <v>27.0014</v>
      </c>
      <c r="HT40">
        <v>32.699599999999997</v>
      </c>
      <c r="HU40">
        <v>30</v>
      </c>
      <c r="HV40">
        <v>32.458300000000001</v>
      </c>
      <c r="HW40">
        <v>32.3992</v>
      </c>
      <c r="HX40">
        <v>3.8098000000000001</v>
      </c>
      <c r="HY40">
        <v>100</v>
      </c>
      <c r="HZ40">
        <v>0</v>
      </c>
      <c r="IA40">
        <v>27</v>
      </c>
      <c r="IB40">
        <v>20</v>
      </c>
      <c r="IC40">
        <v>0</v>
      </c>
      <c r="ID40">
        <v>98.099100000000007</v>
      </c>
      <c r="IE40">
        <v>99.645700000000005</v>
      </c>
    </row>
    <row r="41" spans="1:239" x14ac:dyDescent="0.3">
      <c r="A41">
        <v>25</v>
      </c>
      <c r="B41">
        <v>1628179323.5999999</v>
      </c>
      <c r="C41">
        <v>4234</v>
      </c>
      <c r="D41" t="s">
        <v>491</v>
      </c>
      <c r="E41" t="s">
        <v>492</v>
      </c>
      <c r="F41">
        <v>0</v>
      </c>
      <c r="G41" t="s">
        <v>452</v>
      </c>
      <c r="H41" t="s">
        <v>363</v>
      </c>
      <c r="I41" t="s">
        <v>364</v>
      </c>
      <c r="J41">
        <v>1628179323.5999999</v>
      </c>
      <c r="K41">
        <f t="shared" si="0"/>
        <v>1.0085858006036333E-2</v>
      </c>
      <c r="L41">
        <f t="shared" si="1"/>
        <v>10.085858006036332</v>
      </c>
      <c r="M41">
        <f t="shared" si="2"/>
        <v>43.579956504038286</v>
      </c>
      <c r="N41">
        <f t="shared" si="3"/>
        <v>343.536</v>
      </c>
      <c r="O41">
        <f t="shared" si="4"/>
        <v>123.52206518722979</v>
      </c>
      <c r="P41">
        <f t="shared" si="5"/>
        <v>12.329274770843034</v>
      </c>
      <c r="Q41">
        <f t="shared" si="6"/>
        <v>34.289822885136005</v>
      </c>
      <c r="R41">
        <f t="shared" si="7"/>
        <v>0.35316918694033544</v>
      </c>
      <c r="S41">
        <f t="shared" si="8"/>
        <v>2.9230025162711613</v>
      </c>
      <c r="T41">
        <f t="shared" si="9"/>
        <v>0.33106018612559579</v>
      </c>
      <c r="U41">
        <f t="shared" si="10"/>
        <v>0.20878358094070282</v>
      </c>
      <c r="V41">
        <f t="shared" si="11"/>
        <v>321.5001961271297</v>
      </c>
      <c r="W41">
        <f t="shared" si="12"/>
        <v>29.129585350294708</v>
      </c>
      <c r="X41">
        <f t="shared" si="13"/>
        <v>29.606300000000001</v>
      </c>
      <c r="Y41">
        <f t="shared" si="14"/>
        <v>4.1650489394178285</v>
      </c>
      <c r="Z41">
        <f t="shared" si="15"/>
        <v>28.540641927255983</v>
      </c>
      <c r="AA41">
        <f t="shared" si="16"/>
        <v>1.2059869330873001</v>
      </c>
      <c r="AB41">
        <f t="shared" si="17"/>
        <v>4.2255073875391584</v>
      </c>
      <c r="AC41">
        <f t="shared" si="18"/>
        <v>2.9590620063305284</v>
      </c>
      <c r="AD41">
        <f t="shared" si="19"/>
        <v>-444.78633806620229</v>
      </c>
      <c r="AE41">
        <f t="shared" si="20"/>
        <v>39.459261878965449</v>
      </c>
      <c r="AF41">
        <f t="shared" si="21"/>
        <v>2.9936697455611023</v>
      </c>
      <c r="AG41">
        <f t="shared" si="22"/>
        <v>-80.833210314546065</v>
      </c>
      <c r="AH41">
        <v>0</v>
      </c>
      <c r="AI41">
        <v>0</v>
      </c>
      <c r="AJ41">
        <f t="shared" si="23"/>
        <v>1</v>
      </c>
      <c r="AK41">
        <f t="shared" si="24"/>
        <v>0</v>
      </c>
      <c r="AL41">
        <f t="shared" si="25"/>
        <v>52185.028443764502</v>
      </c>
      <c r="AM41" t="s">
        <v>365</v>
      </c>
      <c r="AN41">
        <v>10238.9</v>
      </c>
      <c r="AO41">
        <v>302.21199999999999</v>
      </c>
      <c r="AP41">
        <v>4052.3</v>
      </c>
      <c r="AQ41">
        <f t="shared" si="26"/>
        <v>0.92542210596451402</v>
      </c>
      <c r="AR41">
        <v>-0.32343011824092399</v>
      </c>
      <c r="AS41" t="s">
        <v>493</v>
      </c>
      <c r="AT41">
        <v>10083.700000000001</v>
      </c>
      <c r="AU41">
        <v>739.60334615384602</v>
      </c>
      <c r="AV41">
        <v>1058.82</v>
      </c>
      <c r="AW41">
        <f t="shared" si="27"/>
        <v>0.30148340024381282</v>
      </c>
      <c r="AX41">
        <v>0.5</v>
      </c>
      <c r="AY41">
        <f t="shared" si="28"/>
        <v>1681.1388000658701</v>
      </c>
      <c r="AZ41">
        <f t="shared" si="29"/>
        <v>43.579956504038286</v>
      </c>
      <c r="BA41">
        <f t="shared" si="30"/>
        <v>253.41772086283098</v>
      </c>
      <c r="BB41">
        <f t="shared" si="31"/>
        <v>2.6115265807058283E-2</v>
      </c>
      <c r="BC41">
        <f t="shared" si="32"/>
        <v>2.8271849795054877</v>
      </c>
      <c r="BD41">
        <f t="shared" si="33"/>
        <v>249.58758119486029</v>
      </c>
      <c r="BE41" t="s">
        <v>494</v>
      </c>
      <c r="BF41">
        <v>552.83000000000004</v>
      </c>
      <c r="BG41">
        <f t="shared" si="34"/>
        <v>552.83000000000004</v>
      </c>
      <c r="BH41">
        <f t="shared" si="35"/>
        <v>0.47788103738123566</v>
      </c>
      <c r="BI41">
        <f t="shared" si="36"/>
        <v>0.63087542015880549</v>
      </c>
      <c r="BJ41">
        <f t="shared" si="37"/>
        <v>0.85540953344363579</v>
      </c>
      <c r="BK41">
        <f t="shared" si="38"/>
        <v>0.42190494132516965</v>
      </c>
      <c r="BL41">
        <f t="shared" si="39"/>
        <v>0.79824260124029101</v>
      </c>
      <c r="BM41">
        <f t="shared" si="40"/>
        <v>0.47155933020054908</v>
      </c>
      <c r="BN41">
        <f t="shared" si="41"/>
        <v>0.52844066979945092</v>
      </c>
      <c r="BO41">
        <f t="shared" si="42"/>
        <v>1999.93</v>
      </c>
      <c r="BP41">
        <f t="shared" si="43"/>
        <v>1681.1388000658701</v>
      </c>
      <c r="BQ41">
        <f t="shared" si="44"/>
        <v>0.84059882099166972</v>
      </c>
      <c r="BR41">
        <f t="shared" si="45"/>
        <v>0.16075572451392284</v>
      </c>
      <c r="BS41">
        <v>6</v>
      </c>
      <c r="BT41">
        <v>0.5</v>
      </c>
      <c r="BU41" t="s">
        <v>368</v>
      </c>
      <c r="BV41">
        <v>2</v>
      </c>
      <c r="BW41">
        <v>1628179323.5999999</v>
      </c>
      <c r="BX41">
        <v>343.536</v>
      </c>
      <c r="BY41">
        <v>399.99</v>
      </c>
      <c r="BZ41">
        <v>12.0823</v>
      </c>
      <c r="CA41">
        <v>0.12545500000000001</v>
      </c>
      <c r="CB41">
        <v>342.74700000000001</v>
      </c>
      <c r="CC41">
        <v>12.0023</v>
      </c>
      <c r="CD41">
        <v>499.99799999999999</v>
      </c>
      <c r="CE41">
        <v>99.714500000000001</v>
      </c>
      <c r="CF41">
        <v>9.9850999999999995E-2</v>
      </c>
      <c r="CG41">
        <v>29.8567</v>
      </c>
      <c r="CH41">
        <v>29.606300000000001</v>
      </c>
      <c r="CI41">
        <v>999.9</v>
      </c>
      <c r="CJ41">
        <v>0</v>
      </c>
      <c r="CK41">
        <v>0</v>
      </c>
      <c r="CL41">
        <v>9991.25</v>
      </c>
      <c r="CM41">
        <v>0</v>
      </c>
      <c r="CN41">
        <v>319.76299999999998</v>
      </c>
      <c r="CO41">
        <v>-56.453299999999999</v>
      </c>
      <c r="CP41">
        <v>347.738</v>
      </c>
      <c r="CQ41">
        <v>400.04</v>
      </c>
      <c r="CR41">
        <v>11.956799999999999</v>
      </c>
      <c r="CS41">
        <v>399.99</v>
      </c>
      <c r="CT41">
        <v>0.12545500000000001</v>
      </c>
      <c r="CU41">
        <v>1.20478</v>
      </c>
      <c r="CV41">
        <v>1.2509599999999999E-2</v>
      </c>
      <c r="CW41">
        <v>9.6607500000000002</v>
      </c>
      <c r="CX41">
        <v>-43.845799999999997</v>
      </c>
      <c r="CY41">
        <v>1999.93</v>
      </c>
      <c r="CZ41">
        <v>0.97999099999999995</v>
      </c>
      <c r="DA41">
        <v>2.0009300000000001E-2</v>
      </c>
      <c r="DB41">
        <v>0</v>
      </c>
      <c r="DC41">
        <v>738.25</v>
      </c>
      <c r="DD41">
        <v>4.9998899999999997</v>
      </c>
      <c r="DE41">
        <v>16277.6</v>
      </c>
      <c r="DF41">
        <v>16899.7</v>
      </c>
      <c r="DG41">
        <v>48.061999999999998</v>
      </c>
      <c r="DH41">
        <v>49.625</v>
      </c>
      <c r="DI41">
        <v>48.686999999999998</v>
      </c>
      <c r="DJ41">
        <v>49.061999999999998</v>
      </c>
      <c r="DK41">
        <v>49.811999999999998</v>
      </c>
      <c r="DL41">
        <v>1955.01</v>
      </c>
      <c r="DM41">
        <v>39.92</v>
      </c>
      <c r="DN41">
        <v>0</v>
      </c>
      <c r="DO41">
        <v>159</v>
      </c>
      <c r="DP41">
        <v>0</v>
      </c>
      <c r="DQ41">
        <v>739.60334615384602</v>
      </c>
      <c r="DR41">
        <v>-12.1295384723174</v>
      </c>
      <c r="DS41">
        <v>-117.131623273538</v>
      </c>
      <c r="DT41">
        <v>16300.05</v>
      </c>
      <c r="DU41">
        <v>15</v>
      </c>
      <c r="DV41">
        <v>1628179246.5999999</v>
      </c>
      <c r="DW41" t="s">
        <v>495</v>
      </c>
      <c r="DX41">
        <v>1628179227.0999999</v>
      </c>
      <c r="DY41">
        <v>1628179246.5999999</v>
      </c>
      <c r="DZ41">
        <v>27</v>
      </c>
      <c r="EA41">
        <v>8.6999999999999994E-2</v>
      </c>
      <c r="EB41">
        <v>0</v>
      </c>
      <c r="EC41">
        <v>0.80700000000000005</v>
      </c>
      <c r="ED41">
        <v>3.4000000000000002E-2</v>
      </c>
      <c r="EE41">
        <v>400</v>
      </c>
      <c r="EF41">
        <v>0</v>
      </c>
      <c r="EG41">
        <v>0.09</v>
      </c>
      <c r="EH41">
        <v>0.02</v>
      </c>
      <c r="EI41">
        <v>43.489781247640003</v>
      </c>
      <c r="EJ41">
        <v>0.98581540118700794</v>
      </c>
      <c r="EK41">
        <v>0.165560172932018</v>
      </c>
      <c r="EL41">
        <v>1</v>
      </c>
      <c r="EM41">
        <v>0.367386651212535</v>
      </c>
      <c r="EN41">
        <v>-5.2164908472115697E-2</v>
      </c>
      <c r="EO41">
        <v>7.6575072845696196E-3</v>
      </c>
      <c r="EP41">
        <v>1</v>
      </c>
      <c r="EQ41">
        <v>2</v>
      </c>
      <c r="ER41">
        <v>2</v>
      </c>
      <c r="ES41" t="s">
        <v>370</v>
      </c>
      <c r="ET41">
        <v>2.9387500000000002</v>
      </c>
      <c r="EU41">
        <v>2.7454800000000001</v>
      </c>
      <c r="EV41">
        <v>7.9196100000000005E-2</v>
      </c>
      <c r="EW41">
        <v>8.9236099999999999E-2</v>
      </c>
      <c r="EX41">
        <v>7.0696700000000001E-2</v>
      </c>
      <c r="EY41">
        <v>1.15343E-3</v>
      </c>
      <c r="EZ41">
        <v>21699</v>
      </c>
      <c r="FA41">
        <v>19788.099999999999</v>
      </c>
      <c r="FB41">
        <v>23499.599999999999</v>
      </c>
      <c r="FC41">
        <v>21775.3</v>
      </c>
      <c r="FD41">
        <v>30793.7</v>
      </c>
      <c r="FE41">
        <v>30470.1</v>
      </c>
      <c r="FF41">
        <v>37066.6</v>
      </c>
      <c r="FG41">
        <v>34004.800000000003</v>
      </c>
      <c r="FH41">
        <v>1.9956799999999999</v>
      </c>
      <c r="FI41">
        <v>1.9276</v>
      </c>
      <c r="FJ41">
        <v>-5.3942199999999999E-3</v>
      </c>
      <c r="FK41">
        <v>0</v>
      </c>
      <c r="FL41">
        <v>29.694099999999999</v>
      </c>
      <c r="FM41">
        <v>999.9</v>
      </c>
      <c r="FN41">
        <v>56.33</v>
      </c>
      <c r="FO41">
        <v>35.963000000000001</v>
      </c>
      <c r="FP41">
        <v>33.649700000000003</v>
      </c>
      <c r="FQ41">
        <v>60.816800000000001</v>
      </c>
      <c r="FR41">
        <v>36.738799999999998</v>
      </c>
      <c r="FS41">
        <v>1</v>
      </c>
      <c r="FT41">
        <v>0.42371199999999998</v>
      </c>
      <c r="FU41">
        <v>2.67658</v>
      </c>
      <c r="FV41">
        <v>20.170100000000001</v>
      </c>
      <c r="FW41">
        <v>5.2623600000000001</v>
      </c>
      <c r="FX41">
        <v>11.962</v>
      </c>
      <c r="FY41">
        <v>4.9796500000000004</v>
      </c>
      <c r="FZ41">
        <v>3.2977799999999999</v>
      </c>
      <c r="GA41">
        <v>9999</v>
      </c>
      <c r="GB41">
        <v>9999</v>
      </c>
      <c r="GC41">
        <v>999.9</v>
      </c>
      <c r="GD41">
        <v>9999</v>
      </c>
      <c r="GE41">
        <v>1.86951</v>
      </c>
      <c r="GF41">
        <v>1.8653900000000001</v>
      </c>
      <c r="GG41">
        <v>1.8722099999999999</v>
      </c>
      <c r="GH41">
        <v>1.8687400000000001</v>
      </c>
      <c r="GI41">
        <v>1.8674900000000001</v>
      </c>
      <c r="GJ41">
        <v>1.8675200000000001</v>
      </c>
      <c r="GK41">
        <v>1.8687499999999999</v>
      </c>
      <c r="GL41">
        <v>1.8699600000000001</v>
      </c>
      <c r="GM41">
        <v>5</v>
      </c>
      <c r="GN41">
        <v>0</v>
      </c>
      <c r="GO41">
        <v>0</v>
      </c>
      <c r="GP41">
        <v>0</v>
      </c>
      <c r="GQ41" t="s">
        <v>371</v>
      </c>
      <c r="GR41" t="s">
        <v>372</v>
      </c>
      <c r="GS41" t="s">
        <v>373</v>
      </c>
      <c r="GT41" t="s">
        <v>373</v>
      </c>
      <c r="GU41" t="s">
        <v>373</v>
      </c>
      <c r="GV41" t="s">
        <v>373</v>
      </c>
      <c r="GW41">
        <v>0</v>
      </c>
      <c r="GX41">
        <v>100</v>
      </c>
      <c r="GY41">
        <v>100</v>
      </c>
      <c r="GZ41">
        <v>0.78900000000000003</v>
      </c>
      <c r="HA41">
        <v>0.08</v>
      </c>
      <c r="HB41">
        <v>0.74829936852633105</v>
      </c>
      <c r="HC41">
        <v>-8.5412330020358197E-5</v>
      </c>
      <c r="HD41">
        <v>7.0222813146585796E-7</v>
      </c>
      <c r="HE41">
        <v>-2.98990151938357E-10</v>
      </c>
      <c r="HF41">
        <v>3.6450743093558502E-2</v>
      </c>
      <c r="HG41">
        <v>-2.3286016756615301E-2</v>
      </c>
      <c r="HH41">
        <v>2.6488966622917002E-3</v>
      </c>
      <c r="HI41">
        <v>-3.3879166133906998E-5</v>
      </c>
      <c r="HJ41">
        <v>1</v>
      </c>
      <c r="HK41">
        <v>2007</v>
      </c>
      <c r="HL41">
        <v>1</v>
      </c>
      <c r="HM41">
        <v>24</v>
      </c>
      <c r="HN41">
        <v>1.6</v>
      </c>
      <c r="HO41">
        <v>1.3</v>
      </c>
      <c r="HP41">
        <v>18</v>
      </c>
      <c r="HQ41">
        <v>516.63199999999995</v>
      </c>
      <c r="HR41">
        <v>499.67500000000001</v>
      </c>
      <c r="HS41">
        <v>26.9998</v>
      </c>
      <c r="HT41">
        <v>32.747500000000002</v>
      </c>
      <c r="HU41">
        <v>30.000299999999999</v>
      </c>
      <c r="HV41">
        <v>32.495899999999999</v>
      </c>
      <c r="HW41">
        <v>32.4452</v>
      </c>
      <c r="HX41">
        <v>21.334700000000002</v>
      </c>
      <c r="HY41">
        <v>100</v>
      </c>
      <c r="HZ41">
        <v>0</v>
      </c>
      <c r="IA41">
        <v>27</v>
      </c>
      <c r="IB41">
        <v>400</v>
      </c>
      <c r="IC41">
        <v>0</v>
      </c>
      <c r="ID41">
        <v>98.0946</v>
      </c>
      <c r="IE41">
        <v>99.641199999999998</v>
      </c>
    </row>
    <row r="42" spans="1:239" x14ac:dyDescent="0.3">
      <c r="A42">
        <v>26</v>
      </c>
      <c r="B42">
        <v>1628179470.0999999</v>
      </c>
      <c r="C42">
        <v>4380.5</v>
      </c>
      <c r="D42" t="s">
        <v>496</v>
      </c>
      <c r="E42" t="s">
        <v>497</v>
      </c>
      <c r="F42">
        <v>0</v>
      </c>
      <c r="G42" t="s">
        <v>452</v>
      </c>
      <c r="H42" t="s">
        <v>363</v>
      </c>
      <c r="I42" t="s">
        <v>364</v>
      </c>
      <c r="J42">
        <v>1628179470.0999999</v>
      </c>
      <c r="K42">
        <f t="shared" si="0"/>
        <v>8.1199934599732147E-3</v>
      </c>
      <c r="L42">
        <f t="shared" si="1"/>
        <v>8.1199934599732142</v>
      </c>
      <c r="M42">
        <f t="shared" si="2"/>
        <v>39.605475743188755</v>
      </c>
      <c r="N42">
        <f t="shared" si="3"/>
        <v>349.11</v>
      </c>
      <c r="O42">
        <f t="shared" si="4"/>
        <v>79.33552799013269</v>
      </c>
      <c r="P42">
        <f t="shared" si="5"/>
        <v>7.9189630271500953</v>
      </c>
      <c r="Q42">
        <f t="shared" si="6"/>
        <v>34.846798810644003</v>
      </c>
      <c r="R42">
        <f t="shared" si="7"/>
        <v>0.25534710923409654</v>
      </c>
      <c r="S42">
        <f t="shared" si="8"/>
        <v>2.9293834068452762</v>
      </c>
      <c r="T42">
        <f t="shared" si="9"/>
        <v>0.24359469045110718</v>
      </c>
      <c r="U42">
        <f t="shared" si="10"/>
        <v>0.15325750756837303</v>
      </c>
      <c r="V42">
        <f t="shared" si="11"/>
        <v>321.48046512710545</v>
      </c>
      <c r="W42">
        <f t="shared" si="12"/>
        <v>29.711422648481637</v>
      </c>
      <c r="X42">
        <f t="shared" si="13"/>
        <v>29.818000000000001</v>
      </c>
      <c r="Y42">
        <f t="shared" si="14"/>
        <v>4.216113693542022</v>
      </c>
      <c r="Z42">
        <f t="shared" si="15"/>
        <v>22.989875394066324</v>
      </c>
      <c r="AA42">
        <f t="shared" si="16"/>
        <v>0.97536699931265602</v>
      </c>
      <c r="AB42">
        <f t="shared" si="17"/>
        <v>4.2425936747982451</v>
      </c>
      <c r="AC42">
        <f t="shared" si="18"/>
        <v>3.2407466942293661</v>
      </c>
      <c r="AD42">
        <f t="shared" si="19"/>
        <v>-358.09171158481877</v>
      </c>
      <c r="AE42">
        <f t="shared" si="20"/>
        <v>17.198459195229606</v>
      </c>
      <c r="AF42">
        <f t="shared" si="21"/>
        <v>1.3037786259484871</v>
      </c>
      <c r="AG42">
        <f t="shared" si="22"/>
        <v>-18.109008636535219</v>
      </c>
      <c r="AH42">
        <v>0</v>
      </c>
      <c r="AI42">
        <v>0</v>
      </c>
      <c r="AJ42">
        <f t="shared" si="23"/>
        <v>1</v>
      </c>
      <c r="AK42">
        <f t="shared" si="24"/>
        <v>0</v>
      </c>
      <c r="AL42">
        <f t="shared" si="25"/>
        <v>52355.379692073511</v>
      </c>
      <c r="AM42" t="s">
        <v>365</v>
      </c>
      <c r="AN42">
        <v>10238.9</v>
      </c>
      <c r="AO42">
        <v>302.21199999999999</v>
      </c>
      <c r="AP42">
        <v>4052.3</v>
      </c>
      <c r="AQ42">
        <f t="shared" si="26"/>
        <v>0.92542210596451402</v>
      </c>
      <c r="AR42">
        <v>-0.32343011824092399</v>
      </c>
      <c r="AS42" t="s">
        <v>498</v>
      </c>
      <c r="AT42">
        <v>10081.6</v>
      </c>
      <c r="AU42">
        <v>718.56399999999996</v>
      </c>
      <c r="AV42">
        <v>1003.89</v>
      </c>
      <c r="AW42">
        <f t="shared" si="27"/>
        <v>0.28422038271125327</v>
      </c>
      <c r="AX42">
        <v>0.5</v>
      </c>
      <c r="AY42">
        <f t="shared" si="28"/>
        <v>1681.0377000658575</v>
      </c>
      <c r="AZ42">
        <f t="shared" si="29"/>
        <v>39.605475743188755</v>
      </c>
      <c r="BA42">
        <f t="shared" si="30"/>
        <v>238.89258923238151</v>
      </c>
      <c r="BB42">
        <f t="shared" si="31"/>
        <v>2.3752534437428377E-2</v>
      </c>
      <c r="BC42">
        <f t="shared" si="32"/>
        <v>3.036597635199076</v>
      </c>
      <c r="BD42">
        <f t="shared" si="33"/>
        <v>246.40937886988527</v>
      </c>
      <c r="BE42" t="s">
        <v>499</v>
      </c>
      <c r="BF42">
        <v>553.01</v>
      </c>
      <c r="BG42">
        <f t="shared" si="34"/>
        <v>553.01</v>
      </c>
      <c r="BH42">
        <f t="shared" si="35"/>
        <v>0.44913287312354944</v>
      </c>
      <c r="BI42">
        <f t="shared" si="36"/>
        <v>0.63282026259758695</v>
      </c>
      <c r="BJ42">
        <f t="shared" si="37"/>
        <v>0.87115100491814068</v>
      </c>
      <c r="BK42">
        <f t="shared" si="38"/>
        <v>0.40663381209044608</v>
      </c>
      <c r="BL42">
        <f t="shared" si="39"/>
        <v>0.81289025750862387</v>
      </c>
      <c r="BM42">
        <f t="shared" si="40"/>
        <v>0.48702124434161959</v>
      </c>
      <c r="BN42">
        <f t="shared" si="41"/>
        <v>0.51297875565838047</v>
      </c>
      <c r="BO42">
        <f t="shared" si="42"/>
        <v>1999.81</v>
      </c>
      <c r="BP42">
        <f t="shared" si="43"/>
        <v>1681.0377000658575</v>
      </c>
      <c r="BQ42">
        <f t="shared" si="44"/>
        <v>0.8405987069100852</v>
      </c>
      <c r="BR42">
        <f t="shared" si="45"/>
        <v>0.16075550433646468</v>
      </c>
      <c r="BS42">
        <v>6</v>
      </c>
      <c r="BT42">
        <v>0.5</v>
      </c>
      <c r="BU42" t="s">
        <v>368</v>
      </c>
      <c r="BV42">
        <v>2</v>
      </c>
      <c r="BW42">
        <v>1628179470.0999999</v>
      </c>
      <c r="BX42">
        <v>349.11</v>
      </c>
      <c r="BY42">
        <v>400.03300000000002</v>
      </c>
      <c r="BZ42">
        <v>9.7716399999999997</v>
      </c>
      <c r="CA42">
        <v>0.123866</v>
      </c>
      <c r="CB42">
        <v>348.45600000000002</v>
      </c>
      <c r="CC42">
        <v>9.7414699999999996</v>
      </c>
      <c r="CD42">
        <v>500.05200000000002</v>
      </c>
      <c r="CE42">
        <v>99.716300000000004</v>
      </c>
      <c r="CF42">
        <v>9.9800399999999997E-2</v>
      </c>
      <c r="CG42">
        <v>29.9269</v>
      </c>
      <c r="CH42">
        <v>29.818000000000001</v>
      </c>
      <c r="CI42">
        <v>999.9</v>
      </c>
      <c r="CJ42">
        <v>0</v>
      </c>
      <c r="CK42">
        <v>0</v>
      </c>
      <c r="CL42">
        <v>10027.5</v>
      </c>
      <c r="CM42">
        <v>0</v>
      </c>
      <c r="CN42">
        <v>548.28899999999999</v>
      </c>
      <c r="CO42">
        <v>-50.922899999999998</v>
      </c>
      <c r="CP42">
        <v>352.55500000000001</v>
      </c>
      <c r="CQ42">
        <v>400.08199999999999</v>
      </c>
      <c r="CR42">
        <v>9.6477799999999991</v>
      </c>
      <c r="CS42">
        <v>400.03300000000002</v>
      </c>
      <c r="CT42">
        <v>0.123866</v>
      </c>
      <c r="CU42">
        <v>0.97439200000000004</v>
      </c>
      <c r="CV42">
        <v>1.23514E-2</v>
      </c>
      <c r="CW42">
        <v>6.5389900000000001</v>
      </c>
      <c r="CX42">
        <v>-43.963000000000001</v>
      </c>
      <c r="CY42">
        <v>1999.81</v>
      </c>
      <c r="CZ42">
        <v>0.979993</v>
      </c>
      <c r="DA42">
        <v>2.00065E-2</v>
      </c>
      <c r="DB42">
        <v>0</v>
      </c>
      <c r="DC42">
        <v>718.14800000000002</v>
      </c>
      <c r="DD42">
        <v>4.9998899999999997</v>
      </c>
      <c r="DE42">
        <v>15892.1</v>
      </c>
      <c r="DF42">
        <v>16898.599999999999</v>
      </c>
      <c r="DG42">
        <v>48.125</v>
      </c>
      <c r="DH42">
        <v>49.75</v>
      </c>
      <c r="DI42">
        <v>48.75</v>
      </c>
      <c r="DJ42">
        <v>49.061999999999998</v>
      </c>
      <c r="DK42">
        <v>49.811999999999998</v>
      </c>
      <c r="DL42">
        <v>1954.9</v>
      </c>
      <c r="DM42">
        <v>39.909999999999997</v>
      </c>
      <c r="DN42">
        <v>0</v>
      </c>
      <c r="DO42">
        <v>145.799999952316</v>
      </c>
      <c r="DP42">
        <v>0</v>
      </c>
      <c r="DQ42">
        <v>718.56399999999996</v>
      </c>
      <c r="DR42">
        <v>-3.1107692296960301</v>
      </c>
      <c r="DS42">
        <v>-16.194872100150601</v>
      </c>
      <c r="DT42">
        <v>15877.626923076899</v>
      </c>
      <c r="DU42">
        <v>15</v>
      </c>
      <c r="DV42">
        <v>1628179394.5999999</v>
      </c>
      <c r="DW42" t="s">
        <v>500</v>
      </c>
      <c r="DX42">
        <v>1628179382.0999999</v>
      </c>
      <c r="DY42">
        <v>1628179394.5999999</v>
      </c>
      <c r="DZ42">
        <v>28</v>
      </c>
      <c r="EA42">
        <v>-0.13800000000000001</v>
      </c>
      <c r="EB42">
        <v>1E-3</v>
      </c>
      <c r="EC42">
        <v>0.67</v>
      </c>
      <c r="ED42">
        <v>3.5000000000000003E-2</v>
      </c>
      <c r="EE42">
        <v>400</v>
      </c>
      <c r="EF42">
        <v>0</v>
      </c>
      <c r="EG42">
        <v>0.03</v>
      </c>
      <c r="EH42">
        <v>0.01</v>
      </c>
      <c r="EI42">
        <v>39.796676083571299</v>
      </c>
      <c r="EJ42">
        <v>-0.96056981655764795</v>
      </c>
      <c r="EK42">
        <v>0.14577867353191301</v>
      </c>
      <c r="EL42">
        <v>1</v>
      </c>
      <c r="EM42">
        <v>0.26017429069042097</v>
      </c>
      <c r="EN42">
        <v>-2.0479711049283901E-2</v>
      </c>
      <c r="EO42">
        <v>3.0180616504962799E-3</v>
      </c>
      <c r="EP42">
        <v>1</v>
      </c>
      <c r="EQ42">
        <v>2</v>
      </c>
      <c r="ER42">
        <v>2</v>
      </c>
      <c r="ES42" t="s">
        <v>370</v>
      </c>
      <c r="ET42">
        <v>2.93885</v>
      </c>
      <c r="EU42">
        <v>2.7457400000000001</v>
      </c>
      <c r="EV42">
        <v>8.0213999999999994E-2</v>
      </c>
      <c r="EW42">
        <v>8.9235999999999996E-2</v>
      </c>
      <c r="EX42">
        <v>6.0294800000000003E-2</v>
      </c>
      <c r="EY42">
        <v>1.13883E-3</v>
      </c>
      <c r="EZ42">
        <v>21673.599999999999</v>
      </c>
      <c r="FA42">
        <v>19786.900000000001</v>
      </c>
      <c r="FB42">
        <v>23498.3</v>
      </c>
      <c r="FC42">
        <v>21774.1</v>
      </c>
      <c r="FD42">
        <v>31138.1</v>
      </c>
      <c r="FE42">
        <v>30468.799999999999</v>
      </c>
      <c r="FF42">
        <v>37064.800000000003</v>
      </c>
      <c r="FG42">
        <v>34003</v>
      </c>
      <c r="FH42">
        <v>1.99387</v>
      </c>
      <c r="FI42">
        <v>1.9266799999999999</v>
      </c>
      <c r="FJ42">
        <v>1.5497200000000001E-3</v>
      </c>
      <c r="FK42">
        <v>0</v>
      </c>
      <c r="FL42">
        <v>29.7928</v>
      </c>
      <c r="FM42">
        <v>999.9</v>
      </c>
      <c r="FN42">
        <v>56.091999999999999</v>
      </c>
      <c r="FO42">
        <v>36.043999999999997</v>
      </c>
      <c r="FP42">
        <v>33.659399999999998</v>
      </c>
      <c r="FQ42">
        <v>60.666800000000002</v>
      </c>
      <c r="FR42">
        <v>36.494399999999999</v>
      </c>
      <c r="FS42">
        <v>1</v>
      </c>
      <c r="FT42">
        <v>0.42792400000000003</v>
      </c>
      <c r="FU42">
        <v>2.7132399999999999</v>
      </c>
      <c r="FV42">
        <v>20.170000000000002</v>
      </c>
      <c r="FW42">
        <v>5.2622200000000001</v>
      </c>
      <c r="FX42">
        <v>11.962</v>
      </c>
      <c r="FY42">
        <v>4.9797500000000001</v>
      </c>
      <c r="FZ42">
        <v>3.2978299999999998</v>
      </c>
      <c r="GA42">
        <v>9999</v>
      </c>
      <c r="GB42">
        <v>9999</v>
      </c>
      <c r="GC42">
        <v>999.9</v>
      </c>
      <c r="GD42">
        <v>9999</v>
      </c>
      <c r="GE42">
        <v>1.86951</v>
      </c>
      <c r="GF42">
        <v>1.8653900000000001</v>
      </c>
      <c r="GG42">
        <v>1.8722099999999999</v>
      </c>
      <c r="GH42">
        <v>1.8687400000000001</v>
      </c>
      <c r="GI42">
        <v>1.86744</v>
      </c>
      <c r="GJ42">
        <v>1.86751</v>
      </c>
      <c r="GK42">
        <v>1.8687400000000001</v>
      </c>
      <c r="GL42">
        <v>1.8699600000000001</v>
      </c>
      <c r="GM42">
        <v>5</v>
      </c>
      <c r="GN42">
        <v>0</v>
      </c>
      <c r="GO42">
        <v>0</v>
      </c>
      <c r="GP42">
        <v>0</v>
      </c>
      <c r="GQ42" t="s">
        <v>371</v>
      </c>
      <c r="GR42" t="s">
        <v>372</v>
      </c>
      <c r="GS42" t="s">
        <v>373</v>
      </c>
      <c r="GT42" t="s">
        <v>373</v>
      </c>
      <c r="GU42" t="s">
        <v>373</v>
      </c>
      <c r="GV42" t="s">
        <v>373</v>
      </c>
      <c r="GW42">
        <v>0</v>
      </c>
      <c r="GX42">
        <v>100</v>
      </c>
      <c r="GY42">
        <v>100</v>
      </c>
      <c r="GZ42">
        <v>0.65400000000000003</v>
      </c>
      <c r="HA42">
        <v>3.0200000000000001E-2</v>
      </c>
      <c r="HB42">
        <v>0.61065465933984497</v>
      </c>
      <c r="HC42">
        <v>-8.5412330020358197E-5</v>
      </c>
      <c r="HD42">
        <v>7.0222813146585796E-7</v>
      </c>
      <c r="HE42">
        <v>-2.98990151938357E-10</v>
      </c>
      <c r="HF42">
        <v>3.6963988260155102E-2</v>
      </c>
      <c r="HG42">
        <v>-2.3286016756615301E-2</v>
      </c>
      <c r="HH42">
        <v>2.6488966622917002E-3</v>
      </c>
      <c r="HI42">
        <v>-3.3879166133906998E-5</v>
      </c>
      <c r="HJ42">
        <v>1</v>
      </c>
      <c r="HK42">
        <v>2007</v>
      </c>
      <c r="HL42">
        <v>1</v>
      </c>
      <c r="HM42">
        <v>24</v>
      </c>
      <c r="HN42">
        <v>1.5</v>
      </c>
      <c r="HO42">
        <v>1.3</v>
      </c>
      <c r="HP42">
        <v>18</v>
      </c>
      <c r="HQ42">
        <v>515.76800000000003</v>
      </c>
      <c r="HR42">
        <v>499.339</v>
      </c>
      <c r="HS42">
        <v>27.002099999999999</v>
      </c>
      <c r="HT42">
        <v>32.784300000000002</v>
      </c>
      <c r="HU42">
        <v>30.000399999999999</v>
      </c>
      <c r="HV42">
        <v>32.533499999999997</v>
      </c>
      <c r="HW42">
        <v>32.485500000000002</v>
      </c>
      <c r="HX42">
        <v>21.3264</v>
      </c>
      <c r="HY42">
        <v>100</v>
      </c>
      <c r="HZ42">
        <v>0</v>
      </c>
      <c r="IA42">
        <v>27</v>
      </c>
      <c r="IB42">
        <v>400</v>
      </c>
      <c r="IC42">
        <v>0</v>
      </c>
      <c r="ID42">
        <v>98.089600000000004</v>
      </c>
      <c r="IE42">
        <v>99.6357</v>
      </c>
    </row>
    <row r="43" spans="1:239" x14ac:dyDescent="0.3">
      <c r="A43">
        <v>27</v>
      </c>
      <c r="B43">
        <v>1628179635.0999999</v>
      </c>
      <c r="C43">
        <v>4545.5</v>
      </c>
      <c r="D43" t="s">
        <v>501</v>
      </c>
      <c r="E43" t="s">
        <v>502</v>
      </c>
      <c r="F43">
        <v>0</v>
      </c>
      <c r="G43" t="s">
        <v>452</v>
      </c>
      <c r="H43" t="s">
        <v>363</v>
      </c>
      <c r="I43" t="s">
        <v>364</v>
      </c>
      <c r="J43">
        <v>1628179635.0999999</v>
      </c>
      <c r="K43">
        <f t="shared" si="0"/>
        <v>6.1689725543700551E-3</v>
      </c>
      <c r="L43">
        <f t="shared" si="1"/>
        <v>6.1689725543700549</v>
      </c>
      <c r="M43">
        <f t="shared" si="2"/>
        <v>44.395275090700473</v>
      </c>
      <c r="N43">
        <f t="shared" si="3"/>
        <v>542.66200000000003</v>
      </c>
      <c r="O43">
        <f t="shared" si="4"/>
        <v>111.06482690613288</v>
      </c>
      <c r="P43">
        <f t="shared" si="5"/>
        <v>11.085545415833904</v>
      </c>
      <c r="Q43">
        <f t="shared" si="6"/>
        <v>54.163900615731997</v>
      </c>
      <c r="R43">
        <f t="shared" si="7"/>
        <v>0.17700291569488991</v>
      </c>
      <c r="S43">
        <f t="shared" si="8"/>
        <v>2.9216307190654343</v>
      </c>
      <c r="T43">
        <f t="shared" si="9"/>
        <v>0.1712540363764142</v>
      </c>
      <c r="U43">
        <f t="shared" si="10"/>
        <v>0.10753473240944089</v>
      </c>
      <c r="V43">
        <f t="shared" si="11"/>
        <v>321.48046512710545</v>
      </c>
      <c r="W43">
        <f t="shared" si="12"/>
        <v>30.217733133391359</v>
      </c>
      <c r="X43">
        <f t="shared" si="13"/>
        <v>29.962199999999999</v>
      </c>
      <c r="Y43">
        <f t="shared" si="14"/>
        <v>4.2512082266035272</v>
      </c>
      <c r="Z43">
        <f t="shared" si="15"/>
        <v>17.578863730183794</v>
      </c>
      <c r="AA43">
        <f t="shared" si="16"/>
        <v>0.74576547240563995</v>
      </c>
      <c r="AB43">
        <f t="shared" si="17"/>
        <v>4.2423986205952726</v>
      </c>
      <c r="AC43">
        <f t="shared" si="18"/>
        <v>3.5054427541978872</v>
      </c>
      <c r="AD43">
        <f t="shared" si="19"/>
        <v>-272.05168964771946</v>
      </c>
      <c r="AE43">
        <f t="shared" si="20"/>
        <v>-5.6861454872774493</v>
      </c>
      <c r="AF43">
        <f t="shared" si="21"/>
        <v>-0.43250543174035666</v>
      </c>
      <c r="AG43">
        <f t="shared" si="22"/>
        <v>43.310124560368173</v>
      </c>
      <c r="AH43">
        <v>0</v>
      </c>
      <c r="AI43">
        <v>0</v>
      </c>
      <c r="AJ43">
        <f t="shared" si="23"/>
        <v>1</v>
      </c>
      <c r="AK43">
        <f t="shared" si="24"/>
        <v>0</v>
      </c>
      <c r="AL43">
        <f t="shared" si="25"/>
        <v>52133.824104279054</v>
      </c>
      <c r="AM43" t="s">
        <v>365</v>
      </c>
      <c r="AN43">
        <v>10238.9</v>
      </c>
      <c r="AO43">
        <v>302.21199999999999</v>
      </c>
      <c r="AP43">
        <v>4052.3</v>
      </c>
      <c r="AQ43">
        <f t="shared" si="26"/>
        <v>0.92542210596451402</v>
      </c>
      <c r="AR43">
        <v>-0.32343011824092399</v>
      </c>
      <c r="AS43" t="s">
        <v>503</v>
      </c>
      <c r="AT43">
        <v>10081.5</v>
      </c>
      <c r="AU43">
        <v>724.040730769231</v>
      </c>
      <c r="AV43">
        <v>1050.08</v>
      </c>
      <c r="AW43">
        <f t="shared" si="27"/>
        <v>0.3104899333677138</v>
      </c>
      <c r="AX43">
        <v>0.5</v>
      </c>
      <c r="AY43">
        <f t="shared" si="28"/>
        <v>1681.0377000658575</v>
      </c>
      <c r="AZ43">
        <f t="shared" si="29"/>
        <v>44.395275090700473</v>
      </c>
      <c r="BA43">
        <f t="shared" si="30"/>
        <v>260.97264174103145</v>
      </c>
      <c r="BB43">
        <f t="shared" si="31"/>
        <v>2.6601845519103742E-2</v>
      </c>
      <c r="BC43">
        <f t="shared" si="32"/>
        <v>2.859039311290569</v>
      </c>
      <c r="BD43">
        <f t="shared" si="33"/>
        <v>249.0988594969017</v>
      </c>
      <c r="BE43" t="s">
        <v>504</v>
      </c>
      <c r="BF43">
        <v>547.41999999999996</v>
      </c>
      <c r="BG43">
        <f t="shared" si="34"/>
        <v>547.41999999999996</v>
      </c>
      <c r="BH43">
        <f t="shared" si="35"/>
        <v>0.4786873381075728</v>
      </c>
      <c r="BI43">
        <f t="shared" si="36"/>
        <v>0.64862783836145499</v>
      </c>
      <c r="BJ43">
        <f t="shared" si="37"/>
        <v>0.85658282166579169</v>
      </c>
      <c r="BK43">
        <f t="shared" si="38"/>
        <v>0.43595830979633965</v>
      </c>
      <c r="BL43">
        <f t="shared" si="39"/>
        <v>0.8005732132152632</v>
      </c>
      <c r="BM43">
        <f t="shared" si="40"/>
        <v>0.49040314472169871</v>
      </c>
      <c r="BN43">
        <f t="shared" si="41"/>
        <v>0.50959685527830123</v>
      </c>
      <c r="BO43">
        <f t="shared" si="42"/>
        <v>1999.81</v>
      </c>
      <c r="BP43">
        <f t="shared" si="43"/>
        <v>1681.0377000658575</v>
      </c>
      <c r="BQ43">
        <f t="shared" si="44"/>
        <v>0.8405987069100852</v>
      </c>
      <c r="BR43">
        <f t="shared" si="45"/>
        <v>0.16075550433646468</v>
      </c>
      <c r="BS43">
        <v>6</v>
      </c>
      <c r="BT43">
        <v>0.5</v>
      </c>
      <c r="BU43" t="s">
        <v>368</v>
      </c>
      <c r="BV43">
        <v>2</v>
      </c>
      <c r="BW43">
        <v>1628179635.0999999</v>
      </c>
      <c r="BX43">
        <v>542.66200000000003</v>
      </c>
      <c r="BY43">
        <v>599.947</v>
      </c>
      <c r="BZ43">
        <v>7.4717399999999996</v>
      </c>
      <c r="CA43">
        <v>0.12512200000000001</v>
      </c>
      <c r="CB43">
        <v>541.87800000000004</v>
      </c>
      <c r="CC43">
        <v>7.4723499999999996</v>
      </c>
      <c r="CD43">
        <v>500.05700000000002</v>
      </c>
      <c r="CE43">
        <v>99.711299999999994</v>
      </c>
      <c r="CF43">
        <v>0.100186</v>
      </c>
      <c r="CG43">
        <v>29.926100000000002</v>
      </c>
      <c r="CH43">
        <v>29.962199999999999</v>
      </c>
      <c r="CI43">
        <v>999.9</v>
      </c>
      <c r="CJ43">
        <v>0</v>
      </c>
      <c r="CK43">
        <v>0</v>
      </c>
      <c r="CL43">
        <v>9983.75</v>
      </c>
      <c r="CM43">
        <v>0</v>
      </c>
      <c r="CN43">
        <v>538.553</v>
      </c>
      <c r="CO43">
        <v>-57.285499999999999</v>
      </c>
      <c r="CP43">
        <v>546.74699999999996</v>
      </c>
      <c r="CQ43">
        <v>600.02200000000005</v>
      </c>
      <c r="CR43">
        <v>7.3466100000000001</v>
      </c>
      <c r="CS43">
        <v>599.947</v>
      </c>
      <c r="CT43">
        <v>0.12512200000000001</v>
      </c>
      <c r="CU43">
        <v>0.74501600000000001</v>
      </c>
      <c r="CV43">
        <v>1.24761E-2</v>
      </c>
      <c r="CW43">
        <v>2.7006899999999998</v>
      </c>
      <c r="CX43">
        <v>-43.870600000000003</v>
      </c>
      <c r="CY43">
        <v>1999.81</v>
      </c>
      <c r="CZ43">
        <v>0.979993</v>
      </c>
      <c r="DA43">
        <v>2.00065E-2</v>
      </c>
      <c r="DB43">
        <v>0</v>
      </c>
      <c r="DC43">
        <v>723.47699999999998</v>
      </c>
      <c r="DD43">
        <v>4.9998899999999997</v>
      </c>
      <c r="DE43">
        <v>16004.5</v>
      </c>
      <c r="DF43">
        <v>16898.7</v>
      </c>
      <c r="DG43">
        <v>48.125</v>
      </c>
      <c r="DH43">
        <v>49.811999999999998</v>
      </c>
      <c r="DI43">
        <v>48.811999999999998</v>
      </c>
      <c r="DJ43">
        <v>49</v>
      </c>
      <c r="DK43">
        <v>49.811999999999998</v>
      </c>
      <c r="DL43">
        <v>1954.9</v>
      </c>
      <c r="DM43">
        <v>39.909999999999997</v>
      </c>
      <c r="DN43">
        <v>0</v>
      </c>
      <c r="DO43">
        <v>164.5</v>
      </c>
      <c r="DP43">
        <v>0</v>
      </c>
      <c r="DQ43">
        <v>724.040730769231</v>
      </c>
      <c r="DR43">
        <v>-4.8329230814362001</v>
      </c>
      <c r="DS43">
        <v>119.39487149266</v>
      </c>
      <c r="DT43">
        <v>16008.2038461538</v>
      </c>
      <c r="DU43">
        <v>15</v>
      </c>
      <c r="DV43">
        <v>1628179549.0999999</v>
      </c>
      <c r="DW43" t="s">
        <v>505</v>
      </c>
      <c r="DX43">
        <v>1628179541.5999999</v>
      </c>
      <c r="DY43">
        <v>1628179549.0999999</v>
      </c>
      <c r="DZ43">
        <v>29</v>
      </c>
      <c r="EA43">
        <v>0.06</v>
      </c>
      <c r="EB43">
        <v>3.0000000000000001E-3</v>
      </c>
      <c r="EC43">
        <v>0.80800000000000005</v>
      </c>
      <c r="ED43">
        <v>3.7999999999999999E-2</v>
      </c>
      <c r="EE43">
        <v>600</v>
      </c>
      <c r="EF43">
        <v>0</v>
      </c>
      <c r="EG43">
        <v>0.03</v>
      </c>
      <c r="EH43">
        <v>0.02</v>
      </c>
      <c r="EI43">
        <v>44.636515227373202</v>
      </c>
      <c r="EJ43">
        <v>-0.97218717323909998</v>
      </c>
      <c r="EK43">
        <v>0.15522547126112199</v>
      </c>
      <c r="EL43">
        <v>1</v>
      </c>
      <c r="EM43">
        <v>0.17964586967316001</v>
      </c>
      <c r="EN43">
        <v>-1.24220423605033E-2</v>
      </c>
      <c r="EO43">
        <v>1.8329525572191999E-3</v>
      </c>
      <c r="EP43">
        <v>1</v>
      </c>
      <c r="EQ43">
        <v>2</v>
      </c>
      <c r="ER43">
        <v>2</v>
      </c>
      <c r="ES43" t="s">
        <v>370</v>
      </c>
      <c r="ET43">
        <v>2.9388100000000001</v>
      </c>
      <c r="EU43">
        <v>2.7457400000000001</v>
      </c>
      <c r="EV43">
        <v>0.111718</v>
      </c>
      <c r="EW43">
        <v>0.119975</v>
      </c>
      <c r="EX43">
        <v>4.8982900000000003E-2</v>
      </c>
      <c r="EY43">
        <v>1.15004E-3</v>
      </c>
      <c r="EZ43">
        <v>20929.099999999999</v>
      </c>
      <c r="FA43">
        <v>19117.400000000001</v>
      </c>
      <c r="FB43">
        <v>23495.9</v>
      </c>
      <c r="FC43">
        <v>21772.5</v>
      </c>
      <c r="FD43">
        <v>31510.799999999999</v>
      </c>
      <c r="FE43">
        <v>30466.7</v>
      </c>
      <c r="FF43">
        <v>37061.1</v>
      </c>
      <c r="FG43">
        <v>34001</v>
      </c>
      <c r="FH43">
        <v>1.9920500000000001</v>
      </c>
      <c r="FI43">
        <v>1.9260299999999999</v>
      </c>
      <c r="FJ43">
        <v>6.3106400000000002E-3</v>
      </c>
      <c r="FK43">
        <v>0</v>
      </c>
      <c r="FL43">
        <v>29.859500000000001</v>
      </c>
      <c r="FM43">
        <v>999.9</v>
      </c>
      <c r="FN43">
        <v>55.774999999999999</v>
      </c>
      <c r="FO43">
        <v>36.145000000000003</v>
      </c>
      <c r="FP43">
        <v>33.653700000000001</v>
      </c>
      <c r="FQ43">
        <v>60.846800000000002</v>
      </c>
      <c r="FR43">
        <v>36.3782</v>
      </c>
      <c r="FS43">
        <v>1</v>
      </c>
      <c r="FT43">
        <v>0.432309</v>
      </c>
      <c r="FU43">
        <v>2.5493199999999998</v>
      </c>
      <c r="FV43">
        <v>20.1721</v>
      </c>
      <c r="FW43">
        <v>5.2610200000000003</v>
      </c>
      <c r="FX43">
        <v>11.962</v>
      </c>
      <c r="FY43">
        <v>4.9797500000000001</v>
      </c>
      <c r="FZ43">
        <v>3.2978000000000001</v>
      </c>
      <c r="GA43">
        <v>9999</v>
      </c>
      <c r="GB43">
        <v>9999</v>
      </c>
      <c r="GC43">
        <v>999.9</v>
      </c>
      <c r="GD43">
        <v>9999</v>
      </c>
      <c r="GE43">
        <v>1.86951</v>
      </c>
      <c r="GF43">
        <v>1.8653999999999999</v>
      </c>
      <c r="GG43">
        <v>1.87215</v>
      </c>
      <c r="GH43">
        <v>1.8687400000000001</v>
      </c>
      <c r="GI43">
        <v>1.86747</v>
      </c>
      <c r="GJ43">
        <v>1.86751</v>
      </c>
      <c r="GK43">
        <v>1.8687400000000001</v>
      </c>
      <c r="GL43">
        <v>1.8699600000000001</v>
      </c>
      <c r="GM43">
        <v>5</v>
      </c>
      <c r="GN43">
        <v>0</v>
      </c>
      <c r="GO43">
        <v>0</v>
      </c>
      <c r="GP43">
        <v>0</v>
      </c>
      <c r="GQ43" t="s">
        <v>371</v>
      </c>
      <c r="GR43" t="s">
        <v>372</v>
      </c>
      <c r="GS43" t="s">
        <v>373</v>
      </c>
      <c r="GT43" t="s">
        <v>373</v>
      </c>
      <c r="GU43" t="s">
        <v>373</v>
      </c>
      <c r="GV43" t="s">
        <v>373</v>
      </c>
      <c r="GW43">
        <v>0</v>
      </c>
      <c r="GX43">
        <v>100</v>
      </c>
      <c r="GY43">
        <v>100</v>
      </c>
      <c r="GZ43">
        <v>0.78400000000000003</v>
      </c>
      <c r="HA43">
        <v>-5.9999999999999995E-4</v>
      </c>
      <c r="HB43">
        <v>0.67096031464323602</v>
      </c>
      <c r="HC43">
        <v>-8.5412330020358197E-5</v>
      </c>
      <c r="HD43">
        <v>7.0222813146585796E-7</v>
      </c>
      <c r="HE43">
        <v>-2.98990151938357E-10</v>
      </c>
      <c r="HF43">
        <v>3.9621124961625599E-2</v>
      </c>
      <c r="HG43">
        <v>-2.3286016756615301E-2</v>
      </c>
      <c r="HH43">
        <v>2.6488966622917002E-3</v>
      </c>
      <c r="HI43">
        <v>-3.3879166133906998E-5</v>
      </c>
      <c r="HJ43">
        <v>1</v>
      </c>
      <c r="HK43">
        <v>2007</v>
      </c>
      <c r="HL43">
        <v>1</v>
      </c>
      <c r="HM43">
        <v>24</v>
      </c>
      <c r="HN43">
        <v>1.6</v>
      </c>
      <c r="HO43">
        <v>1.4</v>
      </c>
      <c r="HP43">
        <v>18</v>
      </c>
      <c r="HQ43">
        <v>514.95799999999997</v>
      </c>
      <c r="HR43">
        <v>499.25299999999999</v>
      </c>
      <c r="HS43">
        <v>26.997299999999999</v>
      </c>
      <c r="HT43">
        <v>32.833300000000001</v>
      </c>
      <c r="HU43">
        <v>29.9999</v>
      </c>
      <c r="HV43">
        <v>32.579900000000002</v>
      </c>
      <c r="HW43">
        <v>32.531599999999997</v>
      </c>
      <c r="HX43">
        <v>29.6587</v>
      </c>
      <c r="HY43">
        <v>100</v>
      </c>
      <c r="HZ43">
        <v>0</v>
      </c>
      <c r="IA43">
        <v>27</v>
      </c>
      <c r="IB43">
        <v>600</v>
      </c>
      <c r="IC43">
        <v>0</v>
      </c>
      <c r="ID43">
        <v>98.079800000000006</v>
      </c>
      <c r="IE43">
        <v>99.629400000000004</v>
      </c>
    </row>
    <row r="44" spans="1:239" x14ac:dyDescent="0.3">
      <c r="A44">
        <v>28</v>
      </c>
      <c r="B44">
        <v>1628179815.5999999</v>
      </c>
      <c r="C44">
        <v>4726</v>
      </c>
      <c r="D44" t="s">
        <v>506</v>
      </c>
      <c r="E44" t="s">
        <v>507</v>
      </c>
      <c r="F44">
        <v>0</v>
      </c>
      <c r="G44" t="s">
        <v>452</v>
      </c>
      <c r="H44" t="s">
        <v>363</v>
      </c>
      <c r="I44" t="s">
        <v>364</v>
      </c>
      <c r="J44">
        <v>1628179815.5999999</v>
      </c>
      <c r="K44">
        <f t="shared" si="0"/>
        <v>5.2021491506322919E-3</v>
      </c>
      <c r="L44">
        <f t="shared" si="1"/>
        <v>5.2021491506322919</v>
      </c>
      <c r="M44">
        <f t="shared" si="2"/>
        <v>49.633466177728515</v>
      </c>
      <c r="N44">
        <f t="shared" si="3"/>
        <v>735.77700000000004</v>
      </c>
      <c r="O44">
        <f t="shared" si="4"/>
        <v>143.22933086823298</v>
      </c>
      <c r="P44">
        <f t="shared" si="5"/>
        <v>14.295357988804289</v>
      </c>
      <c r="Q44">
        <f t="shared" si="6"/>
        <v>73.436045195274303</v>
      </c>
      <c r="R44">
        <f t="shared" si="7"/>
        <v>0.14345891884097242</v>
      </c>
      <c r="S44">
        <f t="shared" si="8"/>
        <v>2.9250828913229205</v>
      </c>
      <c r="T44">
        <f t="shared" si="9"/>
        <v>0.13966169047614002</v>
      </c>
      <c r="U44">
        <f t="shared" si="10"/>
        <v>8.7621350823246943E-2</v>
      </c>
      <c r="V44">
        <f t="shared" si="11"/>
        <v>321.49323312710038</v>
      </c>
      <c r="W44">
        <f t="shared" si="12"/>
        <v>30.390402983369746</v>
      </c>
      <c r="X44">
        <f t="shared" si="13"/>
        <v>29.991700000000002</v>
      </c>
      <c r="Y44">
        <f t="shared" si="14"/>
        <v>4.2584190453593012</v>
      </c>
      <c r="Z44">
        <f t="shared" si="15"/>
        <v>14.960860709203928</v>
      </c>
      <c r="AA44">
        <f t="shared" si="16"/>
        <v>0.631845199231576</v>
      </c>
      <c r="AB44">
        <f t="shared" si="17"/>
        <v>4.2233211812664271</v>
      </c>
      <c r="AC44">
        <f t="shared" si="18"/>
        <v>3.6265738461277253</v>
      </c>
      <c r="AD44">
        <f t="shared" si="19"/>
        <v>-229.41477754288408</v>
      </c>
      <c r="AE44">
        <f t="shared" si="20"/>
        <v>-22.708377912528487</v>
      </c>
      <c r="AF44">
        <f t="shared" si="21"/>
        <v>-1.7248118288739398</v>
      </c>
      <c r="AG44">
        <f t="shared" si="22"/>
        <v>67.645265842813856</v>
      </c>
      <c r="AH44">
        <v>0</v>
      </c>
      <c r="AI44">
        <v>0</v>
      </c>
      <c r="AJ44">
        <f t="shared" si="23"/>
        <v>1</v>
      </c>
      <c r="AK44">
        <f t="shared" si="24"/>
        <v>0</v>
      </c>
      <c r="AL44">
        <f t="shared" si="25"/>
        <v>52245.890683307574</v>
      </c>
      <c r="AM44" t="s">
        <v>365</v>
      </c>
      <c r="AN44">
        <v>10238.9</v>
      </c>
      <c r="AO44">
        <v>302.21199999999999</v>
      </c>
      <c r="AP44">
        <v>4052.3</v>
      </c>
      <c r="AQ44">
        <f t="shared" si="26"/>
        <v>0.92542210596451402</v>
      </c>
      <c r="AR44">
        <v>-0.32343011824092399</v>
      </c>
      <c r="AS44" t="s">
        <v>508</v>
      </c>
      <c r="AT44">
        <v>10082.200000000001</v>
      </c>
      <c r="AU44">
        <v>732.00440000000003</v>
      </c>
      <c r="AV44">
        <v>1105.31</v>
      </c>
      <c r="AW44">
        <f t="shared" si="27"/>
        <v>0.33773837204042301</v>
      </c>
      <c r="AX44">
        <v>0.5</v>
      </c>
      <c r="AY44">
        <f t="shared" si="28"/>
        <v>1681.1049000658552</v>
      </c>
      <c r="AZ44">
        <f t="shared" si="29"/>
        <v>49.633466177728515</v>
      </c>
      <c r="BA44">
        <f t="shared" si="30"/>
        <v>283.88681608870996</v>
      </c>
      <c r="BB44">
        <f t="shared" si="31"/>
        <v>2.9716703754782012E-2</v>
      </c>
      <c r="BC44">
        <f t="shared" si="32"/>
        <v>2.6662112891406036</v>
      </c>
      <c r="BD44">
        <f t="shared" si="33"/>
        <v>252.08692850405208</v>
      </c>
      <c r="BE44" t="s">
        <v>509</v>
      </c>
      <c r="BF44">
        <v>553.04999999999995</v>
      </c>
      <c r="BG44">
        <f t="shared" si="34"/>
        <v>553.04999999999995</v>
      </c>
      <c r="BH44">
        <f t="shared" si="35"/>
        <v>0.49964263419312227</v>
      </c>
      <c r="BI44">
        <f t="shared" si="36"/>
        <v>0.6759598739724042</v>
      </c>
      <c r="BJ44">
        <f t="shared" si="37"/>
        <v>0.84217760948774745</v>
      </c>
      <c r="BK44">
        <f t="shared" si="38"/>
        <v>0.46483193831886011</v>
      </c>
      <c r="BL44">
        <f t="shared" si="39"/>
        <v>0.78584555882421958</v>
      </c>
      <c r="BM44">
        <f t="shared" si="40"/>
        <v>0.51070677758280969</v>
      </c>
      <c r="BN44">
        <f t="shared" si="41"/>
        <v>0.48929322241719031</v>
      </c>
      <c r="BO44">
        <f t="shared" si="42"/>
        <v>1999.89</v>
      </c>
      <c r="BP44">
        <f t="shared" si="43"/>
        <v>1681.1049000658552</v>
      </c>
      <c r="BQ44">
        <f t="shared" si="44"/>
        <v>0.84059868296049034</v>
      </c>
      <c r="BR44">
        <f t="shared" si="45"/>
        <v>0.16075545811374645</v>
      </c>
      <c r="BS44">
        <v>6</v>
      </c>
      <c r="BT44">
        <v>0.5</v>
      </c>
      <c r="BU44" t="s">
        <v>368</v>
      </c>
      <c r="BV44">
        <v>2</v>
      </c>
      <c r="BW44">
        <v>1628179815.5999999</v>
      </c>
      <c r="BX44">
        <v>735.77700000000004</v>
      </c>
      <c r="BY44">
        <v>799.93299999999999</v>
      </c>
      <c r="BZ44">
        <v>6.3306399999999998</v>
      </c>
      <c r="CA44">
        <v>0.12731999999999999</v>
      </c>
      <c r="CB44">
        <v>735.02499999999998</v>
      </c>
      <c r="CC44">
        <v>6.3407999999999998</v>
      </c>
      <c r="CD44">
        <v>499.97899999999998</v>
      </c>
      <c r="CE44">
        <v>99.707700000000003</v>
      </c>
      <c r="CF44">
        <v>9.9775900000000001E-2</v>
      </c>
      <c r="CG44">
        <v>29.8477</v>
      </c>
      <c r="CH44">
        <v>29.991700000000002</v>
      </c>
      <c r="CI44">
        <v>999.9</v>
      </c>
      <c r="CJ44">
        <v>0</v>
      </c>
      <c r="CK44">
        <v>0</v>
      </c>
      <c r="CL44">
        <v>10003.799999999999</v>
      </c>
      <c r="CM44">
        <v>0</v>
      </c>
      <c r="CN44">
        <v>659.59900000000005</v>
      </c>
      <c r="CO44">
        <v>-64.155900000000003</v>
      </c>
      <c r="CP44">
        <v>740.46500000000003</v>
      </c>
      <c r="CQ44">
        <v>800.03499999999997</v>
      </c>
      <c r="CR44">
        <v>6.2033199999999997</v>
      </c>
      <c r="CS44">
        <v>799.93299999999999</v>
      </c>
      <c r="CT44">
        <v>0.12731999999999999</v>
      </c>
      <c r="CU44">
        <v>0.63121300000000002</v>
      </c>
      <c r="CV44">
        <v>1.2694799999999999E-2</v>
      </c>
      <c r="CW44">
        <v>0.389154</v>
      </c>
      <c r="CX44">
        <v>-43.7104</v>
      </c>
      <c r="CY44">
        <v>1999.89</v>
      </c>
      <c r="CZ44">
        <v>0.979993</v>
      </c>
      <c r="DA44">
        <v>2.00065E-2</v>
      </c>
      <c r="DB44">
        <v>0</v>
      </c>
      <c r="DC44">
        <v>736.74</v>
      </c>
      <c r="DD44">
        <v>4.9998899999999997</v>
      </c>
      <c r="DE44">
        <v>16205.8</v>
      </c>
      <c r="DF44">
        <v>16899.3</v>
      </c>
      <c r="DG44">
        <v>48.125</v>
      </c>
      <c r="DH44">
        <v>49.936999999999998</v>
      </c>
      <c r="DI44">
        <v>48.75</v>
      </c>
      <c r="DJ44">
        <v>48.936999999999998</v>
      </c>
      <c r="DK44">
        <v>49.75</v>
      </c>
      <c r="DL44">
        <v>1954.98</v>
      </c>
      <c r="DM44">
        <v>39.909999999999997</v>
      </c>
      <c r="DN44">
        <v>0</v>
      </c>
      <c r="DO44">
        <v>180</v>
      </c>
      <c r="DP44">
        <v>0</v>
      </c>
      <c r="DQ44">
        <v>732.00440000000003</v>
      </c>
      <c r="DR44">
        <v>40.452384556007402</v>
      </c>
      <c r="DS44">
        <v>805.47692201911798</v>
      </c>
      <c r="DT44">
        <v>16133.704</v>
      </c>
      <c r="DU44">
        <v>15</v>
      </c>
      <c r="DV44">
        <v>1628179712.0999999</v>
      </c>
      <c r="DW44" t="s">
        <v>510</v>
      </c>
      <c r="DX44">
        <v>1628179696.5999999</v>
      </c>
      <c r="DY44">
        <v>1628179549.0999999</v>
      </c>
      <c r="DZ44">
        <v>30</v>
      </c>
      <c r="EA44">
        <v>-0.11700000000000001</v>
      </c>
      <c r="EB44">
        <v>3.0000000000000001E-3</v>
      </c>
      <c r="EC44">
        <v>0.78200000000000003</v>
      </c>
      <c r="ED44">
        <v>3.7999999999999999E-2</v>
      </c>
      <c r="EE44">
        <v>800</v>
      </c>
      <c r="EF44">
        <v>0</v>
      </c>
      <c r="EG44">
        <v>0.03</v>
      </c>
      <c r="EH44">
        <v>0.02</v>
      </c>
      <c r="EI44">
        <v>47.276846407201603</v>
      </c>
      <c r="EJ44">
        <v>10.349336917930501</v>
      </c>
      <c r="EK44">
        <v>1.52223515276835</v>
      </c>
      <c r="EL44">
        <v>0</v>
      </c>
      <c r="EM44">
        <v>0.13401369640229999</v>
      </c>
      <c r="EN44">
        <v>3.4265441578333902E-2</v>
      </c>
      <c r="EO44">
        <v>5.0369958754279002E-3</v>
      </c>
      <c r="EP44">
        <v>1</v>
      </c>
      <c r="EQ44">
        <v>1</v>
      </c>
      <c r="ER44">
        <v>2</v>
      </c>
      <c r="ES44" t="s">
        <v>379</v>
      </c>
      <c r="ET44">
        <v>2.9386399999999999</v>
      </c>
      <c r="EU44">
        <v>2.7454999999999998</v>
      </c>
      <c r="EV44">
        <v>0.13800699999999999</v>
      </c>
      <c r="EW44">
        <v>0.1459</v>
      </c>
      <c r="EX44">
        <v>4.2936000000000002E-2</v>
      </c>
      <c r="EY44">
        <v>1.1699600000000001E-3</v>
      </c>
      <c r="EZ44">
        <v>20310.5</v>
      </c>
      <c r="FA44">
        <v>18555.599999999999</v>
      </c>
      <c r="FB44">
        <v>23497.200000000001</v>
      </c>
      <c r="FC44">
        <v>21774.5</v>
      </c>
      <c r="FD44">
        <v>31714.1</v>
      </c>
      <c r="FE44">
        <v>30469.4</v>
      </c>
      <c r="FF44">
        <v>37063.9</v>
      </c>
      <c r="FG44">
        <v>34004.6</v>
      </c>
      <c r="FH44">
        <v>1.9917499999999999</v>
      </c>
      <c r="FI44">
        <v>1.9262300000000001</v>
      </c>
      <c r="FJ44">
        <v>1.48714E-2</v>
      </c>
      <c r="FK44">
        <v>0</v>
      </c>
      <c r="FL44">
        <v>29.749700000000001</v>
      </c>
      <c r="FM44">
        <v>999.9</v>
      </c>
      <c r="FN44">
        <v>55.219000000000001</v>
      </c>
      <c r="FO44">
        <v>36.286000000000001</v>
      </c>
      <c r="FP44">
        <v>33.5749</v>
      </c>
      <c r="FQ44">
        <v>61.026800000000001</v>
      </c>
      <c r="FR44">
        <v>36.510399999999997</v>
      </c>
      <c r="FS44">
        <v>1</v>
      </c>
      <c r="FT44">
        <v>0.43059999999999998</v>
      </c>
      <c r="FU44">
        <v>2.3913700000000002</v>
      </c>
      <c r="FV44">
        <v>20.174099999999999</v>
      </c>
      <c r="FW44">
        <v>5.2595200000000002</v>
      </c>
      <c r="FX44">
        <v>11.962</v>
      </c>
      <c r="FY44">
        <v>4.9797500000000001</v>
      </c>
      <c r="FZ44">
        <v>3.2979500000000002</v>
      </c>
      <c r="GA44">
        <v>9999</v>
      </c>
      <c r="GB44">
        <v>9999</v>
      </c>
      <c r="GC44">
        <v>999.9</v>
      </c>
      <c r="GD44">
        <v>9999</v>
      </c>
      <c r="GE44">
        <v>1.86951</v>
      </c>
      <c r="GF44">
        <v>1.8653900000000001</v>
      </c>
      <c r="GG44">
        <v>1.8722099999999999</v>
      </c>
      <c r="GH44">
        <v>1.8687400000000001</v>
      </c>
      <c r="GI44">
        <v>1.8674999999999999</v>
      </c>
      <c r="GJ44">
        <v>1.8675200000000001</v>
      </c>
      <c r="GK44">
        <v>1.8687400000000001</v>
      </c>
      <c r="GL44">
        <v>1.86998</v>
      </c>
      <c r="GM44">
        <v>5</v>
      </c>
      <c r="GN44">
        <v>0</v>
      </c>
      <c r="GO44">
        <v>0</v>
      </c>
      <c r="GP44">
        <v>0</v>
      </c>
      <c r="GQ44" t="s">
        <v>371</v>
      </c>
      <c r="GR44" t="s">
        <v>372</v>
      </c>
      <c r="GS44" t="s">
        <v>373</v>
      </c>
      <c r="GT44" t="s">
        <v>373</v>
      </c>
      <c r="GU44" t="s">
        <v>373</v>
      </c>
      <c r="GV44" t="s">
        <v>373</v>
      </c>
      <c r="GW44">
        <v>0</v>
      </c>
      <c r="GX44">
        <v>100</v>
      </c>
      <c r="GY44">
        <v>100</v>
      </c>
      <c r="GZ44">
        <v>0.752</v>
      </c>
      <c r="HA44">
        <v>-1.0200000000000001E-2</v>
      </c>
      <c r="HB44">
        <v>0.55413733873502902</v>
      </c>
      <c r="HC44">
        <v>-8.5412330020358197E-5</v>
      </c>
      <c r="HD44">
        <v>7.0222813146585796E-7</v>
      </c>
      <c r="HE44">
        <v>-2.98990151938357E-10</v>
      </c>
      <c r="HF44">
        <v>3.9621124961625599E-2</v>
      </c>
      <c r="HG44">
        <v>-2.3286016756615301E-2</v>
      </c>
      <c r="HH44">
        <v>2.6488966622917002E-3</v>
      </c>
      <c r="HI44">
        <v>-3.3879166133906998E-5</v>
      </c>
      <c r="HJ44">
        <v>1</v>
      </c>
      <c r="HK44">
        <v>2007</v>
      </c>
      <c r="HL44">
        <v>1</v>
      </c>
      <c r="HM44">
        <v>24</v>
      </c>
      <c r="HN44">
        <v>2</v>
      </c>
      <c r="HO44">
        <v>4.4000000000000004</v>
      </c>
      <c r="HP44">
        <v>18</v>
      </c>
      <c r="HQ44">
        <v>514.83399999999995</v>
      </c>
      <c r="HR44">
        <v>499.49599999999998</v>
      </c>
      <c r="HS44">
        <v>26.999199999999998</v>
      </c>
      <c r="HT44">
        <v>32.807400000000001</v>
      </c>
      <c r="HU44">
        <v>30</v>
      </c>
      <c r="HV44">
        <v>32.588700000000003</v>
      </c>
      <c r="HW44">
        <v>32.543199999999999</v>
      </c>
      <c r="HX44">
        <v>37.553699999999999</v>
      </c>
      <c r="HY44">
        <v>100</v>
      </c>
      <c r="HZ44">
        <v>0</v>
      </c>
      <c r="IA44">
        <v>27</v>
      </c>
      <c r="IB44">
        <v>800</v>
      </c>
      <c r="IC44">
        <v>0</v>
      </c>
      <c r="ID44">
        <v>98.086299999999994</v>
      </c>
      <c r="IE44">
        <v>99.639499999999998</v>
      </c>
    </row>
    <row r="45" spans="1:239" x14ac:dyDescent="0.3">
      <c r="A45">
        <v>29</v>
      </c>
      <c r="B45">
        <v>1628179996.5</v>
      </c>
      <c r="C45">
        <v>4906.9000000953702</v>
      </c>
      <c r="D45" t="s">
        <v>511</v>
      </c>
      <c r="E45" t="s">
        <v>512</v>
      </c>
      <c r="F45">
        <v>0</v>
      </c>
      <c r="G45" t="s">
        <v>452</v>
      </c>
      <c r="H45" t="s">
        <v>363</v>
      </c>
      <c r="I45" t="s">
        <v>364</v>
      </c>
      <c r="J45">
        <v>1628179996.5</v>
      </c>
      <c r="K45">
        <f t="shared" si="0"/>
        <v>4.6224780422401144E-3</v>
      </c>
      <c r="L45">
        <f t="shared" si="1"/>
        <v>4.6224780422401146</v>
      </c>
      <c r="M45">
        <f t="shared" si="2"/>
        <v>51.733038978315086</v>
      </c>
      <c r="N45">
        <f t="shared" si="3"/>
        <v>932.73699999999997</v>
      </c>
      <c r="O45">
        <f t="shared" si="4"/>
        <v>209.9609717860271</v>
      </c>
      <c r="P45">
        <f t="shared" si="5"/>
        <v>20.955573304309496</v>
      </c>
      <c r="Q45">
        <f t="shared" si="6"/>
        <v>93.093675509662091</v>
      </c>
      <c r="R45">
        <f t="shared" si="7"/>
        <v>0.12276787436099044</v>
      </c>
      <c r="S45">
        <f t="shared" si="8"/>
        <v>2.923528251265564</v>
      </c>
      <c r="T45">
        <f t="shared" si="9"/>
        <v>0.11997407056982622</v>
      </c>
      <c r="U45">
        <f t="shared" si="10"/>
        <v>7.5229510937743257E-2</v>
      </c>
      <c r="V45">
        <f t="shared" si="11"/>
        <v>321.50919312709402</v>
      </c>
      <c r="W45">
        <f t="shared" si="12"/>
        <v>30.665448795970654</v>
      </c>
      <c r="X45">
        <f t="shared" si="13"/>
        <v>30.220600000000001</v>
      </c>
      <c r="Y45">
        <f t="shared" si="14"/>
        <v>4.3147332828252143</v>
      </c>
      <c r="Z45">
        <f t="shared" si="15"/>
        <v>13.241799316703585</v>
      </c>
      <c r="AA45">
        <f t="shared" si="16"/>
        <v>0.56324379949968884</v>
      </c>
      <c r="AB45">
        <f t="shared" si="17"/>
        <v>4.2535291921332545</v>
      </c>
      <c r="AC45">
        <f t="shared" si="18"/>
        <v>3.7514894833255257</v>
      </c>
      <c r="AD45">
        <f t="shared" si="19"/>
        <v>-203.85128166278903</v>
      </c>
      <c r="AE45">
        <f t="shared" si="20"/>
        <v>-39.229939189967219</v>
      </c>
      <c r="AF45">
        <f t="shared" si="21"/>
        <v>-2.9865024865109313</v>
      </c>
      <c r="AG45">
        <f t="shared" si="22"/>
        <v>75.441469787826861</v>
      </c>
      <c r="AH45">
        <v>0</v>
      </c>
      <c r="AI45">
        <v>0</v>
      </c>
      <c r="AJ45">
        <f t="shared" si="23"/>
        <v>1</v>
      </c>
      <c r="AK45">
        <f t="shared" si="24"/>
        <v>0</v>
      </c>
      <c r="AL45">
        <f t="shared" si="25"/>
        <v>52180.077326482729</v>
      </c>
      <c r="AM45" t="s">
        <v>365</v>
      </c>
      <c r="AN45">
        <v>10238.9</v>
      </c>
      <c r="AO45">
        <v>302.21199999999999</v>
      </c>
      <c r="AP45">
        <v>4052.3</v>
      </c>
      <c r="AQ45">
        <f t="shared" si="26"/>
        <v>0.92542210596451402</v>
      </c>
      <c r="AR45">
        <v>-0.32343011824092399</v>
      </c>
      <c r="AS45" t="s">
        <v>513</v>
      </c>
      <c r="AT45">
        <v>10081.6</v>
      </c>
      <c r="AU45">
        <v>737.56119230769195</v>
      </c>
      <c r="AV45">
        <v>1140.3800000000001</v>
      </c>
      <c r="AW45">
        <f t="shared" si="27"/>
        <v>0.35323208727994893</v>
      </c>
      <c r="AX45">
        <v>0.5</v>
      </c>
      <c r="AY45">
        <f t="shared" si="28"/>
        <v>1681.1889000658516</v>
      </c>
      <c r="AZ45">
        <f t="shared" si="29"/>
        <v>51.733038978315086</v>
      </c>
      <c r="BA45">
        <f t="shared" si="30"/>
        <v>296.92493214107111</v>
      </c>
      <c r="BB45">
        <f t="shared" si="31"/>
        <v>3.0964080892109728E-2</v>
      </c>
      <c r="BC45">
        <f t="shared" si="32"/>
        <v>2.5534646345954854</v>
      </c>
      <c r="BD45">
        <f t="shared" si="33"/>
        <v>253.86750037520426</v>
      </c>
      <c r="BE45" t="s">
        <v>514</v>
      </c>
      <c r="BF45">
        <v>550.23</v>
      </c>
      <c r="BG45">
        <f t="shared" si="34"/>
        <v>550.23</v>
      </c>
      <c r="BH45">
        <f t="shared" si="35"/>
        <v>0.5175029376172855</v>
      </c>
      <c r="BI45">
        <f t="shared" si="36"/>
        <v>0.68257020705296634</v>
      </c>
      <c r="BJ45">
        <f t="shared" si="37"/>
        <v>0.83148537864748562</v>
      </c>
      <c r="BK45">
        <f t="shared" si="38"/>
        <v>0.48059435303221798</v>
      </c>
      <c r="BL45">
        <f t="shared" si="39"/>
        <v>0.77649377827933641</v>
      </c>
      <c r="BM45">
        <f t="shared" si="40"/>
        <v>0.50920602784382274</v>
      </c>
      <c r="BN45">
        <f t="shared" si="41"/>
        <v>0.49079397215617726</v>
      </c>
      <c r="BO45">
        <f t="shared" si="42"/>
        <v>1999.99</v>
      </c>
      <c r="BP45">
        <f t="shared" si="43"/>
        <v>1681.1889000658516</v>
      </c>
      <c r="BQ45">
        <f t="shared" si="44"/>
        <v>0.84059865302619097</v>
      </c>
      <c r="BR45">
        <f t="shared" si="45"/>
        <v>0.16075540034054872</v>
      </c>
      <c r="BS45">
        <v>6</v>
      </c>
      <c r="BT45">
        <v>0.5</v>
      </c>
      <c r="BU45" t="s">
        <v>368</v>
      </c>
      <c r="BV45">
        <v>2</v>
      </c>
      <c r="BW45">
        <v>1628179996.5</v>
      </c>
      <c r="BX45">
        <v>932.73699999999997</v>
      </c>
      <c r="BY45">
        <v>999.98500000000001</v>
      </c>
      <c r="BZ45">
        <v>5.6433299999999997</v>
      </c>
      <c r="CA45">
        <v>0.128112</v>
      </c>
      <c r="CB45">
        <v>931.66200000000003</v>
      </c>
      <c r="CC45">
        <v>5.6522199999999998</v>
      </c>
      <c r="CD45">
        <v>500.041</v>
      </c>
      <c r="CE45">
        <v>99.706999999999994</v>
      </c>
      <c r="CF45">
        <v>9.9993299999999993E-2</v>
      </c>
      <c r="CG45">
        <v>29.971699999999998</v>
      </c>
      <c r="CH45">
        <v>30.220600000000001</v>
      </c>
      <c r="CI45">
        <v>999.9</v>
      </c>
      <c r="CJ45">
        <v>0</v>
      </c>
      <c r="CK45">
        <v>0</v>
      </c>
      <c r="CL45">
        <v>9995</v>
      </c>
      <c r="CM45">
        <v>0</v>
      </c>
      <c r="CN45">
        <v>548.00900000000001</v>
      </c>
      <c r="CO45">
        <v>-67.248400000000004</v>
      </c>
      <c r="CP45">
        <v>938.03</v>
      </c>
      <c r="CQ45">
        <v>1000.11</v>
      </c>
      <c r="CR45">
        <v>5.5152099999999997</v>
      </c>
      <c r="CS45">
        <v>999.98500000000001</v>
      </c>
      <c r="CT45">
        <v>0.128112</v>
      </c>
      <c r="CU45">
        <v>0.56267900000000004</v>
      </c>
      <c r="CV45">
        <v>1.2773700000000001E-2</v>
      </c>
      <c r="CW45">
        <v>-1.1880200000000001</v>
      </c>
      <c r="CX45">
        <v>-43.653199999999998</v>
      </c>
      <c r="CY45">
        <v>1999.99</v>
      </c>
      <c r="CZ45">
        <v>0.97999599999999998</v>
      </c>
      <c r="DA45">
        <v>2.0003799999999999E-2</v>
      </c>
      <c r="DB45">
        <v>0</v>
      </c>
      <c r="DC45">
        <v>742.64599999999996</v>
      </c>
      <c r="DD45">
        <v>4.9998899999999997</v>
      </c>
      <c r="DE45">
        <v>16451.400000000001</v>
      </c>
      <c r="DF45">
        <v>16900.2</v>
      </c>
      <c r="DG45">
        <v>48.186999999999998</v>
      </c>
      <c r="DH45">
        <v>49.936999999999998</v>
      </c>
      <c r="DI45">
        <v>48.811999999999998</v>
      </c>
      <c r="DJ45">
        <v>49.061999999999998</v>
      </c>
      <c r="DK45">
        <v>49.811999999999998</v>
      </c>
      <c r="DL45">
        <v>1955.08</v>
      </c>
      <c r="DM45">
        <v>39.909999999999997</v>
      </c>
      <c r="DN45">
        <v>0</v>
      </c>
      <c r="DO45">
        <v>180.69999980926499</v>
      </c>
      <c r="DP45">
        <v>0</v>
      </c>
      <c r="DQ45">
        <v>737.56119230769195</v>
      </c>
      <c r="DR45">
        <v>41.863623935502901</v>
      </c>
      <c r="DS45">
        <v>917.27179460065804</v>
      </c>
      <c r="DT45">
        <v>16334.4538461538</v>
      </c>
      <c r="DU45">
        <v>15</v>
      </c>
      <c r="DV45">
        <v>1628179890</v>
      </c>
      <c r="DW45" t="s">
        <v>515</v>
      </c>
      <c r="DX45">
        <v>1628179885.5</v>
      </c>
      <c r="DY45">
        <v>1628179890</v>
      </c>
      <c r="DZ45">
        <v>31</v>
      </c>
      <c r="EA45">
        <v>0.23200000000000001</v>
      </c>
      <c r="EB45">
        <v>5.0000000000000001E-3</v>
      </c>
      <c r="EC45">
        <v>1.1040000000000001</v>
      </c>
      <c r="ED45">
        <v>4.2000000000000003E-2</v>
      </c>
      <c r="EE45">
        <v>1000</v>
      </c>
      <c r="EF45">
        <v>0</v>
      </c>
      <c r="EG45">
        <v>0.04</v>
      </c>
      <c r="EH45">
        <v>0.02</v>
      </c>
      <c r="EI45">
        <v>49.438679352583797</v>
      </c>
      <c r="EJ45">
        <v>10.108156193276001</v>
      </c>
      <c r="EK45">
        <v>1.49170235549941</v>
      </c>
      <c r="EL45">
        <v>0</v>
      </c>
      <c r="EM45">
        <v>0.112858035820301</v>
      </c>
      <c r="EN45">
        <v>3.72114367989652E-2</v>
      </c>
      <c r="EO45">
        <v>5.46065091378498E-3</v>
      </c>
      <c r="EP45">
        <v>1</v>
      </c>
      <c r="EQ45">
        <v>1</v>
      </c>
      <c r="ER45">
        <v>2</v>
      </c>
      <c r="ES45" t="s">
        <v>379</v>
      </c>
      <c r="ET45">
        <v>2.9387599999999998</v>
      </c>
      <c r="EU45">
        <v>2.7456499999999999</v>
      </c>
      <c r="EV45">
        <v>0.1613</v>
      </c>
      <c r="EW45">
        <v>0.168626</v>
      </c>
      <c r="EX45">
        <v>3.9094999999999998E-2</v>
      </c>
      <c r="EY45">
        <v>1.17706E-3</v>
      </c>
      <c r="EZ45">
        <v>19759</v>
      </c>
      <c r="FA45">
        <v>18058.400000000001</v>
      </c>
      <c r="FB45">
        <v>23495</v>
      </c>
      <c r="FC45">
        <v>21771.3</v>
      </c>
      <c r="FD45">
        <v>31838.5</v>
      </c>
      <c r="FE45">
        <v>30465.3</v>
      </c>
      <c r="FF45">
        <v>37060.199999999997</v>
      </c>
      <c r="FG45">
        <v>34000.300000000003</v>
      </c>
      <c r="FH45">
        <v>1.99085</v>
      </c>
      <c r="FI45">
        <v>1.92598</v>
      </c>
      <c r="FJ45">
        <v>1.9911700000000001E-2</v>
      </c>
      <c r="FK45">
        <v>0</v>
      </c>
      <c r="FL45">
        <v>29.896599999999999</v>
      </c>
      <c r="FM45">
        <v>999.9</v>
      </c>
      <c r="FN45">
        <v>54.584000000000003</v>
      </c>
      <c r="FO45">
        <v>36.447000000000003</v>
      </c>
      <c r="FP45">
        <v>33.486800000000002</v>
      </c>
      <c r="FQ45">
        <v>61.1068</v>
      </c>
      <c r="FR45">
        <v>36.4343</v>
      </c>
      <c r="FS45">
        <v>1</v>
      </c>
      <c r="FT45">
        <v>0.436502</v>
      </c>
      <c r="FU45">
        <v>2.6318700000000002</v>
      </c>
      <c r="FV45">
        <v>20.170400000000001</v>
      </c>
      <c r="FW45">
        <v>5.2649100000000004</v>
      </c>
      <c r="FX45">
        <v>11.962</v>
      </c>
      <c r="FY45">
        <v>4.9798</v>
      </c>
      <c r="FZ45">
        <v>3.2977300000000001</v>
      </c>
      <c r="GA45">
        <v>9999</v>
      </c>
      <c r="GB45">
        <v>9999</v>
      </c>
      <c r="GC45">
        <v>999.9</v>
      </c>
      <c r="GD45">
        <v>9999</v>
      </c>
      <c r="GE45">
        <v>1.86951</v>
      </c>
      <c r="GF45">
        <v>1.8654200000000001</v>
      </c>
      <c r="GG45">
        <v>1.87222</v>
      </c>
      <c r="GH45">
        <v>1.8687400000000001</v>
      </c>
      <c r="GI45">
        <v>1.86751</v>
      </c>
      <c r="GJ45">
        <v>1.8675200000000001</v>
      </c>
      <c r="GK45">
        <v>1.8687400000000001</v>
      </c>
      <c r="GL45">
        <v>1.8699600000000001</v>
      </c>
      <c r="GM45">
        <v>5</v>
      </c>
      <c r="GN45">
        <v>0</v>
      </c>
      <c r="GO45">
        <v>0</v>
      </c>
      <c r="GP45">
        <v>0</v>
      </c>
      <c r="GQ45" t="s">
        <v>371</v>
      </c>
      <c r="GR45" t="s">
        <v>372</v>
      </c>
      <c r="GS45" t="s">
        <v>373</v>
      </c>
      <c r="GT45" t="s">
        <v>373</v>
      </c>
      <c r="GU45" t="s">
        <v>373</v>
      </c>
      <c r="GV45" t="s">
        <v>373</v>
      </c>
      <c r="GW45">
        <v>0</v>
      </c>
      <c r="GX45">
        <v>100</v>
      </c>
      <c r="GY45">
        <v>100</v>
      </c>
      <c r="GZ45">
        <v>1.075</v>
      </c>
      <c r="HA45">
        <v>-8.8999999999999999E-3</v>
      </c>
      <c r="HB45">
        <v>0.78620158400809803</v>
      </c>
      <c r="HC45">
        <v>-8.5412330020358197E-5</v>
      </c>
      <c r="HD45">
        <v>7.0222813146585796E-7</v>
      </c>
      <c r="HE45">
        <v>-2.98990151938357E-10</v>
      </c>
      <c r="HF45">
        <v>4.4215269634548401E-2</v>
      </c>
      <c r="HG45">
        <v>-2.3286016756615301E-2</v>
      </c>
      <c r="HH45">
        <v>2.6488966622917002E-3</v>
      </c>
      <c r="HI45">
        <v>-3.3879166133906998E-5</v>
      </c>
      <c r="HJ45">
        <v>1</v>
      </c>
      <c r="HK45">
        <v>2007</v>
      </c>
      <c r="HL45">
        <v>1</v>
      </c>
      <c r="HM45">
        <v>24</v>
      </c>
      <c r="HN45">
        <v>1.9</v>
      </c>
      <c r="HO45">
        <v>1.8</v>
      </c>
      <c r="HP45">
        <v>18</v>
      </c>
      <c r="HQ45">
        <v>514.43700000000001</v>
      </c>
      <c r="HR45">
        <v>499.548</v>
      </c>
      <c r="HS45">
        <v>26.999500000000001</v>
      </c>
      <c r="HT45">
        <v>32.833599999999997</v>
      </c>
      <c r="HU45">
        <v>30.000299999999999</v>
      </c>
      <c r="HV45">
        <v>32.611800000000002</v>
      </c>
      <c r="HW45">
        <v>32.570999999999998</v>
      </c>
      <c r="HX45">
        <v>45.098500000000001</v>
      </c>
      <c r="HY45">
        <v>100</v>
      </c>
      <c r="HZ45">
        <v>0</v>
      </c>
      <c r="IA45">
        <v>27</v>
      </c>
      <c r="IB45">
        <v>1000</v>
      </c>
      <c r="IC45">
        <v>0</v>
      </c>
      <c r="ID45">
        <v>98.076800000000006</v>
      </c>
      <c r="IE45">
        <v>99.625799999999998</v>
      </c>
    </row>
    <row r="46" spans="1:239" x14ac:dyDescent="0.3">
      <c r="A46">
        <v>30</v>
      </c>
      <c r="B46">
        <v>1628180116.5</v>
      </c>
      <c r="C46">
        <v>5026.9000000953702</v>
      </c>
      <c r="D46" t="s">
        <v>516</v>
      </c>
      <c r="E46" t="s">
        <v>517</v>
      </c>
      <c r="F46">
        <v>0</v>
      </c>
      <c r="G46" t="s">
        <v>452</v>
      </c>
      <c r="H46" t="s">
        <v>363</v>
      </c>
      <c r="I46" t="s">
        <v>364</v>
      </c>
      <c r="J46">
        <v>1628180116.5</v>
      </c>
      <c r="K46">
        <f t="shared" si="0"/>
        <v>3.4629595003243321E-3</v>
      </c>
      <c r="L46">
        <f t="shared" si="1"/>
        <v>3.4629595003243323</v>
      </c>
      <c r="M46">
        <f t="shared" si="2"/>
        <v>46.17083555467697</v>
      </c>
      <c r="N46">
        <f t="shared" si="3"/>
        <v>1139.96</v>
      </c>
      <c r="O46">
        <f t="shared" si="4"/>
        <v>240.97952651669229</v>
      </c>
      <c r="P46">
        <f t="shared" si="5"/>
        <v>24.049996593288633</v>
      </c>
      <c r="Q46">
        <f t="shared" si="6"/>
        <v>113.769142602188</v>
      </c>
      <c r="R46">
        <f t="shared" si="7"/>
        <v>8.7660808742843405E-2</v>
      </c>
      <c r="S46">
        <f t="shared" si="8"/>
        <v>2.925385575671144</v>
      </c>
      <c r="T46">
        <f t="shared" si="9"/>
        <v>8.6227224913849557E-2</v>
      </c>
      <c r="U46">
        <f t="shared" si="10"/>
        <v>5.4018864495326377E-2</v>
      </c>
      <c r="V46">
        <f t="shared" si="11"/>
        <v>321.491637127101</v>
      </c>
      <c r="W46">
        <f t="shared" si="12"/>
        <v>31.020527305369576</v>
      </c>
      <c r="X46">
        <f t="shared" si="13"/>
        <v>30.3156</v>
      </c>
      <c r="Y46">
        <f t="shared" si="14"/>
        <v>4.3382951634394598</v>
      </c>
      <c r="Z46">
        <f t="shared" si="15"/>
        <v>9.9809262513336243</v>
      </c>
      <c r="AA46">
        <f t="shared" si="16"/>
        <v>0.425867813114301</v>
      </c>
      <c r="AB46">
        <f t="shared" si="17"/>
        <v>4.2668165497906339</v>
      </c>
      <c r="AC46">
        <f t="shared" si="18"/>
        <v>3.9124273503251588</v>
      </c>
      <c r="AD46">
        <f t="shared" si="19"/>
        <v>-152.71651396430306</v>
      </c>
      <c r="AE46">
        <f t="shared" si="20"/>
        <v>-45.67379692025677</v>
      </c>
      <c r="AF46">
        <f t="shared" si="21"/>
        <v>-3.4774221573768749</v>
      </c>
      <c r="AG46">
        <f t="shared" si="22"/>
        <v>119.62390408516433</v>
      </c>
      <c r="AH46">
        <v>0</v>
      </c>
      <c r="AI46">
        <v>0</v>
      </c>
      <c r="AJ46">
        <f t="shared" si="23"/>
        <v>1</v>
      </c>
      <c r="AK46">
        <f t="shared" si="24"/>
        <v>0</v>
      </c>
      <c r="AL46">
        <f t="shared" si="25"/>
        <v>52223.65311052747</v>
      </c>
      <c r="AM46" t="s">
        <v>365</v>
      </c>
      <c r="AN46">
        <v>10238.9</v>
      </c>
      <c r="AO46">
        <v>302.21199999999999</v>
      </c>
      <c r="AP46">
        <v>4052.3</v>
      </c>
      <c r="AQ46">
        <f t="shared" si="26"/>
        <v>0.92542210596451402</v>
      </c>
      <c r="AR46">
        <v>-0.32343011824092399</v>
      </c>
      <c r="AS46" t="s">
        <v>518</v>
      </c>
      <c r="AT46">
        <v>10080.700000000001</v>
      </c>
      <c r="AU46">
        <v>721.89419230769204</v>
      </c>
      <c r="AV46">
        <v>1071.1500000000001</v>
      </c>
      <c r="AW46">
        <f t="shared" si="27"/>
        <v>0.32605686196359807</v>
      </c>
      <c r="AX46">
        <v>0.5</v>
      </c>
      <c r="AY46">
        <f t="shared" si="28"/>
        <v>1681.0965000658555</v>
      </c>
      <c r="AZ46">
        <f t="shared" si="29"/>
        <v>46.17083555467697</v>
      </c>
      <c r="BA46">
        <f t="shared" si="30"/>
        <v>274.06652473473025</v>
      </c>
      <c r="BB46">
        <f t="shared" si="31"/>
        <v>2.7657106936512282E-2</v>
      </c>
      <c r="BC46">
        <f t="shared" si="32"/>
        <v>2.783130280539607</v>
      </c>
      <c r="BD46">
        <f t="shared" si="33"/>
        <v>250.26665442216927</v>
      </c>
      <c r="BE46" t="s">
        <v>519</v>
      </c>
      <c r="BF46">
        <v>555.99</v>
      </c>
      <c r="BG46">
        <f t="shared" si="34"/>
        <v>555.99</v>
      </c>
      <c r="BH46">
        <f t="shared" si="35"/>
        <v>0.48094104467161469</v>
      </c>
      <c r="BI46">
        <f t="shared" si="36"/>
        <v>0.67795598977464866</v>
      </c>
      <c r="BJ46">
        <f t="shared" si="37"/>
        <v>0.85265608598779852</v>
      </c>
      <c r="BK46">
        <f t="shared" si="38"/>
        <v>0.45420542058307434</v>
      </c>
      <c r="BL46">
        <f t="shared" si="39"/>
        <v>0.79495467839688028</v>
      </c>
      <c r="BM46">
        <f t="shared" si="40"/>
        <v>0.52214958199046657</v>
      </c>
      <c r="BN46">
        <f t="shared" si="41"/>
        <v>0.47785041800953343</v>
      </c>
      <c r="BO46">
        <f t="shared" si="42"/>
        <v>1999.88</v>
      </c>
      <c r="BP46">
        <f t="shared" si="43"/>
        <v>1681.0965000658555</v>
      </c>
      <c r="BQ46">
        <f t="shared" si="44"/>
        <v>0.84059868595408493</v>
      </c>
      <c r="BR46">
        <f t="shared" si="45"/>
        <v>0.16075546389138398</v>
      </c>
      <c r="BS46">
        <v>6</v>
      </c>
      <c r="BT46">
        <v>0.5</v>
      </c>
      <c r="BU46" t="s">
        <v>368</v>
      </c>
      <c r="BV46">
        <v>2</v>
      </c>
      <c r="BW46">
        <v>1628180116.5</v>
      </c>
      <c r="BX46">
        <v>1139.96</v>
      </c>
      <c r="BY46">
        <v>1200.0999999999999</v>
      </c>
      <c r="BZ46">
        <v>4.2671700000000001</v>
      </c>
      <c r="CA46">
        <v>0.1295</v>
      </c>
      <c r="CB46">
        <v>1138.77</v>
      </c>
      <c r="CC46">
        <v>4.2767400000000002</v>
      </c>
      <c r="CD46">
        <v>500.01799999999997</v>
      </c>
      <c r="CE46">
        <v>99.700999999999993</v>
      </c>
      <c r="CF46">
        <v>9.9995299999999995E-2</v>
      </c>
      <c r="CG46">
        <v>30.026</v>
      </c>
      <c r="CH46">
        <v>30.3156</v>
      </c>
      <c r="CI46">
        <v>999.9</v>
      </c>
      <c r="CJ46">
        <v>0</v>
      </c>
      <c r="CK46">
        <v>0</v>
      </c>
      <c r="CL46">
        <v>10006.200000000001</v>
      </c>
      <c r="CM46">
        <v>0</v>
      </c>
      <c r="CN46">
        <v>643.86</v>
      </c>
      <c r="CO46">
        <v>-60.139000000000003</v>
      </c>
      <c r="CP46">
        <v>1144.8399999999999</v>
      </c>
      <c r="CQ46">
        <v>1200.25</v>
      </c>
      <c r="CR46">
        <v>4.13767</v>
      </c>
      <c r="CS46">
        <v>1200.0999999999999</v>
      </c>
      <c r="CT46">
        <v>0.1295</v>
      </c>
      <c r="CU46">
        <v>0.42544100000000001</v>
      </c>
      <c r="CV46">
        <v>1.2911300000000001E-2</v>
      </c>
      <c r="CW46">
        <v>-4.9398600000000004</v>
      </c>
      <c r="CX46">
        <v>-43.554200000000002</v>
      </c>
      <c r="CY46">
        <v>1999.88</v>
      </c>
      <c r="CZ46">
        <v>0.97999599999999998</v>
      </c>
      <c r="DA46">
        <v>2.0003799999999999E-2</v>
      </c>
      <c r="DB46">
        <v>0</v>
      </c>
      <c r="DC46">
        <v>720.61699999999996</v>
      </c>
      <c r="DD46">
        <v>4.9998899999999997</v>
      </c>
      <c r="DE46">
        <v>16024.4</v>
      </c>
      <c r="DF46">
        <v>16899.2</v>
      </c>
      <c r="DG46">
        <v>48.25</v>
      </c>
      <c r="DH46">
        <v>50.061999999999998</v>
      </c>
      <c r="DI46">
        <v>48.875</v>
      </c>
      <c r="DJ46">
        <v>49.125</v>
      </c>
      <c r="DK46">
        <v>49.936999999999998</v>
      </c>
      <c r="DL46">
        <v>1954.97</v>
      </c>
      <c r="DM46">
        <v>39.909999999999997</v>
      </c>
      <c r="DN46">
        <v>0</v>
      </c>
      <c r="DO46">
        <v>119.39999985694899</v>
      </c>
      <c r="DP46">
        <v>0</v>
      </c>
      <c r="DQ46">
        <v>721.89419230769204</v>
      </c>
      <c r="DR46">
        <v>-11.7519658240744</v>
      </c>
      <c r="DS46">
        <v>-310.59829077535397</v>
      </c>
      <c r="DT46">
        <v>16040.4769230769</v>
      </c>
      <c r="DU46">
        <v>15</v>
      </c>
      <c r="DV46">
        <v>1628180073.5</v>
      </c>
      <c r="DW46" t="s">
        <v>520</v>
      </c>
      <c r="DX46">
        <v>1628180070</v>
      </c>
      <c r="DY46">
        <v>1628179890</v>
      </c>
      <c r="DZ46">
        <v>32</v>
      </c>
      <c r="EA46">
        <v>2.4E-2</v>
      </c>
      <c r="EB46">
        <v>5.0000000000000001E-3</v>
      </c>
      <c r="EC46">
        <v>1.2030000000000001</v>
      </c>
      <c r="ED46">
        <v>4.2000000000000003E-2</v>
      </c>
      <c r="EE46">
        <v>1200</v>
      </c>
      <c r="EF46">
        <v>0</v>
      </c>
      <c r="EG46">
        <v>0.06</v>
      </c>
      <c r="EH46">
        <v>0.02</v>
      </c>
      <c r="EI46">
        <v>46.118842012479</v>
      </c>
      <c r="EJ46">
        <v>-0.83656545092433499</v>
      </c>
      <c r="EK46">
        <v>0.17697570615248601</v>
      </c>
      <c r="EL46">
        <v>1</v>
      </c>
      <c r="EM46">
        <v>8.9480460875867904E-2</v>
      </c>
      <c r="EN46">
        <v>-9.6470744465356195E-3</v>
      </c>
      <c r="EO46">
        <v>1.45338376353721E-3</v>
      </c>
      <c r="EP46">
        <v>1</v>
      </c>
      <c r="EQ46">
        <v>2</v>
      </c>
      <c r="ER46">
        <v>2</v>
      </c>
      <c r="ES46" t="s">
        <v>370</v>
      </c>
      <c r="ET46">
        <v>2.93865</v>
      </c>
      <c r="EU46">
        <v>2.7457500000000001</v>
      </c>
      <c r="EV46">
        <v>0.183111</v>
      </c>
      <c r="EW46">
        <v>0.18901799999999999</v>
      </c>
      <c r="EX46">
        <v>3.0993099999999999E-2</v>
      </c>
      <c r="EY46">
        <v>1.18947E-3</v>
      </c>
      <c r="EZ46">
        <v>19243.2</v>
      </c>
      <c r="FA46">
        <v>17613.599999999999</v>
      </c>
      <c r="FB46">
        <v>23493.8</v>
      </c>
      <c r="FC46">
        <v>21770.2</v>
      </c>
      <c r="FD46">
        <v>32105.4</v>
      </c>
      <c r="FE46">
        <v>30463.7</v>
      </c>
      <c r="FF46">
        <v>37057.9</v>
      </c>
      <c r="FG46">
        <v>33999</v>
      </c>
      <c r="FH46">
        <v>1.9889699999999999</v>
      </c>
      <c r="FI46">
        <v>1.92517</v>
      </c>
      <c r="FJ46">
        <v>2.1025499999999999E-2</v>
      </c>
      <c r="FK46">
        <v>0</v>
      </c>
      <c r="FL46">
        <v>29.973500000000001</v>
      </c>
      <c r="FM46">
        <v>999.9</v>
      </c>
      <c r="FN46">
        <v>54.273000000000003</v>
      </c>
      <c r="FO46">
        <v>36.558</v>
      </c>
      <c r="FP46">
        <v>33.500799999999998</v>
      </c>
      <c r="FQ46">
        <v>60.7468</v>
      </c>
      <c r="FR46">
        <v>36.5505</v>
      </c>
      <c r="FS46">
        <v>1</v>
      </c>
      <c r="FT46">
        <v>0.43930900000000001</v>
      </c>
      <c r="FU46">
        <v>2.6227800000000001</v>
      </c>
      <c r="FV46">
        <v>20.170500000000001</v>
      </c>
      <c r="FW46">
        <v>5.2646100000000002</v>
      </c>
      <c r="FX46">
        <v>11.962</v>
      </c>
      <c r="FY46">
        <v>4.9798</v>
      </c>
      <c r="FZ46">
        <v>3.2978999999999998</v>
      </c>
      <c r="GA46">
        <v>9999</v>
      </c>
      <c r="GB46">
        <v>9999</v>
      </c>
      <c r="GC46">
        <v>999.9</v>
      </c>
      <c r="GD46">
        <v>9999</v>
      </c>
      <c r="GE46">
        <v>1.86951</v>
      </c>
      <c r="GF46">
        <v>1.8654200000000001</v>
      </c>
      <c r="GG46">
        <v>1.87225</v>
      </c>
      <c r="GH46">
        <v>1.8687400000000001</v>
      </c>
      <c r="GI46">
        <v>1.86751</v>
      </c>
      <c r="GJ46">
        <v>1.8675200000000001</v>
      </c>
      <c r="GK46">
        <v>1.8687499999999999</v>
      </c>
      <c r="GL46">
        <v>1.8699600000000001</v>
      </c>
      <c r="GM46">
        <v>5</v>
      </c>
      <c r="GN46">
        <v>0</v>
      </c>
      <c r="GO46">
        <v>0</v>
      </c>
      <c r="GP46">
        <v>0</v>
      </c>
      <c r="GQ46" t="s">
        <v>371</v>
      </c>
      <c r="GR46" t="s">
        <v>372</v>
      </c>
      <c r="GS46" t="s">
        <v>373</v>
      </c>
      <c r="GT46" t="s">
        <v>373</v>
      </c>
      <c r="GU46" t="s">
        <v>373</v>
      </c>
      <c r="GV46" t="s">
        <v>373</v>
      </c>
      <c r="GW46">
        <v>0</v>
      </c>
      <c r="GX46">
        <v>100</v>
      </c>
      <c r="GY46">
        <v>100</v>
      </c>
      <c r="GZ46">
        <v>1.19</v>
      </c>
      <c r="HA46">
        <v>-9.5999999999999992E-3</v>
      </c>
      <c r="HB46">
        <v>0.81177914892476299</v>
      </c>
      <c r="HC46">
        <v>-8.5412330020358197E-5</v>
      </c>
      <c r="HD46">
        <v>7.0222813146585796E-7</v>
      </c>
      <c r="HE46">
        <v>-2.98990151938357E-10</v>
      </c>
      <c r="HF46">
        <v>4.4215269634548401E-2</v>
      </c>
      <c r="HG46">
        <v>-2.3286016756615301E-2</v>
      </c>
      <c r="HH46">
        <v>2.6488966622917002E-3</v>
      </c>
      <c r="HI46">
        <v>-3.3879166133906998E-5</v>
      </c>
      <c r="HJ46">
        <v>1</v>
      </c>
      <c r="HK46">
        <v>2007</v>
      </c>
      <c r="HL46">
        <v>1</v>
      </c>
      <c r="HM46">
        <v>24</v>
      </c>
      <c r="HN46">
        <v>0.8</v>
      </c>
      <c r="HO46">
        <v>3.8</v>
      </c>
      <c r="HP46">
        <v>18</v>
      </c>
      <c r="HQ46">
        <v>513.55100000000004</v>
      </c>
      <c r="HR46">
        <v>499.28899999999999</v>
      </c>
      <c r="HS46">
        <v>27.0015</v>
      </c>
      <c r="HT46">
        <v>32.886200000000002</v>
      </c>
      <c r="HU46">
        <v>30.0002</v>
      </c>
      <c r="HV46">
        <v>32.6526</v>
      </c>
      <c r="HW46">
        <v>32.6096</v>
      </c>
      <c r="HX46">
        <v>52.343000000000004</v>
      </c>
      <c r="HY46">
        <v>100</v>
      </c>
      <c r="HZ46">
        <v>0</v>
      </c>
      <c r="IA46">
        <v>27</v>
      </c>
      <c r="IB46">
        <v>1200</v>
      </c>
      <c r="IC46">
        <v>0</v>
      </c>
      <c r="ID46">
        <v>98.071100000000001</v>
      </c>
      <c r="IE46">
        <v>99.621600000000001</v>
      </c>
    </row>
    <row r="47" spans="1:239" x14ac:dyDescent="0.3">
      <c r="A47">
        <v>31</v>
      </c>
      <c r="B47">
        <v>1628180226.5</v>
      </c>
      <c r="C47">
        <v>5136.9000000953702</v>
      </c>
      <c r="D47" t="s">
        <v>521</v>
      </c>
      <c r="E47" t="s">
        <v>522</v>
      </c>
      <c r="F47">
        <v>0</v>
      </c>
      <c r="G47" t="s">
        <v>452</v>
      </c>
      <c r="H47" t="s">
        <v>363</v>
      </c>
      <c r="I47" t="s">
        <v>364</v>
      </c>
      <c r="J47">
        <v>1628180226.5</v>
      </c>
      <c r="K47">
        <f t="shared" si="0"/>
        <v>2.9580755026699969E-3</v>
      </c>
      <c r="L47">
        <f t="shared" si="1"/>
        <v>2.9580755026699967</v>
      </c>
      <c r="M47">
        <f t="shared" si="2"/>
        <v>47.835041439128851</v>
      </c>
      <c r="N47">
        <f t="shared" si="3"/>
        <v>1437.4</v>
      </c>
      <c r="O47">
        <f t="shared" si="4"/>
        <v>320.77965938659094</v>
      </c>
      <c r="P47">
        <f t="shared" si="5"/>
        <v>32.011697223633192</v>
      </c>
      <c r="Q47">
        <f t="shared" si="6"/>
        <v>143.44305270863998</v>
      </c>
      <c r="R47">
        <f t="shared" si="7"/>
        <v>7.3126986763878257E-2</v>
      </c>
      <c r="S47">
        <f t="shared" si="8"/>
        <v>2.9263570895065172</v>
      </c>
      <c r="T47">
        <f t="shared" si="9"/>
        <v>7.2126763400089333E-2</v>
      </c>
      <c r="U47">
        <f t="shared" si="10"/>
        <v>4.5167953416722188E-2</v>
      </c>
      <c r="V47">
        <f t="shared" si="11"/>
        <v>321.51340212706026</v>
      </c>
      <c r="W47">
        <f t="shared" si="12"/>
        <v>31.173092588531009</v>
      </c>
      <c r="X47">
        <f t="shared" si="13"/>
        <v>30.409400000000002</v>
      </c>
      <c r="Y47">
        <f t="shared" si="14"/>
        <v>4.3616693397649655</v>
      </c>
      <c r="Z47">
        <f t="shared" si="15"/>
        <v>8.5640916597964445</v>
      </c>
      <c r="AA47">
        <f t="shared" si="16"/>
        <v>0.36586760261099993</v>
      </c>
      <c r="AB47">
        <f t="shared" si="17"/>
        <v>4.2721121765725716</v>
      </c>
      <c r="AC47">
        <f t="shared" si="18"/>
        <v>3.9958017371539656</v>
      </c>
      <c r="AD47">
        <f t="shared" si="19"/>
        <v>-130.45112966774687</v>
      </c>
      <c r="AE47">
        <f t="shared" si="20"/>
        <v>-57.07965320154856</v>
      </c>
      <c r="AF47">
        <f t="shared" si="21"/>
        <v>-4.3468576776205099</v>
      </c>
      <c r="AG47">
        <f t="shared" si="22"/>
        <v>129.63576158014433</v>
      </c>
      <c r="AH47">
        <v>0</v>
      </c>
      <c r="AI47">
        <v>0</v>
      </c>
      <c r="AJ47">
        <f t="shared" si="23"/>
        <v>1</v>
      </c>
      <c r="AK47">
        <f t="shared" si="24"/>
        <v>0</v>
      </c>
      <c r="AL47">
        <f t="shared" si="25"/>
        <v>52247.526755876483</v>
      </c>
      <c r="AM47" t="s">
        <v>365</v>
      </c>
      <c r="AN47">
        <v>10238.9</v>
      </c>
      <c r="AO47">
        <v>302.21199999999999</v>
      </c>
      <c r="AP47">
        <v>4052.3</v>
      </c>
      <c r="AQ47">
        <f t="shared" si="26"/>
        <v>0.92542210596451402</v>
      </c>
      <c r="AR47">
        <v>-0.32343011824092399</v>
      </c>
      <c r="AS47" t="s">
        <v>523</v>
      </c>
      <c r="AT47">
        <v>10080.200000000001</v>
      </c>
      <c r="AU47">
        <v>723.39088461538495</v>
      </c>
      <c r="AV47">
        <v>1083.9000000000001</v>
      </c>
      <c r="AW47">
        <f t="shared" si="27"/>
        <v>0.33260366766732641</v>
      </c>
      <c r="AX47">
        <v>0.5</v>
      </c>
      <c r="AY47">
        <f t="shared" si="28"/>
        <v>1681.2138000658342</v>
      </c>
      <c r="AZ47">
        <f t="shared" si="29"/>
        <v>47.835041439128851</v>
      </c>
      <c r="BA47">
        <f t="shared" si="30"/>
        <v>279.58893801740982</v>
      </c>
      <c r="BB47">
        <f t="shared" si="31"/>
        <v>2.864506082182049E-2</v>
      </c>
      <c r="BC47">
        <f t="shared" si="32"/>
        <v>2.7386290248177874</v>
      </c>
      <c r="BD47">
        <f t="shared" si="33"/>
        <v>250.95637295111459</v>
      </c>
      <c r="BE47" t="s">
        <v>524</v>
      </c>
      <c r="BF47">
        <v>555.83000000000004</v>
      </c>
      <c r="BG47">
        <f t="shared" si="34"/>
        <v>555.83000000000004</v>
      </c>
      <c r="BH47">
        <f t="shared" si="35"/>
        <v>0.48719439062644154</v>
      </c>
      <c r="BI47">
        <f t="shared" si="36"/>
        <v>0.68269190710438976</v>
      </c>
      <c r="BJ47">
        <f t="shared" si="37"/>
        <v>0.84897053313770743</v>
      </c>
      <c r="BK47">
        <f t="shared" si="38"/>
        <v>0.46119310439026195</v>
      </c>
      <c r="BL47">
        <f t="shared" si="39"/>
        <v>0.79155475818167464</v>
      </c>
      <c r="BM47">
        <f t="shared" si="40"/>
        <v>0.52455823095916665</v>
      </c>
      <c r="BN47">
        <f t="shared" si="41"/>
        <v>0.47544176904083335</v>
      </c>
      <c r="BO47">
        <f t="shared" si="42"/>
        <v>2000.02</v>
      </c>
      <c r="BP47">
        <f t="shared" si="43"/>
        <v>1681.2138000658342</v>
      </c>
      <c r="BQ47">
        <f t="shared" si="44"/>
        <v>0.8405984940479766</v>
      </c>
      <c r="BR47">
        <f t="shared" si="45"/>
        <v>0.16075509351259501</v>
      </c>
      <c r="BS47">
        <v>6</v>
      </c>
      <c r="BT47">
        <v>0.5</v>
      </c>
      <c r="BU47" t="s">
        <v>368</v>
      </c>
      <c r="BV47">
        <v>2</v>
      </c>
      <c r="BW47">
        <v>1628180226.5</v>
      </c>
      <c r="BX47">
        <v>1437.4</v>
      </c>
      <c r="BY47">
        <v>1499.9</v>
      </c>
      <c r="BZ47">
        <v>3.6662499999999998</v>
      </c>
      <c r="CA47">
        <v>0.12982099999999999</v>
      </c>
      <c r="CB47">
        <v>1436.4</v>
      </c>
      <c r="CC47">
        <v>3.6684199999999998</v>
      </c>
      <c r="CD47">
        <v>500.03500000000003</v>
      </c>
      <c r="CE47">
        <v>99.6935</v>
      </c>
      <c r="CF47">
        <v>9.9913600000000005E-2</v>
      </c>
      <c r="CG47">
        <v>30.047599999999999</v>
      </c>
      <c r="CH47">
        <v>30.409400000000002</v>
      </c>
      <c r="CI47">
        <v>999.9</v>
      </c>
      <c r="CJ47">
        <v>0</v>
      </c>
      <c r="CK47">
        <v>0</v>
      </c>
      <c r="CL47">
        <v>10012.5</v>
      </c>
      <c r="CM47">
        <v>0</v>
      </c>
      <c r="CN47">
        <v>676.404</v>
      </c>
      <c r="CO47">
        <v>-62.491900000000001</v>
      </c>
      <c r="CP47">
        <v>1442.69</v>
      </c>
      <c r="CQ47">
        <v>1500.09</v>
      </c>
      <c r="CR47">
        <v>3.5364300000000002</v>
      </c>
      <c r="CS47">
        <v>1499.9</v>
      </c>
      <c r="CT47">
        <v>0.12982099999999999</v>
      </c>
      <c r="CU47">
        <v>0.36550100000000002</v>
      </c>
      <c r="CV47">
        <v>1.29424E-2</v>
      </c>
      <c r="CW47">
        <v>-6.9288999999999996</v>
      </c>
      <c r="CX47">
        <v>-43.531999999999996</v>
      </c>
      <c r="CY47">
        <v>2000.02</v>
      </c>
      <c r="CZ47">
        <v>0.97999899999999995</v>
      </c>
      <c r="DA47">
        <v>2.0001100000000001E-2</v>
      </c>
      <c r="DB47">
        <v>0</v>
      </c>
      <c r="DC47">
        <v>722.80600000000004</v>
      </c>
      <c r="DD47">
        <v>4.9998899999999997</v>
      </c>
      <c r="DE47">
        <v>16060</v>
      </c>
      <c r="DF47">
        <v>16900.5</v>
      </c>
      <c r="DG47">
        <v>48.375</v>
      </c>
      <c r="DH47">
        <v>50.25</v>
      </c>
      <c r="DI47">
        <v>49</v>
      </c>
      <c r="DJ47">
        <v>49.25</v>
      </c>
      <c r="DK47">
        <v>50.061999999999998</v>
      </c>
      <c r="DL47">
        <v>1955.12</v>
      </c>
      <c r="DM47">
        <v>39.9</v>
      </c>
      <c r="DN47">
        <v>0</v>
      </c>
      <c r="DO47">
        <v>109.799999952316</v>
      </c>
      <c r="DP47">
        <v>0</v>
      </c>
      <c r="DQ47">
        <v>723.39088461538495</v>
      </c>
      <c r="DR47">
        <v>-6.2392820347010796</v>
      </c>
      <c r="DS47">
        <v>-177.490598385087</v>
      </c>
      <c r="DT47">
        <v>16081.4153846154</v>
      </c>
      <c r="DU47">
        <v>15</v>
      </c>
      <c r="DV47">
        <v>1628180185.5</v>
      </c>
      <c r="DW47" t="s">
        <v>525</v>
      </c>
      <c r="DX47">
        <v>1628180185.5</v>
      </c>
      <c r="DY47">
        <v>1628180185</v>
      </c>
      <c r="DZ47">
        <v>33</v>
      </c>
      <c r="EA47">
        <v>-0.247</v>
      </c>
      <c r="EB47">
        <v>5.0000000000000001E-3</v>
      </c>
      <c r="EC47">
        <v>1.0069999999999999</v>
      </c>
      <c r="ED47">
        <v>4.7E-2</v>
      </c>
      <c r="EE47">
        <v>1500</v>
      </c>
      <c r="EF47">
        <v>0</v>
      </c>
      <c r="EG47">
        <v>0.03</v>
      </c>
      <c r="EH47">
        <v>0.02</v>
      </c>
      <c r="EI47">
        <v>47.928913531974601</v>
      </c>
      <c r="EJ47">
        <v>-0.89556333537322097</v>
      </c>
      <c r="EK47">
        <v>0.16579241441770701</v>
      </c>
      <c r="EL47">
        <v>1</v>
      </c>
      <c r="EM47">
        <v>7.4033637515370995E-2</v>
      </c>
      <c r="EN47">
        <v>-4.9767890230970396E-3</v>
      </c>
      <c r="EO47">
        <v>7.5590837894917598E-4</v>
      </c>
      <c r="EP47">
        <v>1</v>
      </c>
      <c r="EQ47">
        <v>2</v>
      </c>
      <c r="ER47">
        <v>2</v>
      </c>
      <c r="ES47" t="s">
        <v>370</v>
      </c>
      <c r="ET47">
        <v>2.9386299999999999</v>
      </c>
      <c r="EU47">
        <v>2.7457199999999999</v>
      </c>
      <c r="EV47">
        <v>0.21093200000000001</v>
      </c>
      <c r="EW47">
        <v>0.21628800000000001</v>
      </c>
      <c r="EX47">
        <v>2.71934E-2</v>
      </c>
      <c r="EY47">
        <v>1.19213E-3</v>
      </c>
      <c r="EZ47">
        <v>18584.7</v>
      </c>
      <c r="FA47">
        <v>17017.900000000001</v>
      </c>
      <c r="FB47">
        <v>23492.1</v>
      </c>
      <c r="FC47">
        <v>21768</v>
      </c>
      <c r="FD47">
        <v>32229.1</v>
      </c>
      <c r="FE47">
        <v>30460.400000000001</v>
      </c>
      <c r="FF47">
        <v>37055.199999999997</v>
      </c>
      <c r="FG47">
        <v>33995.5</v>
      </c>
      <c r="FH47">
        <v>1.9879500000000001</v>
      </c>
      <c r="FI47">
        <v>1.9246000000000001</v>
      </c>
      <c r="FJ47">
        <v>2.49073E-2</v>
      </c>
      <c r="FK47">
        <v>0</v>
      </c>
      <c r="FL47">
        <v>30.004200000000001</v>
      </c>
      <c r="FM47">
        <v>999.9</v>
      </c>
      <c r="FN47">
        <v>54.003999999999998</v>
      </c>
      <c r="FO47">
        <v>36.658000000000001</v>
      </c>
      <c r="FP47">
        <v>33.520099999999999</v>
      </c>
      <c r="FQ47">
        <v>60.696899999999999</v>
      </c>
      <c r="FR47">
        <v>36.502400000000002</v>
      </c>
      <c r="FS47">
        <v>1</v>
      </c>
      <c r="FT47">
        <v>0.44353700000000001</v>
      </c>
      <c r="FU47">
        <v>2.6798199999999999</v>
      </c>
      <c r="FV47">
        <v>20.1694</v>
      </c>
      <c r="FW47">
        <v>5.2601199999999997</v>
      </c>
      <c r="FX47">
        <v>11.962</v>
      </c>
      <c r="FY47">
        <v>4.9796500000000004</v>
      </c>
      <c r="FZ47">
        <v>3.2978999999999998</v>
      </c>
      <c r="GA47">
        <v>9999</v>
      </c>
      <c r="GB47">
        <v>9999</v>
      </c>
      <c r="GC47">
        <v>999.9</v>
      </c>
      <c r="GD47">
        <v>9999</v>
      </c>
      <c r="GE47">
        <v>1.86951</v>
      </c>
      <c r="GF47">
        <v>1.8654599999999999</v>
      </c>
      <c r="GG47">
        <v>1.8722399999999999</v>
      </c>
      <c r="GH47">
        <v>1.86876</v>
      </c>
      <c r="GI47">
        <v>1.8675200000000001</v>
      </c>
      <c r="GJ47">
        <v>1.8675200000000001</v>
      </c>
      <c r="GK47">
        <v>1.8687800000000001</v>
      </c>
      <c r="GL47">
        <v>1.8699699999999999</v>
      </c>
      <c r="GM47">
        <v>5</v>
      </c>
      <c r="GN47">
        <v>0</v>
      </c>
      <c r="GO47">
        <v>0</v>
      </c>
      <c r="GP47">
        <v>0</v>
      </c>
      <c r="GQ47" t="s">
        <v>371</v>
      </c>
      <c r="GR47" t="s">
        <v>372</v>
      </c>
      <c r="GS47" t="s">
        <v>373</v>
      </c>
      <c r="GT47" t="s">
        <v>373</v>
      </c>
      <c r="GU47" t="s">
        <v>373</v>
      </c>
      <c r="GV47" t="s">
        <v>373</v>
      </c>
      <c r="GW47">
        <v>0</v>
      </c>
      <c r="GX47">
        <v>100</v>
      </c>
      <c r="GY47">
        <v>100</v>
      </c>
      <c r="GZ47">
        <v>1</v>
      </c>
      <c r="HA47">
        <v>-2.2000000000000001E-3</v>
      </c>
      <c r="HB47">
        <v>0.56434246064424598</v>
      </c>
      <c r="HC47">
        <v>-8.5412330020358197E-5</v>
      </c>
      <c r="HD47">
        <v>7.0222813146585796E-7</v>
      </c>
      <c r="HE47">
        <v>-2.98990151938357E-10</v>
      </c>
      <c r="HF47">
        <v>4.9281156805050498E-2</v>
      </c>
      <c r="HG47">
        <v>-2.3286016756615301E-2</v>
      </c>
      <c r="HH47">
        <v>2.6488966622917002E-3</v>
      </c>
      <c r="HI47">
        <v>-3.3879166133906998E-5</v>
      </c>
      <c r="HJ47">
        <v>1</v>
      </c>
      <c r="HK47">
        <v>2007</v>
      </c>
      <c r="HL47">
        <v>1</v>
      </c>
      <c r="HM47">
        <v>24</v>
      </c>
      <c r="HN47">
        <v>0.7</v>
      </c>
      <c r="HO47">
        <v>0.7</v>
      </c>
      <c r="HP47">
        <v>18</v>
      </c>
      <c r="HQ47">
        <v>513.25599999999997</v>
      </c>
      <c r="HR47">
        <v>499.255</v>
      </c>
      <c r="HS47">
        <v>26.999700000000001</v>
      </c>
      <c r="HT47">
        <v>32.945500000000003</v>
      </c>
      <c r="HU47">
        <v>30.0002</v>
      </c>
      <c r="HV47">
        <v>32.699199999999998</v>
      </c>
      <c r="HW47">
        <v>32.6556</v>
      </c>
      <c r="HX47">
        <v>62.735900000000001</v>
      </c>
      <c r="HY47">
        <v>100</v>
      </c>
      <c r="HZ47">
        <v>0</v>
      </c>
      <c r="IA47">
        <v>27</v>
      </c>
      <c r="IB47">
        <v>1500</v>
      </c>
      <c r="IC47">
        <v>0</v>
      </c>
      <c r="ID47">
        <v>98.064099999999996</v>
      </c>
      <c r="IE47">
        <v>99.611400000000003</v>
      </c>
    </row>
    <row r="48" spans="1:239" x14ac:dyDescent="0.3">
      <c r="A48">
        <v>32</v>
      </c>
      <c r="B48">
        <v>1628180407</v>
      </c>
      <c r="C48">
        <v>5317.4000000953702</v>
      </c>
      <c r="D48" t="s">
        <v>526</v>
      </c>
      <c r="E48" t="s">
        <v>527</v>
      </c>
      <c r="F48">
        <v>0</v>
      </c>
      <c r="G48" t="s">
        <v>452</v>
      </c>
      <c r="H48" t="s">
        <v>363</v>
      </c>
      <c r="I48" t="s">
        <v>364</v>
      </c>
      <c r="J48">
        <v>1628180407</v>
      </c>
      <c r="K48">
        <f t="shared" si="0"/>
        <v>3.1128710443160423E-3</v>
      </c>
      <c r="L48">
        <f t="shared" si="1"/>
        <v>3.1128710443160421</v>
      </c>
      <c r="M48">
        <f t="shared" si="2"/>
        <v>54.938766481041604</v>
      </c>
      <c r="N48">
        <f t="shared" si="3"/>
        <v>1727.63</v>
      </c>
      <c r="O48">
        <f t="shared" si="4"/>
        <v>491.58347534702381</v>
      </c>
      <c r="P48">
        <f t="shared" si="5"/>
        <v>49.057293702842244</v>
      </c>
      <c r="Q48">
        <f t="shared" si="6"/>
        <v>172.40785455616003</v>
      </c>
      <c r="R48">
        <f t="shared" si="7"/>
        <v>7.6529135117721414E-2</v>
      </c>
      <c r="S48">
        <f t="shared" si="8"/>
        <v>2.916501100979759</v>
      </c>
      <c r="T48">
        <f t="shared" si="9"/>
        <v>7.5430787375744088E-2</v>
      </c>
      <c r="U48">
        <f t="shared" si="10"/>
        <v>4.7241611056442576E-2</v>
      </c>
      <c r="V48">
        <f t="shared" si="11"/>
        <v>321.51659412705897</v>
      </c>
      <c r="W48">
        <f t="shared" si="12"/>
        <v>31.207951498961251</v>
      </c>
      <c r="X48">
        <f t="shared" si="13"/>
        <v>30.577300000000001</v>
      </c>
      <c r="Y48">
        <f t="shared" si="14"/>
        <v>4.4037827069855453</v>
      </c>
      <c r="Z48">
        <f t="shared" si="15"/>
        <v>8.9579361026598345</v>
      </c>
      <c r="AA48">
        <f t="shared" si="16"/>
        <v>0.38427143369216005</v>
      </c>
      <c r="AB48">
        <f t="shared" si="17"/>
        <v>4.289731800811353</v>
      </c>
      <c r="AC48">
        <f t="shared" si="18"/>
        <v>4.0195112732933849</v>
      </c>
      <c r="AD48">
        <f t="shared" si="19"/>
        <v>-137.27761305433745</v>
      </c>
      <c r="AE48">
        <f t="shared" si="20"/>
        <v>-72.013358569057814</v>
      </c>
      <c r="AF48">
        <f t="shared" si="21"/>
        <v>-5.5091814058805504</v>
      </c>
      <c r="AG48">
        <f t="shared" si="22"/>
        <v>106.71644109778315</v>
      </c>
      <c r="AH48">
        <v>0</v>
      </c>
      <c r="AI48">
        <v>0</v>
      </c>
      <c r="AJ48">
        <f t="shared" si="23"/>
        <v>1</v>
      </c>
      <c r="AK48">
        <f t="shared" si="24"/>
        <v>0</v>
      </c>
      <c r="AL48">
        <f t="shared" si="25"/>
        <v>51953.928334546297</v>
      </c>
      <c r="AM48" t="s">
        <v>365</v>
      </c>
      <c r="AN48">
        <v>10238.9</v>
      </c>
      <c r="AO48">
        <v>302.21199999999999</v>
      </c>
      <c r="AP48">
        <v>4052.3</v>
      </c>
      <c r="AQ48">
        <f t="shared" si="26"/>
        <v>0.92542210596451402</v>
      </c>
      <c r="AR48">
        <v>-0.32343011824092399</v>
      </c>
      <c r="AS48" t="s">
        <v>528</v>
      </c>
      <c r="AT48">
        <v>10079.299999999999</v>
      </c>
      <c r="AU48">
        <v>757.47023076923097</v>
      </c>
      <c r="AV48">
        <v>1191.8399999999999</v>
      </c>
      <c r="AW48">
        <f t="shared" si="27"/>
        <v>0.36445308869543647</v>
      </c>
      <c r="AX48">
        <v>0.5</v>
      </c>
      <c r="AY48">
        <f t="shared" si="28"/>
        <v>1681.2306000658334</v>
      </c>
      <c r="AZ48">
        <f t="shared" si="29"/>
        <v>54.938766481041604</v>
      </c>
      <c r="BA48">
        <f t="shared" si="30"/>
        <v>306.36484250163755</v>
      </c>
      <c r="BB48">
        <f t="shared" si="31"/>
        <v>3.2870087302193152E-2</v>
      </c>
      <c r="BC48">
        <f t="shared" si="32"/>
        <v>2.4000369177070748</v>
      </c>
      <c r="BD48">
        <f t="shared" si="33"/>
        <v>256.33133205003509</v>
      </c>
      <c r="BE48" t="s">
        <v>529</v>
      </c>
      <c r="BF48">
        <v>557.64</v>
      </c>
      <c r="BG48">
        <f t="shared" si="34"/>
        <v>557.64</v>
      </c>
      <c r="BH48">
        <f t="shared" si="35"/>
        <v>0.53211840515505437</v>
      </c>
      <c r="BI48">
        <f t="shared" si="36"/>
        <v>0.6849097591150568</v>
      </c>
      <c r="BJ48">
        <f t="shared" si="37"/>
        <v>0.81852311812880219</v>
      </c>
      <c r="BK48">
        <f t="shared" si="38"/>
        <v>0.48826000219279181</v>
      </c>
      <c r="BL48">
        <f t="shared" si="39"/>
        <v>0.76277143363035749</v>
      </c>
      <c r="BM48">
        <f t="shared" si="40"/>
        <v>0.5042218988395849</v>
      </c>
      <c r="BN48">
        <f t="shared" si="41"/>
        <v>0.4957781011604151</v>
      </c>
      <c r="BO48">
        <f t="shared" si="42"/>
        <v>2000.04</v>
      </c>
      <c r="BP48">
        <f t="shared" si="43"/>
        <v>1681.2306000658334</v>
      </c>
      <c r="BQ48">
        <f t="shared" si="44"/>
        <v>0.84059848806315551</v>
      </c>
      <c r="BR48">
        <f t="shared" si="45"/>
        <v>0.16075508196189026</v>
      </c>
      <c r="BS48">
        <v>6</v>
      </c>
      <c r="BT48">
        <v>0.5</v>
      </c>
      <c r="BU48" t="s">
        <v>368</v>
      </c>
      <c r="BV48">
        <v>2</v>
      </c>
      <c r="BW48">
        <v>1628180407</v>
      </c>
      <c r="BX48">
        <v>1727.63</v>
      </c>
      <c r="BY48">
        <v>1800</v>
      </c>
      <c r="BZ48">
        <v>3.8506300000000002</v>
      </c>
      <c r="CA48">
        <v>0.130082</v>
      </c>
      <c r="CB48">
        <v>1726.65</v>
      </c>
      <c r="CC48">
        <v>3.8515000000000001</v>
      </c>
      <c r="CD48">
        <v>500.06900000000002</v>
      </c>
      <c r="CE48">
        <v>99.694199999999995</v>
      </c>
      <c r="CF48">
        <v>0.100232</v>
      </c>
      <c r="CG48">
        <v>30.119299999999999</v>
      </c>
      <c r="CH48">
        <v>30.577300000000001</v>
      </c>
      <c r="CI48">
        <v>999.9</v>
      </c>
      <c r="CJ48">
        <v>0</v>
      </c>
      <c r="CK48">
        <v>0</v>
      </c>
      <c r="CL48">
        <v>9956.25</v>
      </c>
      <c r="CM48">
        <v>0</v>
      </c>
      <c r="CN48">
        <v>996.71199999999999</v>
      </c>
      <c r="CO48">
        <v>-72.369299999999996</v>
      </c>
      <c r="CP48">
        <v>1734.31</v>
      </c>
      <c r="CQ48">
        <v>1800.24</v>
      </c>
      <c r="CR48">
        <v>3.7205499999999998</v>
      </c>
      <c r="CS48">
        <v>1800</v>
      </c>
      <c r="CT48">
        <v>0.130082</v>
      </c>
      <c r="CU48">
        <v>0.38388499999999998</v>
      </c>
      <c r="CV48">
        <v>1.2968500000000001E-2</v>
      </c>
      <c r="CW48">
        <v>-6.2897999999999996</v>
      </c>
      <c r="CX48">
        <v>-43.513399999999997</v>
      </c>
      <c r="CY48">
        <v>2000.04</v>
      </c>
      <c r="CZ48">
        <v>0.98000200000000004</v>
      </c>
      <c r="DA48">
        <v>1.99984E-2</v>
      </c>
      <c r="DB48">
        <v>0</v>
      </c>
      <c r="DC48">
        <v>757.8</v>
      </c>
      <c r="DD48">
        <v>4.9998899999999997</v>
      </c>
      <c r="DE48">
        <v>16823.8</v>
      </c>
      <c r="DF48">
        <v>16900.7</v>
      </c>
      <c r="DG48">
        <v>48.686999999999998</v>
      </c>
      <c r="DH48">
        <v>50.561999999999998</v>
      </c>
      <c r="DI48">
        <v>49.25</v>
      </c>
      <c r="DJ48">
        <v>49.625</v>
      </c>
      <c r="DK48">
        <v>50.311999999999998</v>
      </c>
      <c r="DL48">
        <v>1955.14</v>
      </c>
      <c r="DM48">
        <v>39.9</v>
      </c>
      <c r="DN48">
        <v>0</v>
      </c>
      <c r="DO48">
        <v>179.799999952316</v>
      </c>
      <c r="DP48">
        <v>0</v>
      </c>
      <c r="DQ48">
        <v>757.47023076923097</v>
      </c>
      <c r="DR48">
        <v>7.2319999927601</v>
      </c>
      <c r="DS48">
        <v>186.109401082418</v>
      </c>
      <c r="DT48">
        <v>16824.1115384615</v>
      </c>
      <c r="DU48">
        <v>15</v>
      </c>
      <c r="DV48">
        <v>1628180291.5</v>
      </c>
      <c r="DW48" t="s">
        <v>530</v>
      </c>
      <c r="DX48">
        <v>1628180291</v>
      </c>
      <c r="DY48">
        <v>1628180291.5</v>
      </c>
      <c r="DZ48">
        <v>34</v>
      </c>
      <c r="EA48">
        <v>7.0000000000000001E-3</v>
      </c>
      <c r="EB48">
        <v>2E-3</v>
      </c>
      <c r="EC48">
        <v>0.94899999999999995</v>
      </c>
      <c r="ED48">
        <v>0.05</v>
      </c>
      <c r="EE48">
        <v>1800</v>
      </c>
      <c r="EF48">
        <v>0</v>
      </c>
      <c r="EG48">
        <v>0.05</v>
      </c>
      <c r="EH48">
        <v>0.03</v>
      </c>
      <c r="EI48">
        <v>55.353024366026297</v>
      </c>
      <c r="EJ48">
        <v>0.13348372832692401</v>
      </c>
      <c r="EK48">
        <v>0.217392861281481</v>
      </c>
      <c r="EL48">
        <v>0</v>
      </c>
      <c r="EM48">
        <v>7.4151206495056105E-2</v>
      </c>
      <c r="EN48">
        <v>1.40346075902733E-2</v>
      </c>
      <c r="EO48">
        <v>2.1095027002390999E-3</v>
      </c>
      <c r="EP48">
        <v>1</v>
      </c>
      <c r="EQ48">
        <v>1</v>
      </c>
      <c r="ER48">
        <v>2</v>
      </c>
      <c r="ES48" t="s">
        <v>379</v>
      </c>
      <c r="ET48">
        <v>2.9386000000000001</v>
      </c>
      <c r="EU48">
        <v>2.7455500000000002</v>
      </c>
      <c r="EV48">
        <v>0.23497000000000001</v>
      </c>
      <c r="EW48">
        <v>0.24047399999999999</v>
      </c>
      <c r="EX48">
        <v>2.83431E-2</v>
      </c>
      <c r="EY48">
        <v>1.19414E-3</v>
      </c>
      <c r="EZ48">
        <v>18013.2</v>
      </c>
      <c r="FA48">
        <v>16488.400000000001</v>
      </c>
      <c r="FB48">
        <v>23487.9</v>
      </c>
      <c r="FC48">
        <v>21764.9</v>
      </c>
      <c r="FD48">
        <v>32184.9</v>
      </c>
      <c r="FE48">
        <v>30456.400000000001</v>
      </c>
      <c r="FF48">
        <v>37048.400000000001</v>
      </c>
      <c r="FG48">
        <v>33991.199999999997</v>
      </c>
      <c r="FH48">
        <v>1.9874499999999999</v>
      </c>
      <c r="FI48">
        <v>1.92265</v>
      </c>
      <c r="FJ48">
        <v>2.4735900000000002E-2</v>
      </c>
      <c r="FK48">
        <v>0</v>
      </c>
      <c r="FL48">
        <v>30.175000000000001</v>
      </c>
      <c r="FM48">
        <v>999.9</v>
      </c>
      <c r="FN48">
        <v>53.613999999999997</v>
      </c>
      <c r="FO48">
        <v>36.880000000000003</v>
      </c>
      <c r="FP48">
        <v>33.686</v>
      </c>
      <c r="FQ48">
        <v>61.076900000000002</v>
      </c>
      <c r="FR48">
        <v>36.229999999999997</v>
      </c>
      <c r="FS48">
        <v>1</v>
      </c>
      <c r="FT48">
        <v>0.45147900000000002</v>
      </c>
      <c r="FU48">
        <v>2.7821400000000001</v>
      </c>
      <c r="FV48">
        <v>20.168099999999999</v>
      </c>
      <c r="FW48">
        <v>5.2634100000000004</v>
      </c>
      <c r="FX48">
        <v>11.962</v>
      </c>
      <c r="FY48">
        <v>4.9798</v>
      </c>
      <c r="FZ48">
        <v>3.298</v>
      </c>
      <c r="GA48">
        <v>9999</v>
      </c>
      <c r="GB48">
        <v>9999</v>
      </c>
      <c r="GC48">
        <v>999.9</v>
      </c>
      <c r="GD48">
        <v>9999</v>
      </c>
      <c r="GE48">
        <v>1.86951</v>
      </c>
      <c r="GF48">
        <v>1.8654200000000001</v>
      </c>
      <c r="GG48">
        <v>1.87222</v>
      </c>
      <c r="GH48">
        <v>1.8687499999999999</v>
      </c>
      <c r="GI48">
        <v>1.8675200000000001</v>
      </c>
      <c r="GJ48">
        <v>1.8675200000000001</v>
      </c>
      <c r="GK48">
        <v>1.8687400000000001</v>
      </c>
      <c r="GL48">
        <v>1.8699699999999999</v>
      </c>
      <c r="GM48">
        <v>5</v>
      </c>
      <c r="GN48">
        <v>0</v>
      </c>
      <c r="GO48">
        <v>0</v>
      </c>
      <c r="GP48">
        <v>0</v>
      </c>
      <c r="GQ48" t="s">
        <v>371</v>
      </c>
      <c r="GR48" t="s">
        <v>372</v>
      </c>
      <c r="GS48" t="s">
        <v>373</v>
      </c>
      <c r="GT48" t="s">
        <v>373</v>
      </c>
      <c r="GU48" t="s">
        <v>373</v>
      </c>
      <c r="GV48" t="s">
        <v>373</v>
      </c>
      <c r="GW48">
        <v>0</v>
      </c>
      <c r="GX48">
        <v>100</v>
      </c>
      <c r="GY48">
        <v>100</v>
      </c>
      <c r="GZ48">
        <v>0.98</v>
      </c>
      <c r="HA48">
        <v>-8.9999999999999998E-4</v>
      </c>
      <c r="HB48">
        <v>0.570952328806559</v>
      </c>
      <c r="HC48">
        <v>-8.5412330020358197E-5</v>
      </c>
      <c r="HD48">
        <v>7.0222813146585796E-7</v>
      </c>
      <c r="HE48">
        <v>-2.98990151938357E-10</v>
      </c>
      <c r="HF48">
        <v>5.1458920407724797E-2</v>
      </c>
      <c r="HG48">
        <v>-2.3286016756615301E-2</v>
      </c>
      <c r="HH48">
        <v>2.6488966622917002E-3</v>
      </c>
      <c r="HI48">
        <v>-3.3879166133906998E-5</v>
      </c>
      <c r="HJ48">
        <v>1</v>
      </c>
      <c r="HK48">
        <v>2007</v>
      </c>
      <c r="HL48">
        <v>1</v>
      </c>
      <c r="HM48">
        <v>24</v>
      </c>
      <c r="HN48">
        <v>1.9</v>
      </c>
      <c r="HO48">
        <v>1.9</v>
      </c>
      <c r="HP48">
        <v>18</v>
      </c>
      <c r="HQ48">
        <v>513.68899999999996</v>
      </c>
      <c r="HR48">
        <v>498.63200000000001</v>
      </c>
      <c r="HS48">
        <v>27.0001</v>
      </c>
      <c r="HT48">
        <v>33.050899999999999</v>
      </c>
      <c r="HU48">
        <v>30.000399999999999</v>
      </c>
      <c r="HV48">
        <v>32.795699999999997</v>
      </c>
      <c r="HW48">
        <v>32.751199999999997</v>
      </c>
      <c r="HX48">
        <v>72.550299999999993</v>
      </c>
      <c r="HY48">
        <v>100</v>
      </c>
      <c r="HZ48">
        <v>0</v>
      </c>
      <c r="IA48">
        <v>27</v>
      </c>
      <c r="IB48">
        <v>1800</v>
      </c>
      <c r="IC48">
        <v>0</v>
      </c>
      <c r="ID48">
        <v>98.046199999999999</v>
      </c>
      <c r="IE48">
        <v>99.598399999999998</v>
      </c>
    </row>
    <row r="49" spans="1:239" x14ac:dyDescent="0.3">
      <c r="A49">
        <v>33</v>
      </c>
      <c r="B49">
        <v>1628182255.0999999</v>
      </c>
      <c r="C49">
        <v>7165.5</v>
      </c>
      <c r="D49" t="s">
        <v>531</v>
      </c>
      <c r="E49" t="s">
        <v>532</v>
      </c>
      <c r="F49">
        <v>0</v>
      </c>
      <c r="G49" t="s">
        <v>533</v>
      </c>
      <c r="H49" t="s">
        <v>27</v>
      </c>
      <c r="I49" t="s">
        <v>364</v>
      </c>
      <c r="J49">
        <v>1628182255.0999999</v>
      </c>
      <c r="K49">
        <f t="shared" ref="K49:K80" si="46">(L49)/1000</f>
        <v>5.4127410901021293E-3</v>
      </c>
      <c r="L49">
        <f t="shared" ref="L49:L80" si="47">1000*CD49*AJ49*(BZ49-CA49)/(100*BS49*(1000-AJ49*BZ49))</f>
        <v>5.4127410901021289</v>
      </c>
      <c r="M49">
        <f t="shared" ref="M49:M80" si="48">CD49*AJ49*(BY49-BX49*(1000-AJ49*CA49)/(1000-AJ49*BZ49))/(100*BS49)</f>
        <v>14.932805373722404</v>
      </c>
      <c r="N49">
        <f t="shared" ref="N49:N80" si="49">BX49 - IF(AJ49&gt;1, M49*BS49*100/(AL49*CL49), 0)</f>
        <v>379.68700000000001</v>
      </c>
      <c r="O49">
        <f t="shared" ref="O49:O80" si="50">((U49-K49/2)*N49-M49)/(U49+K49/2)</f>
        <v>197.31063092285649</v>
      </c>
      <c r="P49">
        <f t="shared" ref="P49:P80" si="51">O49*(CE49+CF49)/1000</f>
        <v>19.690500959333683</v>
      </c>
      <c r="Q49">
        <f t="shared" ref="Q49:Q80" si="52">(BX49 - IF(AJ49&gt;1, M49*BS49*100/(AL49*CL49), 0))*(CE49+CF49)/1000</f>
        <v>37.890645844975005</v>
      </c>
      <c r="R49">
        <f t="shared" ref="R49:R80" si="53">2/((1/T49-1/S49)+SIGN(T49)*SQRT((1/T49-1/S49)*(1/T49-1/S49) + 4*BT49/((BT49+1)*(BT49+1))*(2*1/T49*1/S49-1/S49*1/S49)))</f>
        <v>0.14818536322818934</v>
      </c>
      <c r="S49">
        <f t="shared" ref="S49:S80" si="54">IF(LEFT(BU49,1)&lt;&gt;"0",IF(LEFT(BU49,1)="1",3,BV49),$D$5+$E$5*(CL49*CE49/($K$5*1000))+$F$5*(CL49*CE49/($K$5*1000))*MAX(MIN(BS49,$J$5),$I$5)*MAX(MIN(BS49,$J$5),$I$5)+$G$5*MAX(MIN(BS49,$J$5),$I$5)*(CL49*CE49/($K$5*1000))+$H$5*(CL49*CE49/($K$5*1000))*(CL49*CE49/($K$5*1000)))</f>
        <v>2.9263729168557773</v>
      </c>
      <c r="T49">
        <f t="shared" ref="T49:T80" si="55">K49*(1000-(1000*0.61365*EXP(17.502*X49/(240.97+X49))/(CE49+CF49)+BZ49)/2)/(1000*0.61365*EXP(17.502*X49/(240.97+X49))/(CE49+CF49)-BZ49)</f>
        <v>0.14413933691265313</v>
      </c>
      <c r="U49">
        <f t="shared" ref="U49:U80" si="56">1/((BT49+1)/(R49/1.6)+1/(S49/1.37)) + BT49/((BT49+1)/(R49/1.6) + BT49/(S49/1.37))</f>
        <v>9.0441403401551962E-2</v>
      </c>
      <c r="V49">
        <f t="shared" ref="V49:V80" si="57">(BO49*BR49)</f>
        <v>321.50165112703286</v>
      </c>
      <c r="W49">
        <f t="shared" ref="W49:W80" si="58">(CG49+(V49+2*0.95*0.0000000567*(((CG49+$B$7)+273)^4-(CG49+273)^4)-44100*K49)/(1.84*29.3*S49+8*0.95*0.0000000567*(CG49+273)^3))</f>
        <v>30.344212229327994</v>
      </c>
      <c r="X49">
        <f t="shared" ref="X49:X80" si="59">($C$7*CH49+$D$7*CI49+$E$7*W49)</f>
        <v>30.198799999999999</v>
      </c>
      <c r="Y49">
        <f t="shared" ref="Y49:Y80" si="60">0.61365*EXP(17.502*X49/(240.97+X49))</f>
        <v>4.3093422087797002</v>
      </c>
      <c r="Z49">
        <f t="shared" ref="Z49:Z80" si="61">(AA49/AB49*100)</f>
        <v>15.502774625697095</v>
      </c>
      <c r="AA49">
        <f t="shared" ref="AA49:AA80" si="62">BZ49*(CE49+CF49)/1000</f>
        <v>0.65505958719825008</v>
      </c>
      <c r="AB49">
        <f t="shared" ref="AB49:AB80" si="63">0.61365*EXP(17.502*CG49/(240.97+CG49))</f>
        <v>4.2254344981087204</v>
      </c>
      <c r="AC49">
        <f t="shared" ref="AC49:AC80" si="64">(Y49-BZ49*(CE49+CF49)/1000)</f>
        <v>3.6542826215814501</v>
      </c>
      <c r="AD49">
        <f t="shared" ref="AD49:AD80" si="65">(-K49*44100)</f>
        <v>-238.7018820735039</v>
      </c>
      <c r="AE49">
        <f t="shared" ref="AE49:AE80" si="66">2*29.3*S49*0.92*(CG49-X49)</f>
        <v>-54.019289555863871</v>
      </c>
      <c r="AF49">
        <f t="shared" ref="AF49:AF80" si="67">2*0.95*0.0000000567*(((CG49+$B$7)+273)^4-(X49+273)^4)</f>
        <v>-4.1056044402952363</v>
      </c>
      <c r="AG49">
        <f t="shared" ref="AG49:AG80" si="68">V49+AF49+AD49+AE49</f>
        <v>24.674875057369867</v>
      </c>
      <c r="AH49">
        <v>0</v>
      </c>
      <c r="AI49">
        <v>0</v>
      </c>
      <c r="AJ49">
        <f t="shared" ref="AJ49:AJ80" si="69">IF(AH49*$H$13&gt;=AL49,1,(AL49/(AL49-AH49*$H$13)))</f>
        <v>1</v>
      </c>
      <c r="AK49">
        <f t="shared" ref="AK49:AK80" si="70">(AJ49-1)*100</f>
        <v>0</v>
      </c>
      <c r="AL49">
        <f t="shared" ref="AL49:AL80" si="71">MAX(0,($B$13+$C$13*CL49)/(1+$D$13*CL49)*CE49/(CG49+273)*$E$13)</f>
        <v>52280.983756004556</v>
      </c>
      <c r="AM49" t="s">
        <v>365</v>
      </c>
      <c r="AN49">
        <v>10238.9</v>
      </c>
      <c r="AO49">
        <v>302.21199999999999</v>
      </c>
      <c r="AP49">
        <v>4052.3</v>
      </c>
      <c r="AQ49">
        <f t="shared" ref="AQ49:AQ80" si="72">1-AO49/AP49</f>
        <v>0.92542210596451402</v>
      </c>
      <c r="AR49">
        <v>-0.32343011824092399</v>
      </c>
      <c r="AS49" t="s">
        <v>534</v>
      </c>
      <c r="AT49">
        <v>10076.299999999999</v>
      </c>
      <c r="AU49">
        <v>755.11792307692303</v>
      </c>
      <c r="AV49">
        <v>977.47199999999998</v>
      </c>
      <c r="AW49">
        <f t="shared" ref="AW49:AW80" si="73">1-AU49/AV49</f>
        <v>0.22747871747024662</v>
      </c>
      <c r="AX49">
        <v>0.5</v>
      </c>
      <c r="AY49">
        <f t="shared" ref="AY49:AY80" si="74">BP49</f>
        <v>1681.15470006582</v>
      </c>
      <c r="AZ49">
        <f t="shared" ref="AZ49:AZ80" si="75">M49</f>
        <v>14.932805373722404</v>
      </c>
      <c r="BA49">
        <f t="shared" ref="BA49:BA80" si="76">AW49*AX49*AY49</f>
        <v>191.21345752002492</v>
      </c>
      <c r="BB49">
        <f t="shared" ref="BB49:BB80" si="77">(AZ49-AR49)/AY49</f>
        <v>9.0748552119361905E-3</v>
      </c>
      <c r="BC49">
        <f t="shared" ref="BC49:BC80" si="78">(AP49-AV49)/AV49</f>
        <v>3.1456941989131151</v>
      </c>
      <c r="BD49">
        <f t="shared" ref="BD49:BD80" si="79">AO49/(AQ49+AO49/AV49)</f>
        <v>244.7855045548049</v>
      </c>
      <c r="BE49" t="s">
        <v>535</v>
      </c>
      <c r="BF49">
        <v>574.29</v>
      </c>
      <c r="BG49">
        <f t="shared" ref="BG49:BG80" si="80">IF(BF49&lt;&gt;0, BF49, BD49)</f>
        <v>574.29</v>
      </c>
      <c r="BH49">
        <f t="shared" ref="BH49:BH80" si="81">1-BG49/AV49</f>
        <v>0.41247421921037131</v>
      </c>
      <c r="BI49">
        <f t="shared" ref="BI49:BI80" si="82">(AV49-AU49)/(AV49-BG49)</f>
        <v>0.55149802551472271</v>
      </c>
      <c r="BJ49">
        <f t="shared" ref="BJ49:BJ80" si="83">(AP49-AV49)/(AP49-BG49)</f>
        <v>0.88407681404021277</v>
      </c>
      <c r="BK49">
        <f t="shared" ref="BK49:BK80" si="84">(AV49-AU49)/(AV49-AO49)</f>
        <v>0.32928661096922213</v>
      </c>
      <c r="BL49">
        <f t="shared" ref="BL49:BL80" si="85">(AP49-AV49)/(AP49-AO49)</f>
        <v>0.81993489219452986</v>
      </c>
      <c r="BM49">
        <f t="shared" ref="BM49:BM80" si="86">(BI49*BG49/AU49)</f>
        <v>0.41943091455476711</v>
      </c>
      <c r="BN49">
        <f t="shared" ref="BN49:BN80" si="87">(1-BM49)</f>
        <v>0.58056908544523289</v>
      </c>
      <c r="BO49">
        <f t="shared" ref="BO49:BO80" si="88">$B$11*CM49+$C$11*CN49+$F$11*CY49*(1-DB49)</f>
        <v>1999.95</v>
      </c>
      <c r="BP49">
        <f t="shared" ref="BP49:BP80" si="89">BO49*BQ49</f>
        <v>1681.15470006582</v>
      </c>
      <c r="BQ49">
        <f t="shared" ref="BQ49:BQ80" si="90">($B$11*$D$9+$C$11*$D$9+$F$11*((DL49+DD49)/MAX(DL49+DD49+DM49, 0.1)*$I$9+DM49/MAX(DL49+DD49+DM49, 0.1)*$J$9))/($B$11+$C$11+$F$11)</f>
        <v>0.84059836499203477</v>
      </c>
      <c r="BR49">
        <f t="shared" ref="BR49:BR80" si="91">($B$11*$K$9+$C$11*$K$9+$F$11*((DL49+DD49)/MAX(DL49+DD49+DM49, 0.1)*$P$9+DM49/MAX(DL49+DD49+DM49, 0.1)*$Q$9))/($B$11+$C$11+$F$11)</f>
        <v>0.16075484443462729</v>
      </c>
      <c r="BS49">
        <v>6</v>
      </c>
      <c r="BT49">
        <v>0.5</v>
      </c>
      <c r="BU49" t="s">
        <v>368</v>
      </c>
      <c r="BV49">
        <v>2</v>
      </c>
      <c r="BW49">
        <v>1628182255.0999999</v>
      </c>
      <c r="BX49">
        <v>379.68700000000001</v>
      </c>
      <c r="BY49">
        <v>400.06700000000001</v>
      </c>
      <c r="BZ49">
        <v>6.5640900000000002</v>
      </c>
      <c r="CA49">
        <v>0.113191</v>
      </c>
      <c r="CB49">
        <v>377.68</v>
      </c>
      <c r="CC49">
        <v>6.60677</v>
      </c>
      <c r="CD49">
        <v>500.13600000000002</v>
      </c>
      <c r="CE49">
        <v>99.694400000000002</v>
      </c>
      <c r="CF49">
        <v>0.100025</v>
      </c>
      <c r="CG49">
        <v>29.856400000000001</v>
      </c>
      <c r="CH49">
        <v>30.198799999999999</v>
      </c>
      <c r="CI49">
        <v>999.9</v>
      </c>
      <c r="CJ49">
        <v>0</v>
      </c>
      <c r="CK49">
        <v>0</v>
      </c>
      <c r="CL49">
        <v>10012.5</v>
      </c>
      <c r="CM49">
        <v>0</v>
      </c>
      <c r="CN49">
        <v>2051.8000000000002</v>
      </c>
      <c r="CO49">
        <v>-20.379200000000001</v>
      </c>
      <c r="CP49">
        <v>382.19600000000003</v>
      </c>
      <c r="CQ49">
        <v>400.11200000000002</v>
      </c>
      <c r="CR49">
        <v>6.4508900000000002</v>
      </c>
      <c r="CS49">
        <v>400.06700000000001</v>
      </c>
      <c r="CT49">
        <v>0.113191</v>
      </c>
      <c r="CU49">
        <v>0.65440299999999996</v>
      </c>
      <c r="CV49">
        <v>1.1284499999999999E-2</v>
      </c>
      <c r="CW49">
        <v>0.88853300000000002</v>
      </c>
      <c r="CX49">
        <v>-44.790900000000001</v>
      </c>
      <c r="CY49">
        <v>1999.95</v>
      </c>
      <c r="CZ49">
        <v>0.98000399999999999</v>
      </c>
      <c r="DA49">
        <v>1.9995599999999999E-2</v>
      </c>
      <c r="DB49">
        <v>0</v>
      </c>
      <c r="DC49">
        <v>755.17600000000004</v>
      </c>
      <c r="DD49">
        <v>4.9998899999999997</v>
      </c>
      <c r="DE49">
        <v>16989.099999999999</v>
      </c>
      <c r="DF49">
        <v>16899.900000000001</v>
      </c>
      <c r="DG49">
        <v>49.311999999999998</v>
      </c>
      <c r="DH49">
        <v>50.75</v>
      </c>
      <c r="DI49">
        <v>50</v>
      </c>
      <c r="DJ49">
        <v>49.875</v>
      </c>
      <c r="DK49">
        <v>50.875</v>
      </c>
      <c r="DL49">
        <v>1955.06</v>
      </c>
      <c r="DM49">
        <v>39.89</v>
      </c>
      <c r="DN49">
        <v>0</v>
      </c>
      <c r="DO49">
        <v>1847.89999985695</v>
      </c>
      <c r="DP49">
        <v>0</v>
      </c>
      <c r="DQ49">
        <v>755.11792307692303</v>
      </c>
      <c r="DR49">
        <v>-1.3504957433906899</v>
      </c>
      <c r="DS49">
        <v>-22.198290598139099</v>
      </c>
      <c r="DT49">
        <v>16989.688461538499</v>
      </c>
      <c r="DU49">
        <v>15</v>
      </c>
      <c r="DV49">
        <v>1628182218.5999999</v>
      </c>
      <c r="DW49" t="s">
        <v>536</v>
      </c>
      <c r="DX49">
        <v>1628182201.0999999</v>
      </c>
      <c r="DY49">
        <v>1628182218.5999999</v>
      </c>
      <c r="DZ49">
        <v>36</v>
      </c>
      <c r="EA49">
        <v>2.5000000000000001E-2</v>
      </c>
      <c r="EB49">
        <v>-3.0000000000000001E-3</v>
      </c>
      <c r="EC49">
        <v>2.0129999999999999</v>
      </c>
      <c r="ED49">
        <v>3.0000000000000001E-3</v>
      </c>
      <c r="EE49">
        <v>400</v>
      </c>
      <c r="EF49">
        <v>0</v>
      </c>
      <c r="EG49">
        <v>0.1</v>
      </c>
      <c r="EH49">
        <v>0.02</v>
      </c>
      <c r="EI49">
        <v>14.944825512875401</v>
      </c>
      <c r="EJ49">
        <v>-0.1829984233037</v>
      </c>
      <c r="EK49">
        <v>7.0580718633762807E-2</v>
      </c>
      <c r="EL49">
        <v>1</v>
      </c>
      <c r="EM49">
        <v>0.14915857742834099</v>
      </c>
      <c r="EN49">
        <v>-3.2009700216302098E-3</v>
      </c>
      <c r="EO49">
        <v>8.5299832004435299E-4</v>
      </c>
      <c r="EP49">
        <v>1</v>
      </c>
      <c r="EQ49">
        <v>2</v>
      </c>
      <c r="ER49">
        <v>2</v>
      </c>
      <c r="ES49" t="s">
        <v>370</v>
      </c>
      <c r="ET49">
        <v>2.93824</v>
      </c>
      <c r="EU49">
        <v>2.7458300000000002</v>
      </c>
      <c r="EV49">
        <v>8.5207099999999994E-2</v>
      </c>
      <c r="EW49">
        <v>8.9043499999999998E-2</v>
      </c>
      <c r="EX49">
        <v>4.42916E-2</v>
      </c>
      <c r="EY49">
        <v>1.03859E-3</v>
      </c>
      <c r="EZ49">
        <v>21634.799999999999</v>
      </c>
      <c r="FA49">
        <v>19758.3</v>
      </c>
      <c r="FB49">
        <v>23586.7</v>
      </c>
      <c r="FC49">
        <v>21740.3</v>
      </c>
      <c r="FD49">
        <v>31859.4</v>
      </c>
      <c r="FE49">
        <v>30501.7</v>
      </c>
      <c r="FF49">
        <v>37287.599999999999</v>
      </c>
      <c r="FG49">
        <v>34038</v>
      </c>
      <c r="FH49">
        <v>1.9782200000000001</v>
      </c>
      <c r="FI49">
        <v>1.9037999999999999</v>
      </c>
      <c r="FJ49">
        <v>7.3470199999999999E-2</v>
      </c>
      <c r="FK49">
        <v>0</v>
      </c>
      <c r="FL49">
        <v>29.002400000000002</v>
      </c>
      <c r="FM49">
        <v>999.9</v>
      </c>
      <c r="FN49">
        <v>47.271000000000001</v>
      </c>
      <c r="FO49">
        <v>38.732999999999997</v>
      </c>
      <c r="FP49">
        <v>32.841000000000001</v>
      </c>
      <c r="FQ49">
        <v>60.924300000000002</v>
      </c>
      <c r="FR49">
        <v>36.394199999999998</v>
      </c>
      <c r="FS49">
        <v>1</v>
      </c>
      <c r="FT49">
        <v>0.51049999999999995</v>
      </c>
      <c r="FU49">
        <v>2.67421</v>
      </c>
      <c r="FV49">
        <v>20.1692</v>
      </c>
      <c r="FW49">
        <v>5.26356</v>
      </c>
      <c r="FX49">
        <v>11.962</v>
      </c>
      <c r="FY49">
        <v>4.9797000000000002</v>
      </c>
      <c r="FZ49">
        <v>3.2978499999999999</v>
      </c>
      <c r="GA49">
        <v>9999</v>
      </c>
      <c r="GB49">
        <v>9999</v>
      </c>
      <c r="GC49">
        <v>999.9</v>
      </c>
      <c r="GD49">
        <v>9999</v>
      </c>
      <c r="GE49">
        <v>1.8695299999999999</v>
      </c>
      <c r="GF49">
        <v>1.8655200000000001</v>
      </c>
      <c r="GG49">
        <v>1.87225</v>
      </c>
      <c r="GH49">
        <v>1.86886</v>
      </c>
      <c r="GI49">
        <v>1.8675200000000001</v>
      </c>
      <c r="GJ49">
        <v>1.8675200000000001</v>
      </c>
      <c r="GK49">
        <v>1.8688800000000001</v>
      </c>
      <c r="GL49">
        <v>1.87005</v>
      </c>
      <c r="GM49">
        <v>5</v>
      </c>
      <c r="GN49">
        <v>0</v>
      </c>
      <c r="GO49">
        <v>0</v>
      </c>
      <c r="GP49">
        <v>0</v>
      </c>
      <c r="GQ49" t="s">
        <v>371</v>
      </c>
      <c r="GR49" t="s">
        <v>372</v>
      </c>
      <c r="GS49" t="s">
        <v>373</v>
      </c>
      <c r="GT49" t="s">
        <v>373</v>
      </c>
      <c r="GU49" t="s">
        <v>373</v>
      </c>
      <c r="GV49" t="s">
        <v>373</v>
      </c>
      <c r="GW49">
        <v>0</v>
      </c>
      <c r="GX49">
        <v>100</v>
      </c>
      <c r="GY49">
        <v>100</v>
      </c>
      <c r="GZ49">
        <v>2.0070000000000001</v>
      </c>
      <c r="HA49">
        <v>-4.2700000000000002E-2</v>
      </c>
      <c r="HB49">
        <v>1.95507706059313</v>
      </c>
      <c r="HC49">
        <v>-8.5412330020358197E-5</v>
      </c>
      <c r="HD49">
        <v>7.0222813146585796E-7</v>
      </c>
      <c r="HE49">
        <v>-2.98990151938357E-10</v>
      </c>
      <c r="HF49">
        <v>5.3060270617559498E-3</v>
      </c>
      <c r="HG49">
        <v>-2.3286016756615301E-2</v>
      </c>
      <c r="HH49">
        <v>2.6488966622917002E-3</v>
      </c>
      <c r="HI49">
        <v>-3.3879166133906998E-5</v>
      </c>
      <c r="HJ49">
        <v>1</v>
      </c>
      <c r="HK49">
        <v>2007</v>
      </c>
      <c r="HL49">
        <v>1</v>
      </c>
      <c r="HM49">
        <v>24</v>
      </c>
      <c r="HN49">
        <v>0.9</v>
      </c>
      <c r="HO49">
        <v>0.6</v>
      </c>
      <c r="HP49">
        <v>18</v>
      </c>
      <c r="HQ49">
        <v>511.96199999999999</v>
      </c>
      <c r="HR49">
        <v>489.4</v>
      </c>
      <c r="HS49">
        <v>27.002300000000002</v>
      </c>
      <c r="HT49">
        <v>33.517699999999998</v>
      </c>
      <c r="HU49">
        <v>29.999600000000001</v>
      </c>
      <c r="HV49">
        <v>33.337600000000002</v>
      </c>
      <c r="HW49">
        <v>33.2911</v>
      </c>
      <c r="HX49">
        <v>21.225999999999999</v>
      </c>
      <c r="HY49">
        <v>100</v>
      </c>
      <c r="HZ49">
        <v>0</v>
      </c>
      <c r="IA49">
        <v>27</v>
      </c>
      <c r="IB49">
        <v>400</v>
      </c>
      <c r="IC49">
        <v>0</v>
      </c>
      <c r="ID49">
        <v>98.593599999999995</v>
      </c>
      <c r="IE49">
        <v>99.637900000000002</v>
      </c>
    </row>
    <row r="50" spans="1:239" x14ac:dyDescent="0.3">
      <c r="A50">
        <v>34</v>
      </c>
      <c r="B50">
        <v>1628182370.5999999</v>
      </c>
      <c r="C50">
        <v>7281</v>
      </c>
      <c r="D50" t="s">
        <v>537</v>
      </c>
      <c r="E50" t="s">
        <v>538</v>
      </c>
      <c r="F50">
        <v>0</v>
      </c>
      <c r="G50" t="s">
        <v>533</v>
      </c>
      <c r="H50" t="s">
        <v>27</v>
      </c>
      <c r="I50" t="s">
        <v>364</v>
      </c>
      <c r="J50">
        <v>1628182370.5999999</v>
      </c>
      <c r="K50">
        <f t="shared" si="46"/>
        <v>5.5518545657080439E-3</v>
      </c>
      <c r="L50">
        <f t="shared" si="47"/>
        <v>5.5518545657080436</v>
      </c>
      <c r="M50">
        <f t="shared" si="48"/>
        <v>10.446287382651603</v>
      </c>
      <c r="N50">
        <f t="shared" si="49"/>
        <v>285.61799999999999</v>
      </c>
      <c r="O50">
        <f t="shared" si="50"/>
        <v>159.88775156889858</v>
      </c>
      <c r="P50">
        <f t="shared" si="51"/>
        <v>15.956009519848594</v>
      </c>
      <c r="Q50">
        <f t="shared" si="52"/>
        <v>28.503268588877997</v>
      </c>
      <c r="R50">
        <f t="shared" si="53"/>
        <v>0.15235422374607502</v>
      </c>
      <c r="S50">
        <f t="shared" si="54"/>
        <v>2.9217758971761292</v>
      </c>
      <c r="T50">
        <f t="shared" si="55"/>
        <v>0.14807435804075383</v>
      </c>
      <c r="U50">
        <f t="shared" si="56"/>
        <v>9.2920988376971325E-2</v>
      </c>
      <c r="V50">
        <f t="shared" si="57"/>
        <v>321.48888312703792</v>
      </c>
      <c r="W50">
        <f t="shared" si="58"/>
        <v>30.346641727561547</v>
      </c>
      <c r="X50">
        <f t="shared" si="59"/>
        <v>30.241</v>
      </c>
      <c r="Y50">
        <f t="shared" si="60"/>
        <v>4.3197834631263179</v>
      </c>
      <c r="Z50">
        <f t="shared" si="61"/>
        <v>15.861230975704787</v>
      </c>
      <c r="AA50">
        <f t="shared" si="62"/>
        <v>0.67167172331620995</v>
      </c>
      <c r="AB50">
        <f t="shared" si="63"/>
        <v>4.2346758857810816</v>
      </c>
      <c r="AC50">
        <f t="shared" si="64"/>
        <v>3.6481117398101079</v>
      </c>
      <c r="AD50">
        <f t="shared" si="65"/>
        <v>-244.83678634772474</v>
      </c>
      <c r="AE50">
        <f t="shared" si="66"/>
        <v>-54.596009899622508</v>
      </c>
      <c r="AF50">
        <f t="shared" si="67"/>
        <v>-4.1576153845211099</v>
      </c>
      <c r="AG50">
        <f t="shared" si="68"/>
        <v>17.898471495169538</v>
      </c>
      <c r="AH50">
        <v>0</v>
      </c>
      <c r="AI50">
        <v>0</v>
      </c>
      <c r="AJ50">
        <f t="shared" si="69"/>
        <v>1</v>
      </c>
      <c r="AK50">
        <f t="shared" si="70"/>
        <v>0</v>
      </c>
      <c r="AL50">
        <f t="shared" si="71"/>
        <v>52143.072758741771</v>
      </c>
      <c r="AM50" t="s">
        <v>365</v>
      </c>
      <c r="AN50">
        <v>10238.9</v>
      </c>
      <c r="AO50">
        <v>302.21199999999999</v>
      </c>
      <c r="AP50">
        <v>4052.3</v>
      </c>
      <c r="AQ50">
        <f t="shared" si="72"/>
        <v>0.92542210596451402</v>
      </c>
      <c r="AR50">
        <v>-0.32343011824092399</v>
      </c>
      <c r="AS50" t="s">
        <v>539</v>
      </c>
      <c r="AT50">
        <v>10075.9</v>
      </c>
      <c r="AU50">
        <v>747.15961538461499</v>
      </c>
      <c r="AV50">
        <v>941.76199999999994</v>
      </c>
      <c r="AW50">
        <f t="shared" si="73"/>
        <v>0.20663647993376777</v>
      </c>
      <c r="AX50">
        <v>0.5</v>
      </c>
      <c r="AY50">
        <f t="shared" si="74"/>
        <v>1681.0875000658225</v>
      </c>
      <c r="AZ50">
        <f t="shared" si="75"/>
        <v>10.446287382651603</v>
      </c>
      <c r="BA50">
        <f t="shared" si="76"/>
        <v>173.68700173712958</v>
      </c>
      <c r="BB50">
        <f t="shared" si="77"/>
        <v>6.4063991317946517E-3</v>
      </c>
      <c r="BC50">
        <f t="shared" si="78"/>
        <v>3.3028918134305703</v>
      </c>
      <c r="BD50">
        <f t="shared" si="79"/>
        <v>242.48294298068851</v>
      </c>
      <c r="BE50" t="s">
        <v>540</v>
      </c>
      <c r="BF50">
        <v>576.23</v>
      </c>
      <c r="BG50">
        <f t="shared" si="80"/>
        <v>576.23</v>
      </c>
      <c r="BH50">
        <f t="shared" si="81"/>
        <v>0.38813628071635931</v>
      </c>
      <c r="BI50">
        <f t="shared" si="82"/>
        <v>0.53238125421409066</v>
      </c>
      <c r="BJ50">
        <f t="shared" si="83"/>
        <v>0.89484331443267839</v>
      </c>
      <c r="BK50">
        <f t="shared" si="84"/>
        <v>0.30428017295815019</v>
      </c>
      <c r="BL50">
        <f t="shared" si="85"/>
        <v>0.82945733540119604</v>
      </c>
      <c r="BM50">
        <f t="shared" si="86"/>
        <v>0.41058703361244647</v>
      </c>
      <c r="BN50">
        <f t="shared" si="87"/>
        <v>0.58941296638755358</v>
      </c>
      <c r="BO50">
        <f t="shared" si="88"/>
        <v>1999.87</v>
      </c>
      <c r="BP50">
        <f t="shared" si="89"/>
        <v>1681.0875000658225</v>
      </c>
      <c r="BQ50">
        <f t="shared" si="90"/>
        <v>0.84059838892819161</v>
      </c>
      <c r="BR50">
        <f t="shared" si="91"/>
        <v>0.16075489063141002</v>
      </c>
      <c r="BS50">
        <v>6</v>
      </c>
      <c r="BT50">
        <v>0.5</v>
      </c>
      <c r="BU50" t="s">
        <v>368</v>
      </c>
      <c r="BV50">
        <v>2</v>
      </c>
      <c r="BW50">
        <v>1628182370.5999999</v>
      </c>
      <c r="BX50">
        <v>285.61799999999999</v>
      </c>
      <c r="BY50">
        <v>300.05399999999997</v>
      </c>
      <c r="BZ50">
        <v>6.7305099999999998</v>
      </c>
      <c r="CA50">
        <v>0.11422300000000001</v>
      </c>
      <c r="CB50">
        <v>283.63299999999998</v>
      </c>
      <c r="CC50">
        <v>6.7705000000000002</v>
      </c>
      <c r="CD50">
        <v>500.08300000000003</v>
      </c>
      <c r="CE50">
        <v>99.694599999999994</v>
      </c>
      <c r="CF50">
        <v>0.100471</v>
      </c>
      <c r="CG50">
        <v>29.894400000000001</v>
      </c>
      <c r="CH50">
        <v>30.241</v>
      </c>
      <c r="CI50">
        <v>999.9</v>
      </c>
      <c r="CJ50">
        <v>0</v>
      </c>
      <c r="CK50">
        <v>0</v>
      </c>
      <c r="CL50">
        <v>9986.25</v>
      </c>
      <c r="CM50">
        <v>0</v>
      </c>
      <c r="CN50">
        <v>2082.79</v>
      </c>
      <c r="CO50">
        <v>-14.436</v>
      </c>
      <c r="CP50">
        <v>287.55399999999997</v>
      </c>
      <c r="CQ50">
        <v>300.089</v>
      </c>
      <c r="CR50">
        <v>6.6162900000000002</v>
      </c>
      <c r="CS50">
        <v>300.05399999999997</v>
      </c>
      <c r="CT50">
        <v>0.11422300000000001</v>
      </c>
      <c r="CU50">
        <v>0.67099600000000004</v>
      </c>
      <c r="CV50">
        <v>1.1387400000000001E-2</v>
      </c>
      <c r="CW50">
        <v>1.2363299999999999</v>
      </c>
      <c r="CX50">
        <v>-44.707999999999998</v>
      </c>
      <c r="CY50">
        <v>1999.87</v>
      </c>
      <c r="CZ50">
        <v>0.98000399999999999</v>
      </c>
      <c r="DA50">
        <v>1.9995599999999999E-2</v>
      </c>
      <c r="DB50">
        <v>0</v>
      </c>
      <c r="DC50">
        <v>747.221</v>
      </c>
      <c r="DD50">
        <v>4.9998899999999997</v>
      </c>
      <c r="DE50">
        <v>16862.099999999999</v>
      </c>
      <c r="DF50">
        <v>16899.3</v>
      </c>
      <c r="DG50">
        <v>49.375</v>
      </c>
      <c r="DH50">
        <v>50.75</v>
      </c>
      <c r="DI50">
        <v>50</v>
      </c>
      <c r="DJ50">
        <v>49.936999999999998</v>
      </c>
      <c r="DK50">
        <v>50.875</v>
      </c>
      <c r="DL50">
        <v>1954.98</v>
      </c>
      <c r="DM50">
        <v>39.89</v>
      </c>
      <c r="DN50">
        <v>0</v>
      </c>
      <c r="DO50">
        <v>115</v>
      </c>
      <c r="DP50">
        <v>0</v>
      </c>
      <c r="DQ50">
        <v>747.15961538461499</v>
      </c>
      <c r="DR50">
        <v>-1.16888889785594</v>
      </c>
      <c r="DS50">
        <v>233.06666603508299</v>
      </c>
      <c r="DT50">
        <v>16849.0769230769</v>
      </c>
      <c r="DU50">
        <v>15</v>
      </c>
      <c r="DV50">
        <v>1628182334.0999999</v>
      </c>
      <c r="DW50" t="s">
        <v>541</v>
      </c>
      <c r="DX50">
        <v>1628182322.0999999</v>
      </c>
      <c r="DY50">
        <v>1628182334.0999999</v>
      </c>
      <c r="DZ50">
        <v>37</v>
      </c>
      <c r="EA50">
        <v>5.0000000000000001E-3</v>
      </c>
      <c r="EB50">
        <v>1E-3</v>
      </c>
      <c r="EC50">
        <v>1.9890000000000001</v>
      </c>
      <c r="ED50">
        <v>4.0000000000000001E-3</v>
      </c>
      <c r="EE50">
        <v>300</v>
      </c>
      <c r="EF50">
        <v>0</v>
      </c>
      <c r="EG50">
        <v>0.19</v>
      </c>
      <c r="EH50">
        <v>0.02</v>
      </c>
      <c r="EI50">
        <v>10.354363056757499</v>
      </c>
      <c r="EJ50">
        <v>0.360688785367488</v>
      </c>
      <c r="EK50">
        <v>7.5677950333563296E-2</v>
      </c>
      <c r="EL50">
        <v>1</v>
      </c>
      <c r="EM50">
        <v>0.15058606435098601</v>
      </c>
      <c r="EN50">
        <v>7.6133639220748598E-3</v>
      </c>
      <c r="EO50">
        <v>1.3179720816258E-3</v>
      </c>
      <c r="EP50">
        <v>1</v>
      </c>
      <c r="EQ50">
        <v>2</v>
      </c>
      <c r="ER50">
        <v>2</v>
      </c>
      <c r="ES50" t="s">
        <v>370</v>
      </c>
      <c r="ET50">
        <v>2.93811</v>
      </c>
      <c r="EU50">
        <v>2.7460499999999999</v>
      </c>
      <c r="EV50">
        <v>6.77706E-2</v>
      </c>
      <c r="EW50">
        <v>7.0962999999999998E-2</v>
      </c>
      <c r="EX50">
        <v>4.5169000000000001E-2</v>
      </c>
      <c r="EY50">
        <v>1.04784E-3</v>
      </c>
      <c r="EZ50">
        <v>22045.7</v>
      </c>
      <c r="FA50">
        <v>20148.8</v>
      </c>
      <c r="FB50">
        <v>23585.4</v>
      </c>
      <c r="FC50">
        <v>21738.7</v>
      </c>
      <c r="FD50">
        <v>31828.3</v>
      </c>
      <c r="FE50">
        <v>30499.5</v>
      </c>
      <c r="FF50">
        <v>37285.5</v>
      </c>
      <c r="FG50">
        <v>34036</v>
      </c>
      <c r="FH50">
        <v>1.9784999999999999</v>
      </c>
      <c r="FI50">
        <v>1.9026000000000001</v>
      </c>
      <c r="FJ50">
        <v>6.3806799999999997E-2</v>
      </c>
      <c r="FK50">
        <v>0</v>
      </c>
      <c r="FL50">
        <v>29.202100000000002</v>
      </c>
      <c r="FM50">
        <v>999.9</v>
      </c>
      <c r="FN50">
        <v>47.052</v>
      </c>
      <c r="FO50">
        <v>38.804000000000002</v>
      </c>
      <c r="FP50">
        <v>32.814799999999998</v>
      </c>
      <c r="FQ50">
        <v>60.974299999999999</v>
      </c>
      <c r="FR50">
        <v>36.458300000000001</v>
      </c>
      <c r="FS50">
        <v>1</v>
      </c>
      <c r="FT50">
        <v>0.51219000000000003</v>
      </c>
      <c r="FU50">
        <v>2.7684199999999999</v>
      </c>
      <c r="FV50">
        <v>20.163900000000002</v>
      </c>
      <c r="FW50">
        <v>5.2596699999999998</v>
      </c>
      <c r="FX50">
        <v>11.962</v>
      </c>
      <c r="FY50">
        <v>4.9797000000000002</v>
      </c>
      <c r="FZ50">
        <v>3.2979799999999999</v>
      </c>
      <c r="GA50">
        <v>9999</v>
      </c>
      <c r="GB50">
        <v>9999</v>
      </c>
      <c r="GC50">
        <v>999.9</v>
      </c>
      <c r="GD50">
        <v>9999</v>
      </c>
      <c r="GE50">
        <v>1.8695200000000001</v>
      </c>
      <c r="GF50">
        <v>1.86554</v>
      </c>
      <c r="GG50">
        <v>1.8722399999999999</v>
      </c>
      <c r="GH50">
        <v>1.86886</v>
      </c>
      <c r="GI50">
        <v>1.8675200000000001</v>
      </c>
      <c r="GJ50">
        <v>1.8675200000000001</v>
      </c>
      <c r="GK50">
        <v>1.86887</v>
      </c>
      <c r="GL50">
        <v>1.8701000000000001</v>
      </c>
      <c r="GM50">
        <v>5</v>
      </c>
      <c r="GN50">
        <v>0</v>
      </c>
      <c r="GO50">
        <v>0</v>
      </c>
      <c r="GP50">
        <v>0</v>
      </c>
      <c r="GQ50" t="s">
        <v>371</v>
      </c>
      <c r="GR50" t="s">
        <v>372</v>
      </c>
      <c r="GS50" t="s">
        <v>373</v>
      </c>
      <c r="GT50" t="s">
        <v>373</v>
      </c>
      <c r="GU50" t="s">
        <v>373</v>
      </c>
      <c r="GV50" t="s">
        <v>373</v>
      </c>
      <c r="GW50">
        <v>0</v>
      </c>
      <c r="GX50">
        <v>100</v>
      </c>
      <c r="GY50">
        <v>100</v>
      </c>
      <c r="GZ50">
        <v>1.9850000000000001</v>
      </c>
      <c r="HA50">
        <v>-0.04</v>
      </c>
      <c r="HB50">
        <v>1.9599215360567499</v>
      </c>
      <c r="HC50">
        <v>-8.5412330020358197E-5</v>
      </c>
      <c r="HD50">
        <v>7.0222813146585796E-7</v>
      </c>
      <c r="HE50">
        <v>-2.98990151938357E-10</v>
      </c>
      <c r="HF50">
        <v>6.7601760226988702E-3</v>
      </c>
      <c r="HG50">
        <v>-2.3286016756615301E-2</v>
      </c>
      <c r="HH50">
        <v>2.6488966622917002E-3</v>
      </c>
      <c r="HI50">
        <v>-3.3879166133906998E-5</v>
      </c>
      <c r="HJ50">
        <v>1</v>
      </c>
      <c r="HK50">
        <v>2007</v>
      </c>
      <c r="HL50">
        <v>1</v>
      </c>
      <c r="HM50">
        <v>24</v>
      </c>
      <c r="HN50">
        <v>0.8</v>
      </c>
      <c r="HO50">
        <v>0.6</v>
      </c>
      <c r="HP50">
        <v>18</v>
      </c>
      <c r="HQ50">
        <v>512.39300000000003</v>
      </c>
      <c r="HR50">
        <v>488.87299999999999</v>
      </c>
      <c r="HS50">
        <v>27.0015</v>
      </c>
      <c r="HT50">
        <v>33.517899999999997</v>
      </c>
      <c r="HU50">
        <v>30.000399999999999</v>
      </c>
      <c r="HV50">
        <v>33.370699999999999</v>
      </c>
      <c r="HW50">
        <v>33.332799999999999</v>
      </c>
      <c r="HX50">
        <v>16.810199999999998</v>
      </c>
      <c r="HY50">
        <v>100</v>
      </c>
      <c r="HZ50">
        <v>0</v>
      </c>
      <c r="IA50">
        <v>27</v>
      </c>
      <c r="IB50">
        <v>300</v>
      </c>
      <c r="IC50">
        <v>0</v>
      </c>
      <c r="ID50">
        <v>98.588200000000001</v>
      </c>
      <c r="IE50">
        <v>99.631399999999999</v>
      </c>
    </row>
    <row r="51" spans="1:239" x14ac:dyDescent="0.3">
      <c r="A51">
        <v>35</v>
      </c>
      <c r="B51">
        <v>1628182488.0999999</v>
      </c>
      <c r="C51">
        <v>7398.5</v>
      </c>
      <c r="D51" t="s">
        <v>542</v>
      </c>
      <c r="E51" t="s">
        <v>543</v>
      </c>
      <c r="F51">
        <v>0</v>
      </c>
      <c r="G51" t="s">
        <v>533</v>
      </c>
      <c r="H51" t="s">
        <v>27</v>
      </c>
      <c r="I51" t="s">
        <v>364</v>
      </c>
      <c r="J51">
        <v>1628182488.0999999</v>
      </c>
      <c r="K51">
        <f t="shared" si="46"/>
        <v>6.5180612815694018E-3</v>
      </c>
      <c r="L51">
        <f t="shared" si="47"/>
        <v>6.5180612815694019</v>
      </c>
      <c r="M51">
        <f t="shared" si="48"/>
        <v>6.5319547529260067</v>
      </c>
      <c r="N51">
        <f t="shared" si="49"/>
        <v>190.673</v>
      </c>
      <c r="O51">
        <f t="shared" si="50"/>
        <v>122.86763829325105</v>
      </c>
      <c r="P51">
        <f t="shared" si="51"/>
        <v>12.261993443136381</v>
      </c>
      <c r="Q51">
        <f t="shared" si="52"/>
        <v>19.0288599037194</v>
      </c>
      <c r="R51">
        <f t="shared" si="53"/>
        <v>0.18355155252382474</v>
      </c>
      <c r="S51">
        <f t="shared" si="54"/>
        <v>2.9268809844734469</v>
      </c>
      <c r="T51">
        <f t="shared" si="55"/>
        <v>0.1773880770553703</v>
      </c>
      <c r="U51">
        <f t="shared" si="56"/>
        <v>0.1114040705648657</v>
      </c>
      <c r="V51">
        <f t="shared" si="57"/>
        <v>321.51122712702903</v>
      </c>
      <c r="W51">
        <f t="shared" si="58"/>
        <v>30.239433294241099</v>
      </c>
      <c r="X51">
        <f t="shared" si="59"/>
        <v>30.396999999999998</v>
      </c>
      <c r="Y51">
        <f t="shared" si="60"/>
        <v>4.3585730829501612</v>
      </c>
      <c r="Z51">
        <f t="shared" si="61"/>
        <v>18.408515249471954</v>
      </c>
      <c r="AA51">
        <f t="shared" si="62"/>
        <v>0.78603513470429398</v>
      </c>
      <c r="AB51">
        <f t="shared" si="63"/>
        <v>4.269954007979222</v>
      </c>
      <c r="AC51">
        <f t="shared" si="64"/>
        <v>3.5725379482458672</v>
      </c>
      <c r="AD51">
        <f t="shared" si="65"/>
        <v>-287.4465025172106</v>
      </c>
      <c r="AE51">
        <f t="shared" si="66"/>
        <v>-56.52181353483283</v>
      </c>
      <c r="AF51">
        <f t="shared" si="67"/>
        <v>-4.3031540228182488</v>
      </c>
      <c r="AG51">
        <f t="shared" si="68"/>
        <v>-26.760242947832666</v>
      </c>
      <c r="AH51">
        <v>0</v>
      </c>
      <c r="AI51">
        <v>0</v>
      </c>
      <c r="AJ51">
        <f t="shared" si="69"/>
        <v>1</v>
      </c>
      <c r="AK51">
        <f t="shared" si="70"/>
        <v>0</v>
      </c>
      <c r="AL51">
        <f t="shared" si="71"/>
        <v>52264.121020734274</v>
      </c>
      <c r="AM51" t="s">
        <v>365</v>
      </c>
      <c r="AN51">
        <v>10238.9</v>
      </c>
      <c r="AO51">
        <v>302.21199999999999</v>
      </c>
      <c r="AP51">
        <v>4052.3</v>
      </c>
      <c r="AQ51">
        <f t="shared" si="72"/>
        <v>0.92542210596451402</v>
      </c>
      <c r="AR51">
        <v>-0.32343011824092399</v>
      </c>
      <c r="AS51" t="s">
        <v>544</v>
      </c>
      <c r="AT51">
        <v>10075.200000000001</v>
      </c>
      <c r="AU51">
        <v>746.64846153846099</v>
      </c>
      <c r="AV51">
        <v>910.03800000000001</v>
      </c>
      <c r="AW51">
        <f t="shared" si="73"/>
        <v>0.17954144602921973</v>
      </c>
      <c r="AX51">
        <v>0.5</v>
      </c>
      <c r="AY51">
        <f t="shared" si="74"/>
        <v>1681.2051000658182</v>
      </c>
      <c r="AZ51">
        <f t="shared" si="75"/>
        <v>6.5319547529260067</v>
      </c>
      <c r="BA51">
        <f t="shared" si="76"/>
        <v>150.92299736875802</v>
      </c>
      <c r="BB51">
        <f t="shared" si="77"/>
        <v>4.077661238892593E-3</v>
      </c>
      <c r="BC51">
        <f t="shared" si="78"/>
        <v>3.4528909781789334</v>
      </c>
      <c r="BD51">
        <f t="shared" si="79"/>
        <v>240.32584967043471</v>
      </c>
      <c r="BE51" t="s">
        <v>545</v>
      </c>
      <c r="BF51">
        <v>578.57000000000005</v>
      </c>
      <c r="BG51">
        <f t="shared" si="80"/>
        <v>578.57000000000005</v>
      </c>
      <c r="BH51">
        <f t="shared" si="81"/>
        <v>0.36423533962318055</v>
      </c>
      <c r="BI51">
        <f t="shared" si="82"/>
        <v>0.49292703507288499</v>
      </c>
      <c r="BJ51">
        <f t="shared" si="83"/>
        <v>0.90457865176625707</v>
      </c>
      <c r="BK51">
        <f t="shared" si="84"/>
        <v>0.26880972262051805</v>
      </c>
      <c r="BL51">
        <f t="shared" si="85"/>
        <v>0.83791687021744554</v>
      </c>
      <c r="BM51">
        <f t="shared" si="86"/>
        <v>0.38196394872961026</v>
      </c>
      <c r="BN51">
        <f t="shared" si="87"/>
        <v>0.61803605127038974</v>
      </c>
      <c r="BO51">
        <f t="shared" si="88"/>
        <v>2000.01</v>
      </c>
      <c r="BP51">
        <f t="shared" si="89"/>
        <v>1681.2051000658182</v>
      </c>
      <c r="BQ51">
        <f t="shared" si="90"/>
        <v>0.84059834704117387</v>
      </c>
      <c r="BR51">
        <f t="shared" si="91"/>
        <v>0.16075480978946557</v>
      </c>
      <c r="BS51">
        <v>6</v>
      </c>
      <c r="BT51">
        <v>0.5</v>
      </c>
      <c r="BU51" t="s">
        <v>368</v>
      </c>
      <c r="BV51">
        <v>2</v>
      </c>
      <c r="BW51">
        <v>1628182488.0999999</v>
      </c>
      <c r="BX51">
        <v>190.673</v>
      </c>
      <c r="BY51">
        <v>200.00200000000001</v>
      </c>
      <c r="BZ51">
        <v>7.8762299999999996</v>
      </c>
      <c r="CA51">
        <v>0.116767</v>
      </c>
      <c r="CB51">
        <v>188.92099999999999</v>
      </c>
      <c r="CC51">
        <v>7.9047599999999996</v>
      </c>
      <c r="CD51">
        <v>500.03899999999999</v>
      </c>
      <c r="CE51">
        <v>99.698400000000007</v>
      </c>
      <c r="CF51">
        <v>9.9997799999999998E-2</v>
      </c>
      <c r="CG51">
        <v>30.038799999999998</v>
      </c>
      <c r="CH51">
        <v>30.396999999999998</v>
      </c>
      <c r="CI51">
        <v>999.9</v>
      </c>
      <c r="CJ51">
        <v>0</v>
      </c>
      <c r="CK51">
        <v>0</v>
      </c>
      <c r="CL51">
        <v>10015</v>
      </c>
      <c r="CM51">
        <v>0</v>
      </c>
      <c r="CN51">
        <v>2037.74</v>
      </c>
      <c r="CO51">
        <v>-9.3291599999999999</v>
      </c>
      <c r="CP51">
        <v>192.18700000000001</v>
      </c>
      <c r="CQ51">
        <v>200.02600000000001</v>
      </c>
      <c r="CR51">
        <v>7.7594599999999998</v>
      </c>
      <c r="CS51">
        <v>200.00200000000001</v>
      </c>
      <c r="CT51">
        <v>0.116767</v>
      </c>
      <c r="CU51">
        <v>0.78524799999999995</v>
      </c>
      <c r="CV51">
        <v>1.1641500000000001E-2</v>
      </c>
      <c r="CW51">
        <v>3.4433799999999999</v>
      </c>
      <c r="CX51">
        <v>-44.506300000000003</v>
      </c>
      <c r="CY51">
        <v>2000.01</v>
      </c>
      <c r="CZ51">
        <v>0.98000699999999996</v>
      </c>
      <c r="DA51">
        <v>1.9992900000000001E-2</v>
      </c>
      <c r="DB51">
        <v>0</v>
      </c>
      <c r="DC51">
        <v>746.495</v>
      </c>
      <c r="DD51">
        <v>4.9998899999999997</v>
      </c>
      <c r="DE51">
        <v>16833.599999999999</v>
      </c>
      <c r="DF51">
        <v>16900.400000000001</v>
      </c>
      <c r="DG51">
        <v>49.5</v>
      </c>
      <c r="DH51">
        <v>51</v>
      </c>
      <c r="DI51">
        <v>50.125</v>
      </c>
      <c r="DJ51">
        <v>50.061999999999998</v>
      </c>
      <c r="DK51">
        <v>51</v>
      </c>
      <c r="DL51">
        <v>1955.12</v>
      </c>
      <c r="DM51">
        <v>39.89</v>
      </c>
      <c r="DN51">
        <v>0</v>
      </c>
      <c r="DO51">
        <v>117</v>
      </c>
      <c r="DP51">
        <v>0</v>
      </c>
      <c r="DQ51">
        <v>746.64846153846099</v>
      </c>
      <c r="DR51">
        <v>-0.17545299990225099</v>
      </c>
      <c r="DS51">
        <v>944.20512737596096</v>
      </c>
      <c r="DT51">
        <v>16755.815384615398</v>
      </c>
      <c r="DU51">
        <v>15</v>
      </c>
      <c r="DV51">
        <v>1628182452.0999999</v>
      </c>
      <c r="DW51" t="s">
        <v>546</v>
      </c>
      <c r="DX51">
        <v>1628182428.5999999</v>
      </c>
      <c r="DY51">
        <v>1628182334.0999999</v>
      </c>
      <c r="DZ51">
        <v>38</v>
      </c>
      <c r="EA51">
        <v>-0.215</v>
      </c>
      <c r="EB51">
        <v>1E-3</v>
      </c>
      <c r="EC51">
        <v>1.7529999999999999</v>
      </c>
      <c r="ED51">
        <v>4.0000000000000001E-3</v>
      </c>
      <c r="EE51">
        <v>200</v>
      </c>
      <c r="EF51">
        <v>0</v>
      </c>
      <c r="EG51">
        <v>0.13</v>
      </c>
      <c r="EH51">
        <v>0.02</v>
      </c>
      <c r="EI51">
        <v>6.3310571439047001</v>
      </c>
      <c r="EJ51">
        <v>0.70927622098319898</v>
      </c>
      <c r="EK51">
        <v>0.15271775350862299</v>
      </c>
      <c r="EL51">
        <v>1</v>
      </c>
      <c r="EM51">
        <v>0.17664993774059201</v>
      </c>
      <c r="EN51">
        <v>3.0870046573773201E-2</v>
      </c>
      <c r="EO51">
        <v>5.7108160722604698E-3</v>
      </c>
      <c r="EP51">
        <v>1</v>
      </c>
      <c r="EQ51">
        <v>2</v>
      </c>
      <c r="ER51">
        <v>2</v>
      </c>
      <c r="ES51" t="s">
        <v>370</v>
      </c>
      <c r="ET51">
        <v>2.9379</v>
      </c>
      <c r="EU51">
        <v>2.7458200000000001</v>
      </c>
      <c r="EV51">
        <v>4.7834000000000002E-2</v>
      </c>
      <c r="EW51">
        <v>5.0309800000000002E-2</v>
      </c>
      <c r="EX51">
        <v>5.1093399999999997E-2</v>
      </c>
      <c r="EY51">
        <v>1.0707100000000001E-3</v>
      </c>
      <c r="EZ51">
        <v>22509.5</v>
      </c>
      <c r="FA51">
        <v>20590.3</v>
      </c>
      <c r="FB51">
        <v>23578.1</v>
      </c>
      <c r="FC51">
        <v>21732.6</v>
      </c>
      <c r="FD51">
        <v>31620.1</v>
      </c>
      <c r="FE51">
        <v>30489.8</v>
      </c>
      <c r="FF51">
        <v>37273.4</v>
      </c>
      <c r="FG51">
        <v>34026.1</v>
      </c>
      <c r="FH51">
        <v>1.9784299999999999</v>
      </c>
      <c r="FI51">
        <v>1.9000999999999999</v>
      </c>
      <c r="FJ51">
        <v>4.8875799999999997E-2</v>
      </c>
      <c r="FK51">
        <v>0</v>
      </c>
      <c r="FL51">
        <v>29.601600000000001</v>
      </c>
      <c r="FM51">
        <v>999.9</v>
      </c>
      <c r="FN51">
        <v>46.978000000000002</v>
      </c>
      <c r="FO51">
        <v>38.893999999999998</v>
      </c>
      <c r="FP51">
        <v>32.919499999999999</v>
      </c>
      <c r="FQ51">
        <v>60.904299999999999</v>
      </c>
      <c r="FR51">
        <v>36.838900000000002</v>
      </c>
      <c r="FS51">
        <v>1</v>
      </c>
      <c r="FT51">
        <v>0.52246899999999996</v>
      </c>
      <c r="FU51">
        <v>3.0037099999999999</v>
      </c>
      <c r="FV51">
        <v>20.163399999999999</v>
      </c>
      <c r="FW51">
        <v>5.2623600000000001</v>
      </c>
      <c r="FX51">
        <v>11.962</v>
      </c>
      <c r="FY51">
        <v>4.9793500000000002</v>
      </c>
      <c r="FZ51">
        <v>3.298</v>
      </c>
      <c r="GA51">
        <v>9999</v>
      </c>
      <c r="GB51">
        <v>9999</v>
      </c>
      <c r="GC51">
        <v>999.9</v>
      </c>
      <c r="GD51">
        <v>9999</v>
      </c>
      <c r="GE51">
        <v>1.86951</v>
      </c>
      <c r="GF51">
        <v>1.8654999999999999</v>
      </c>
      <c r="GG51">
        <v>1.87225</v>
      </c>
      <c r="GH51">
        <v>1.8688100000000001</v>
      </c>
      <c r="GI51">
        <v>1.8675200000000001</v>
      </c>
      <c r="GJ51">
        <v>1.8675200000000001</v>
      </c>
      <c r="GK51">
        <v>1.8688</v>
      </c>
      <c r="GL51">
        <v>1.8701000000000001</v>
      </c>
      <c r="GM51">
        <v>5</v>
      </c>
      <c r="GN51">
        <v>0</v>
      </c>
      <c r="GO51">
        <v>0</v>
      </c>
      <c r="GP51">
        <v>0</v>
      </c>
      <c r="GQ51" t="s">
        <v>371</v>
      </c>
      <c r="GR51" t="s">
        <v>372</v>
      </c>
      <c r="GS51" t="s">
        <v>373</v>
      </c>
      <c r="GT51" t="s">
        <v>373</v>
      </c>
      <c r="GU51" t="s">
        <v>373</v>
      </c>
      <c r="GV51" t="s">
        <v>373</v>
      </c>
      <c r="GW51">
        <v>0</v>
      </c>
      <c r="GX51">
        <v>100</v>
      </c>
      <c r="GY51">
        <v>100</v>
      </c>
      <c r="GZ51">
        <v>1.752</v>
      </c>
      <c r="HA51">
        <v>-2.8500000000000001E-2</v>
      </c>
      <c r="HB51">
        <v>1.74511962410004</v>
      </c>
      <c r="HC51">
        <v>-8.5412330020358197E-5</v>
      </c>
      <c r="HD51">
        <v>7.0222813146585796E-7</v>
      </c>
      <c r="HE51">
        <v>-2.98990151938357E-10</v>
      </c>
      <c r="HF51">
        <v>6.7601760226988702E-3</v>
      </c>
      <c r="HG51">
        <v>-2.3286016756615301E-2</v>
      </c>
      <c r="HH51">
        <v>2.6488966622917002E-3</v>
      </c>
      <c r="HI51">
        <v>-3.3879166133906998E-5</v>
      </c>
      <c r="HJ51">
        <v>1</v>
      </c>
      <c r="HK51">
        <v>2007</v>
      </c>
      <c r="HL51">
        <v>1</v>
      </c>
      <c r="HM51">
        <v>24</v>
      </c>
      <c r="HN51">
        <v>1</v>
      </c>
      <c r="HO51">
        <v>2.6</v>
      </c>
      <c r="HP51">
        <v>18</v>
      </c>
      <c r="HQ51">
        <v>512.98299999999995</v>
      </c>
      <c r="HR51">
        <v>487.767</v>
      </c>
      <c r="HS51">
        <v>27.0016</v>
      </c>
      <c r="HT51">
        <v>33.610199999999999</v>
      </c>
      <c r="HU51">
        <v>30.000699999999998</v>
      </c>
      <c r="HV51">
        <v>33.453400000000002</v>
      </c>
      <c r="HW51">
        <v>33.418799999999997</v>
      </c>
      <c r="HX51">
        <v>12.2075</v>
      </c>
      <c r="HY51">
        <v>100</v>
      </c>
      <c r="HZ51">
        <v>0</v>
      </c>
      <c r="IA51">
        <v>27</v>
      </c>
      <c r="IB51">
        <v>200</v>
      </c>
      <c r="IC51">
        <v>0</v>
      </c>
      <c r="ID51">
        <v>98.556799999999996</v>
      </c>
      <c r="IE51">
        <v>99.602999999999994</v>
      </c>
    </row>
    <row r="52" spans="1:239" x14ac:dyDescent="0.3">
      <c r="A52">
        <v>36</v>
      </c>
      <c r="B52">
        <v>1628182604.0999999</v>
      </c>
      <c r="C52">
        <v>7514.5</v>
      </c>
      <c r="D52" t="s">
        <v>547</v>
      </c>
      <c r="E52" t="s">
        <v>548</v>
      </c>
      <c r="F52">
        <v>0</v>
      </c>
      <c r="G52" t="s">
        <v>533</v>
      </c>
      <c r="H52" t="s">
        <v>27</v>
      </c>
      <c r="I52" t="s">
        <v>364</v>
      </c>
      <c r="J52">
        <v>1628182604.0999999</v>
      </c>
      <c r="K52">
        <f t="shared" si="46"/>
        <v>7.2126418851360648E-3</v>
      </c>
      <c r="L52">
        <f t="shared" si="47"/>
        <v>7.2126418851360645</v>
      </c>
      <c r="M52">
        <f t="shared" si="48"/>
        <v>4.3917108072128235</v>
      </c>
      <c r="N52">
        <f t="shared" si="49"/>
        <v>143.51599999999999</v>
      </c>
      <c r="O52">
        <f t="shared" si="50"/>
        <v>103.10677447816776</v>
      </c>
      <c r="P52">
        <f t="shared" si="51"/>
        <v>10.290152394648505</v>
      </c>
      <c r="Q52">
        <f t="shared" si="52"/>
        <v>14.323030843944</v>
      </c>
      <c r="R52">
        <f t="shared" si="53"/>
        <v>0.21645033898700994</v>
      </c>
      <c r="S52">
        <f t="shared" si="54"/>
        <v>2.9232001353937189</v>
      </c>
      <c r="T52">
        <f t="shared" si="55"/>
        <v>0.20792431417887405</v>
      </c>
      <c r="U52">
        <f t="shared" si="56"/>
        <v>0.13069074241164064</v>
      </c>
      <c r="V52">
        <f t="shared" si="57"/>
        <v>321.51920712702588</v>
      </c>
      <c r="W52">
        <f t="shared" si="58"/>
        <v>29.745698979972552</v>
      </c>
      <c r="X52">
        <f t="shared" si="59"/>
        <v>29.920400000000001</v>
      </c>
      <c r="Y52">
        <f t="shared" si="60"/>
        <v>4.241009085610929</v>
      </c>
      <c r="Z52">
        <f t="shared" si="61"/>
        <v>20.689133057288643</v>
      </c>
      <c r="AA52">
        <f t="shared" si="62"/>
        <v>0.86764237394382004</v>
      </c>
      <c r="AB52">
        <f t="shared" si="63"/>
        <v>4.1937106380499367</v>
      </c>
      <c r="AC52">
        <f t="shared" si="64"/>
        <v>3.3733667116671091</v>
      </c>
      <c r="AD52">
        <f t="shared" si="65"/>
        <v>-318.07750713450048</v>
      </c>
      <c r="AE52">
        <f t="shared" si="66"/>
        <v>-30.731135311372554</v>
      </c>
      <c r="AF52">
        <f t="shared" si="67"/>
        <v>-2.3334443617626968</v>
      </c>
      <c r="AG52">
        <f t="shared" si="68"/>
        <v>-29.622879680609856</v>
      </c>
      <c r="AH52">
        <v>0</v>
      </c>
      <c r="AI52">
        <v>0</v>
      </c>
      <c r="AJ52">
        <f t="shared" si="69"/>
        <v>1</v>
      </c>
      <c r="AK52">
        <f t="shared" si="70"/>
        <v>0</v>
      </c>
      <c r="AL52">
        <f t="shared" si="71"/>
        <v>52213.019526335236</v>
      </c>
      <c r="AM52" t="s">
        <v>365</v>
      </c>
      <c r="AN52">
        <v>10238.9</v>
      </c>
      <c r="AO52">
        <v>302.21199999999999</v>
      </c>
      <c r="AP52">
        <v>4052.3</v>
      </c>
      <c r="AQ52">
        <f t="shared" si="72"/>
        <v>0.92542210596451402</v>
      </c>
      <c r="AR52">
        <v>-0.32343011824092399</v>
      </c>
      <c r="AS52" t="s">
        <v>549</v>
      </c>
      <c r="AT52">
        <v>10075.6</v>
      </c>
      <c r="AU52">
        <v>749.04308000000003</v>
      </c>
      <c r="AV52">
        <v>895.24599999999998</v>
      </c>
      <c r="AW52">
        <f t="shared" si="73"/>
        <v>0.16331033034495546</v>
      </c>
      <c r="AX52">
        <v>0.5</v>
      </c>
      <c r="AY52">
        <f t="shared" si="74"/>
        <v>1681.2471000658165</v>
      </c>
      <c r="AZ52">
        <f t="shared" si="75"/>
        <v>4.3917108072128235</v>
      </c>
      <c r="BA52">
        <f t="shared" si="76"/>
        <v>137.28250965162343</v>
      </c>
      <c r="BB52">
        <f t="shared" si="77"/>
        <v>2.8045496258516439E-3</v>
      </c>
      <c r="BC52">
        <f t="shared" si="78"/>
        <v>3.5264653514229609</v>
      </c>
      <c r="BD52">
        <f t="shared" si="79"/>
        <v>239.28176655071252</v>
      </c>
      <c r="BE52" t="s">
        <v>550</v>
      </c>
      <c r="BF52">
        <v>582.01</v>
      </c>
      <c r="BG52">
        <f t="shared" si="80"/>
        <v>582.01</v>
      </c>
      <c r="BH52">
        <f t="shared" si="81"/>
        <v>0.34988818715749637</v>
      </c>
      <c r="BI52">
        <f t="shared" si="82"/>
        <v>0.46675005427217803</v>
      </c>
      <c r="BJ52">
        <f t="shared" si="83"/>
        <v>0.90973780289255368</v>
      </c>
      <c r="BK52">
        <f t="shared" si="84"/>
        <v>0.24653379064269493</v>
      </c>
      <c r="BL52">
        <f t="shared" si="85"/>
        <v>0.84186131098790218</v>
      </c>
      <c r="BM52">
        <f t="shared" si="86"/>
        <v>0.36266698984382889</v>
      </c>
      <c r="BN52">
        <f t="shared" si="87"/>
        <v>0.63733301015617116</v>
      </c>
      <c r="BO52">
        <f t="shared" si="88"/>
        <v>2000.06</v>
      </c>
      <c r="BP52">
        <f t="shared" si="89"/>
        <v>1681.2471000658165</v>
      </c>
      <c r="BQ52">
        <f t="shared" si="90"/>
        <v>0.84059833208294577</v>
      </c>
      <c r="BR52">
        <f t="shared" si="91"/>
        <v>0.16075478092008536</v>
      </c>
      <c r="BS52">
        <v>6</v>
      </c>
      <c r="BT52">
        <v>0.5</v>
      </c>
      <c r="BU52" t="s">
        <v>368</v>
      </c>
      <c r="BV52">
        <v>2</v>
      </c>
      <c r="BW52">
        <v>1628182604.0999999</v>
      </c>
      <c r="BX52">
        <v>143.51599999999999</v>
      </c>
      <c r="BY52">
        <v>150.02799999999999</v>
      </c>
      <c r="BZ52">
        <v>8.6937300000000004</v>
      </c>
      <c r="CA52">
        <v>0.11408</v>
      </c>
      <c r="CB52">
        <v>141.83799999999999</v>
      </c>
      <c r="CC52">
        <v>8.7096499999999999</v>
      </c>
      <c r="CD52">
        <v>500.01600000000002</v>
      </c>
      <c r="CE52">
        <v>99.700800000000001</v>
      </c>
      <c r="CF52">
        <v>0.100134</v>
      </c>
      <c r="CG52">
        <v>29.7254</v>
      </c>
      <c r="CH52">
        <v>29.920400000000001</v>
      </c>
      <c r="CI52">
        <v>999.9</v>
      </c>
      <c r="CJ52">
        <v>0</v>
      </c>
      <c r="CK52">
        <v>0</v>
      </c>
      <c r="CL52">
        <v>9993.75</v>
      </c>
      <c r="CM52">
        <v>0</v>
      </c>
      <c r="CN52">
        <v>528.22500000000002</v>
      </c>
      <c r="CO52">
        <v>-6.5125299999999999</v>
      </c>
      <c r="CP52">
        <v>144.77500000000001</v>
      </c>
      <c r="CQ52">
        <v>150.04599999999999</v>
      </c>
      <c r="CR52">
        <v>8.5796500000000009</v>
      </c>
      <c r="CS52">
        <v>150.02799999999999</v>
      </c>
      <c r="CT52">
        <v>0.11408</v>
      </c>
      <c r="CU52">
        <v>0.86677199999999999</v>
      </c>
      <c r="CV52">
        <v>1.1373899999999999E-2</v>
      </c>
      <c r="CW52">
        <v>4.8505599999999998</v>
      </c>
      <c r="CX52">
        <v>-44.718899999999998</v>
      </c>
      <c r="CY52">
        <v>2000.06</v>
      </c>
      <c r="CZ52">
        <v>0.98000699999999996</v>
      </c>
      <c r="DA52">
        <v>1.9992900000000001E-2</v>
      </c>
      <c r="DB52">
        <v>0</v>
      </c>
      <c r="DC52">
        <v>749.00300000000004</v>
      </c>
      <c r="DD52">
        <v>4.9998899999999997</v>
      </c>
      <c r="DE52">
        <v>15849.5</v>
      </c>
      <c r="DF52">
        <v>16900.8</v>
      </c>
      <c r="DG52">
        <v>49.375</v>
      </c>
      <c r="DH52">
        <v>50.625</v>
      </c>
      <c r="DI52">
        <v>50</v>
      </c>
      <c r="DJ52">
        <v>49.875</v>
      </c>
      <c r="DK52">
        <v>50.936999999999998</v>
      </c>
      <c r="DL52">
        <v>1955.17</v>
      </c>
      <c r="DM52">
        <v>39.89</v>
      </c>
      <c r="DN52">
        <v>0</v>
      </c>
      <c r="DO52">
        <v>115.200000047684</v>
      </c>
      <c r="DP52">
        <v>0</v>
      </c>
      <c r="DQ52">
        <v>749.04308000000003</v>
      </c>
      <c r="DR52">
        <v>1.0509230780019301</v>
      </c>
      <c r="DS52">
        <v>-11.5230768918563</v>
      </c>
      <c r="DT52">
        <v>15850</v>
      </c>
      <c r="DU52">
        <v>15</v>
      </c>
      <c r="DV52">
        <v>1628182568.0999999</v>
      </c>
      <c r="DW52" t="s">
        <v>551</v>
      </c>
      <c r="DX52">
        <v>1628182551.5999999</v>
      </c>
      <c r="DY52">
        <v>1628182568.0999999</v>
      </c>
      <c r="DZ52">
        <v>39</v>
      </c>
      <c r="EA52">
        <v>-6.8000000000000005E-2</v>
      </c>
      <c r="EB52">
        <v>2E-3</v>
      </c>
      <c r="EC52">
        <v>1.679</v>
      </c>
      <c r="ED52">
        <v>6.0000000000000001E-3</v>
      </c>
      <c r="EE52">
        <v>150</v>
      </c>
      <c r="EF52">
        <v>0</v>
      </c>
      <c r="EG52">
        <v>0.24</v>
      </c>
      <c r="EH52">
        <v>0.02</v>
      </c>
      <c r="EI52">
        <v>4.32666701527583</v>
      </c>
      <c r="EJ52">
        <v>0.25937172786428297</v>
      </c>
      <c r="EK52">
        <v>9.7066705624023794E-2</v>
      </c>
      <c r="EL52">
        <v>1</v>
      </c>
      <c r="EM52">
        <v>0.21313703096324299</v>
      </c>
      <c r="EN52">
        <v>1.90062161696475E-2</v>
      </c>
      <c r="EO52">
        <v>5.32718256863532E-3</v>
      </c>
      <c r="EP52">
        <v>1</v>
      </c>
      <c r="EQ52">
        <v>2</v>
      </c>
      <c r="ER52">
        <v>2</v>
      </c>
      <c r="ES52" t="s">
        <v>370</v>
      </c>
      <c r="ET52">
        <v>2.9378099999999998</v>
      </c>
      <c r="EU52">
        <v>2.7457699999999998</v>
      </c>
      <c r="EV52">
        <v>3.6877899999999998E-2</v>
      </c>
      <c r="EW52">
        <v>3.8838900000000003E-2</v>
      </c>
      <c r="EX52">
        <v>5.5132399999999998E-2</v>
      </c>
      <c r="EY52">
        <v>1.04619E-3</v>
      </c>
      <c r="EZ52">
        <v>22769.5</v>
      </c>
      <c r="FA52">
        <v>20839.5</v>
      </c>
      <c r="FB52">
        <v>23579.7</v>
      </c>
      <c r="FC52">
        <v>21733.5</v>
      </c>
      <c r="FD52">
        <v>31489.200000000001</v>
      </c>
      <c r="FE52">
        <v>30493.4</v>
      </c>
      <c r="FF52">
        <v>37278</v>
      </c>
      <c r="FG52">
        <v>34029.4</v>
      </c>
      <c r="FH52">
        <v>1.9782999999999999</v>
      </c>
      <c r="FI52">
        <v>1.8989799999999999</v>
      </c>
      <c r="FJ52">
        <v>5.1766600000000003E-2</v>
      </c>
      <c r="FK52">
        <v>0</v>
      </c>
      <c r="FL52">
        <v>29.077300000000001</v>
      </c>
      <c r="FM52">
        <v>999.9</v>
      </c>
      <c r="FN52">
        <v>46.753</v>
      </c>
      <c r="FO52">
        <v>38.965000000000003</v>
      </c>
      <c r="FP52">
        <v>32.889000000000003</v>
      </c>
      <c r="FQ52">
        <v>61.244300000000003</v>
      </c>
      <c r="FR52">
        <v>36.895000000000003</v>
      </c>
      <c r="FS52">
        <v>1</v>
      </c>
      <c r="FT52">
        <v>0.52336400000000005</v>
      </c>
      <c r="FU52">
        <v>2.6788500000000002</v>
      </c>
      <c r="FV52">
        <v>20.164999999999999</v>
      </c>
      <c r="FW52">
        <v>5.2589199999999998</v>
      </c>
      <c r="FX52">
        <v>11.962</v>
      </c>
      <c r="FY52">
        <v>4.9794</v>
      </c>
      <c r="FZ52">
        <v>3.2976999999999999</v>
      </c>
      <c r="GA52">
        <v>9999</v>
      </c>
      <c r="GB52">
        <v>9999</v>
      </c>
      <c r="GC52">
        <v>999.9</v>
      </c>
      <c r="GD52">
        <v>9999</v>
      </c>
      <c r="GE52">
        <v>1.86955</v>
      </c>
      <c r="GF52">
        <v>1.86554</v>
      </c>
      <c r="GG52">
        <v>1.87225</v>
      </c>
      <c r="GH52">
        <v>1.8688899999999999</v>
      </c>
      <c r="GI52">
        <v>1.8675200000000001</v>
      </c>
      <c r="GJ52">
        <v>1.86755</v>
      </c>
      <c r="GK52">
        <v>1.8689</v>
      </c>
      <c r="GL52">
        <v>1.87012</v>
      </c>
      <c r="GM52">
        <v>5</v>
      </c>
      <c r="GN52">
        <v>0</v>
      </c>
      <c r="GO52">
        <v>0</v>
      </c>
      <c r="GP52">
        <v>0</v>
      </c>
      <c r="GQ52" t="s">
        <v>371</v>
      </c>
      <c r="GR52" t="s">
        <v>372</v>
      </c>
      <c r="GS52" t="s">
        <v>373</v>
      </c>
      <c r="GT52" t="s">
        <v>373</v>
      </c>
      <c r="GU52" t="s">
        <v>373</v>
      </c>
      <c r="GV52" t="s">
        <v>373</v>
      </c>
      <c r="GW52">
        <v>0</v>
      </c>
      <c r="GX52">
        <v>100</v>
      </c>
      <c r="GY52">
        <v>100</v>
      </c>
      <c r="GZ52">
        <v>1.6779999999999999</v>
      </c>
      <c r="HA52">
        <v>-1.5900000000000001E-2</v>
      </c>
      <c r="HB52">
        <v>1.6769487877654901</v>
      </c>
      <c r="HC52">
        <v>-8.5412330020358197E-5</v>
      </c>
      <c r="HD52">
        <v>7.0222813146585796E-7</v>
      </c>
      <c r="HE52">
        <v>-2.98990151938357E-10</v>
      </c>
      <c r="HF52">
        <v>8.33787612612635E-3</v>
      </c>
      <c r="HG52">
        <v>-2.3286016756615301E-2</v>
      </c>
      <c r="HH52">
        <v>2.6488966622917002E-3</v>
      </c>
      <c r="HI52">
        <v>-3.3879166133906998E-5</v>
      </c>
      <c r="HJ52">
        <v>1</v>
      </c>
      <c r="HK52">
        <v>2007</v>
      </c>
      <c r="HL52">
        <v>1</v>
      </c>
      <c r="HM52">
        <v>24</v>
      </c>
      <c r="HN52">
        <v>0.9</v>
      </c>
      <c r="HO52">
        <v>0.6</v>
      </c>
      <c r="HP52">
        <v>18</v>
      </c>
      <c r="HQ52">
        <v>513.26300000000003</v>
      </c>
      <c r="HR52">
        <v>487.25599999999997</v>
      </c>
      <c r="HS52">
        <v>26.995799999999999</v>
      </c>
      <c r="HT52">
        <v>33.639699999999998</v>
      </c>
      <c r="HU52">
        <v>29.999500000000001</v>
      </c>
      <c r="HV52">
        <v>33.5</v>
      </c>
      <c r="HW52">
        <v>33.455599999999997</v>
      </c>
      <c r="HX52">
        <v>9.8324599999999993</v>
      </c>
      <c r="HY52">
        <v>100</v>
      </c>
      <c r="HZ52">
        <v>0</v>
      </c>
      <c r="IA52">
        <v>27</v>
      </c>
      <c r="IB52">
        <v>150</v>
      </c>
      <c r="IC52">
        <v>0</v>
      </c>
      <c r="ID52">
        <v>98.566800000000001</v>
      </c>
      <c r="IE52">
        <v>99.610500000000002</v>
      </c>
    </row>
    <row r="53" spans="1:239" x14ac:dyDescent="0.3">
      <c r="A53">
        <v>37</v>
      </c>
      <c r="B53">
        <v>1628182719.0999999</v>
      </c>
      <c r="C53">
        <v>7629.5</v>
      </c>
      <c r="D53" t="s">
        <v>552</v>
      </c>
      <c r="E53" t="s">
        <v>553</v>
      </c>
      <c r="F53">
        <v>0</v>
      </c>
      <c r="G53" t="s">
        <v>533</v>
      </c>
      <c r="H53" t="s">
        <v>27</v>
      </c>
      <c r="I53" t="s">
        <v>364</v>
      </c>
      <c r="J53">
        <v>1628182719.0999999</v>
      </c>
      <c r="K53">
        <f t="shared" si="46"/>
        <v>7.2496312246577302E-3</v>
      </c>
      <c r="L53">
        <f t="shared" si="47"/>
        <v>7.2496312246577306</v>
      </c>
      <c r="M53">
        <f t="shared" si="48"/>
        <v>1.7261380548279259</v>
      </c>
      <c r="N53">
        <f t="shared" si="49"/>
        <v>97.006200000000007</v>
      </c>
      <c r="O53">
        <f t="shared" si="50"/>
        <v>79.494361004380181</v>
      </c>
      <c r="P53">
        <f t="shared" si="51"/>
        <v>7.9329128000314526</v>
      </c>
      <c r="Q53">
        <f t="shared" si="52"/>
        <v>9.6804567762989997</v>
      </c>
      <c r="R53">
        <f t="shared" si="53"/>
        <v>0.22402503915818869</v>
      </c>
      <c r="S53">
        <f t="shared" si="54"/>
        <v>2.9230472326345849</v>
      </c>
      <c r="T53">
        <f t="shared" si="55"/>
        <v>0.21490489751032726</v>
      </c>
      <c r="U53">
        <f t="shared" si="56"/>
        <v>0.13510403130894388</v>
      </c>
      <c r="V53">
        <f t="shared" si="57"/>
        <v>321.48569112703916</v>
      </c>
      <c r="W53">
        <f t="shared" si="58"/>
        <v>29.520682474154825</v>
      </c>
      <c r="X53">
        <f t="shared" si="59"/>
        <v>29.557200000000002</v>
      </c>
      <c r="Y53">
        <f t="shared" si="60"/>
        <v>4.1532827075029646</v>
      </c>
      <c r="Z53">
        <f t="shared" si="61"/>
        <v>21.043617174860103</v>
      </c>
      <c r="AA53">
        <f t="shared" si="62"/>
        <v>0.87163648634539992</v>
      </c>
      <c r="AB53">
        <f t="shared" si="63"/>
        <v>4.1420468691414243</v>
      </c>
      <c r="AC53">
        <f t="shared" si="64"/>
        <v>3.2816462211575645</v>
      </c>
      <c r="AD53">
        <f t="shared" si="65"/>
        <v>-319.70873700740589</v>
      </c>
      <c r="AE53">
        <f t="shared" si="66"/>
        <v>-7.4066041530724931</v>
      </c>
      <c r="AF53">
        <f t="shared" si="67"/>
        <v>-0.56081005062271072</v>
      </c>
      <c r="AG53">
        <f t="shared" si="68"/>
        <v>-6.1904600840619253</v>
      </c>
      <c r="AH53">
        <v>0</v>
      </c>
      <c r="AI53">
        <v>0</v>
      </c>
      <c r="AJ53">
        <f t="shared" si="69"/>
        <v>1</v>
      </c>
      <c r="AK53">
        <f t="shared" si="70"/>
        <v>0</v>
      </c>
      <c r="AL53">
        <f t="shared" si="71"/>
        <v>52245.603468984315</v>
      </c>
      <c r="AM53" t="s">
        <v>365</v>
      </c>
      <c r="AN53">
        <v>10238.9</v>
      </c>
      <c r="AO53">
        <v>302.21199999999999</v>
      </c>
      <c r="AP53">
        <v>4052.3</v>
      </c>
      <c r="AQ53">
        <f t="shared" si="72"/>
        <v>0.92542210596451402</v>
      </c>
      <c r="AR53">
        <v>-0.32343011824092399</v>
      </c>
      <c r="AS53" t="s">
        <v>554</v>
      </c>
      <c r="AT53">
        <v>10077.200000000001</v>
      </c>
      <c r="AU53">
        <v>754.25288</v>
      </c>
      <c r="AV53">
        <v>881.07399999999996</v>
      </c>
      <c r="AW53">
        <f t="shared" si="73"/>
        <v>0.1439392377938743</v>
      </c>
      <c r="AX53">
        <v>0.5</v>
      </c>
      <c r="AY53">
        <f t="shared" si="74"/>
        <v>1681.0707000658233</v>
      </c>
      <c r="AZ53">
        <f t="shared" si="75"/>
        <v>1.7261380548279259</v>
      </c>
      <c r="BA53">
        <f t="shared" si="76"/>
        <v>120.98601762254464</v>
      </c>
      <c r="BB53">
        <f t="shared" si="77"/>
        <v>1.21920403049592E-3</v>
      </c>
      <c r="BC53">
        <f t="shared" si="78"/>
        <v>3.5992731598026957</v>
      </c>
      <c r="BD53">
        <f t="shared" si="79"/>
        <v>238.25745405250527</v>
      </c>
      <c r="BE53" t="s">
        <v>555</v>
      </c>
      <c r="BF53">
        <v>590.62</v>
      </c>
      <c r="BG53">
        <f t="shared" si="80"/>
        <v>590.62</v>
      </c>
      <c r="BH53">
        <f t="shared" si="81"/>
        <v>0.32965902977502448</v>
      </c>
      <c r="BI53">
        <f t="shared" si="82"/>
        <v>0.43663065407947549</v>
      </c>
      <c r="BJ53">
        <f t="shared" si="83"/>
        <v>0.91609449746943672</v>
      </c>
      <c r="BK53">
        <f t="shared" si="84"/>
        <v>0.21908696718734338</v>
      </c>
      <c r="BL53">
        <f t="shared" si="85"/>
        <v>0.84564042230475656</v>
      </c>
      <c r="BM53">
        <f t="shared" si="86"/>
        <v>0.34190495489048683</v>
      </c>
      <c r="BN53">
        <f t="shared" si="87"/>
        <v>0.65809504510951311</v>
      </c>
      <c r="BO53">
        <f t="shared" si="88"/>
        <v>1999.85</v>
      </c>
      <c r="BP53">
        <f t="shared" si="89"/>
        <v>1681.0707000658233</v>
      </c>
      <c r="BQ53">
        <f t="shared" si="90"/>
        <v>0.84059839491253008</v>
      </c>
      <c r="BR53">
        <f t="shared" si="91"/>
        <v>0.16075490218118318</v>
      </c>
      <c r="BS53">
        <v>6</v>
      </c>
      <c r="BT53">
        <v>0.5</v>
      </c>
      <c r="BU53" t="s">
        <v>368</v>
      </c>
      <c r="BV53">
        <v>2</v>
      </c>
      <c r="BW53">
        <v>1628182719.0999999</v>
      </c>
      <c r="BX53">
        <v>97.006200000000007</v>
      </c>
      <c r="BY53">
        <v>99.921499999999995</v>
      </c>
      <c r="BZ53">
        <v>8.7345199999999998</v>
      </c>
      <c r="CA53">
        <v>0.11088000000000001</v>
      </c>
      <c r="CB53">
        <v>95.419899999999998</v>
      </c>
      <c r="CC53">
        <v>8.75169</v>
      </c>
      <c r="CD53">
        <v>499.99599999999998</v>
      </c>
      <c r="CE53">
        <v>99.692099999999996</v>
      </c>
      <c r="CF53">
        <v>0.100045</v>
      </c>
      <c r="CG53">
        <v>29.510200000000001</v>
      </c>
      <c r="CH53">
        <v>29.557200000000002</v>
      </c>
      <c r="CI53">
        <v>999.9</v>
      </c>
      <c r="CJ53">
        <v>0</v>
      </c>
      <c r="CK53">
        <v>0</v>
      </c>
      <c r="CL53">
        <v>9993.75</v>
      </c>
      <c r="CM53">
        <v>0</v>
      </c>
      <c r="CN53">
        <v>669.49400000000003</v>
      </c>
      <c r="CO53">
        <v>-2.9153099999999998</v>
      </c>
      <c r="CP53">
        <v>97.860900000000001</v>
      </c>
      <c r="CQ53">
        <v>99.932500000000005</v>
      </c>
      <c r="CR53">
        <v>8.62364</v>
      </c>
      <c r="CS53">
        <v>99.921499999999995</v>
      </c>
      <c r="CT53">
        <v>0.11088000000000001</v>
      </c>
      <c r="CU53">
        <v>0.87076200000000004</v>
      </c>
      <c r="CV53">
        <v>1.1053800000000001E-2</v>
      </c>
      <c r="CW53">
        <v>4.9163800000000002</v>
      </c>
      <c r="CX53">
        <v>-44.979199999999999</v>
      </c>
      <c r="CY53">
        <v>1999.85</v>
      </c>
      <c r="CZ53">
        <v>0.98000200000000004</v>
      </c>
      <c r="DA53">
        <v>1.99984E-2</v>
      </c>
      <c r="DB53">
        <v>0</v>
      </c>
      <c r="DC53">
        <v>754.61900000000003</v>
      </c>
      <c r="DD53">
        <v>4.9998899999999997</v>
      </c>
      <c r="DE53">
        <v>16018.6</v>
      </c>
      <c r="DF53">
        <v>16899.099999999999</v>
      </c>
      <c r="DG53">
        <v>49.061999999999998</v>
      </c>
      <c r="DH53">
        <v>50</v>
      </c>
      <c r="DI53">
        <v>49.686999999999998</v>
      </c>
      <c r="DJ53">
        <v>49.311999999999998</v>
      </c>
      <c r="DK53">
        <v>50.561999999999998</v>
      </c>
      <c r="DL53">
        <v>1954.96</v>
      </c>
      <c r="DM53">
        <v>39.89</v>
      </c>
      <c r="DN53">
        <v>0</v>
      </c>
      <c r="DO53">
        <v>114.40000009536701</v>
      </c>
      <c r="DP53">
        <v>0</v>
      </c>
      <c r="DQ53">
        <v>754.25288</v>
      </c>
      <c r="DR53">
        <v>2.0096153757989201</v>
      </c>
      <c r="DS53">
        <v>112.869230839933</v>
      </c>
      <c r="DT53">
        <v>15994.884</v>
      </c>
      <c r="DU53">
        <v>15</v>
      </c>
      <c r="DV53">
        <v>1628182684.0999999</v>
      </c>
      <c r="DW53" t="s">
        <v>556</v>
      </c>
      <c r="DX53">
        <v>1628182666.0999999</v>
      </c>
      <c r="DY53">
        <v>1628182684.0999999</v>
      </c>
      <c r="DZ53">
        <v>40</v>
      </c>
      <c r="EA53">
        <v>-8.8999999999999996E-2</v>
      </c>
      <c r="EB53">
        <v>-2E-3</v>
      </c>
      <c r="EC53">
        <v>1.5860000000000001</v>
      </c>
      <c r="ED53">
        <v>4.0000000000000001E-3</v>
      </c>
      <c r="EE53">
        <v>100</v>
      </c>
      <c r="EF53">
        <v>0</v>
      </c>
      <c r="EG53">
        <v>0.32</v>
      </c>
      <c r="EH53">
        <v>0.01</v>
      </c>
      <c r="EI53">
        <v>1.74445666914424</v>
      </c>
      <c r="EJ53">
        <v>0.31196771611421997</v>
      </c>
      <c r="EK53">
        <v>0.12833437942932499</v>
      </c>
      <c r="EL53">
        <v>1</v>
      </c>
      <c r="EM53">
        <v>0.219384483040137</v>
      </c>
      <c r="EN53">
        <v>4.4571381307014199E-2</v>
      </c>
      <c r="EO53">
        <v>1.6360972280195299E-2</v>
      </c>
      <c r="EP53">
        <v>1</v>
      </c>
      <c r="EQ53">
        <v>2</v>
      </c>
      <c r="ER53">
        <v>2</v>
      </c>
      <c r="ES53" t="s">
        <v>370</v>
      </c>
      <c r="ET53">
        <v>2.93798</v>
      </c>
      <c r="EU53">
        <v>2.7456900000000002</v>
      </c>
      <c r="EV53">
        <v>2.5380799999999999E-2</v>
      </c>
      <c r="EW53">
        <v>2.6525E-2</v>
      </c>
      <c r="EX53">
        <v>5.5353899999999998E-2</v>
      </c>
      <c r="EY53">
        <v>1.0174100000000001E-3</v>
      </c>
      <c r="EZ53">
        <v>23054.9</v>
      </c>
      <c r="FA53">
        <v>21120.400000000001</v>
      </c>
      <c r="FB53">
        <v>23593.4</v>
      </c>
      <c r="FC53">
        <v>21747.599999999999</v>
      </c>
      <c r="FD53">
        <v>31501.599999999999</v>
      </c>
      <c r="FE53">
        <v>30513.5</v>
      </c>
      <c r="FF53">
        <v>37301.300000000003</v>
      </c>
      <c r="FG53">
        <v>34050.400000000001</v>
      </c>
      <c r="FH53">
        <v>1.9795499999999999</v>
      </c>
      <c r="FI53">
        <v>1.9027499999999999</v>
      </c>
      <c r="FJ53">
        <v>6.9692699999999996E-2</v>
      </c>
      <c r="FK53">
        <v>0</v>
      </c>
      <c r="FL53">
        <v>28.421099999999999</v>
      </c>
      <c r="FM53">
        <v>999.9</v>
      </c>
      <c r="FN53">
        <v>46.435000000000002</v>
      </c>
      <c r="FO53">
        <v>38.923999999999999</v>
      </c>
      <c r="FP53">
        <v>32.597700000000003</v>
      </c>
      <c r="FQ53">
        <v>60.904299999999999</v>
      </c>
      <c r="FR53">
        <v>36.854999999999997</v>
      </c>
      <c r="FS53">
        <v>1</v>
      </c>
      <c r="FT53">
        <v>0.49910100000000002</v>
      </c>
      <c r="FU53">
        <v>2.30661</v>
      </c>
      <c r="FV53">
        <v>20.172000000000001</v>
      </c>
      <c r="FW53">
        <v>5.2586199999999996</v>
      </c>
      <c r="FX53">
        <v>11.962</v>
      </c>
      <c r="FY53">
        <v>4.9787499999999998</v>
      </c>
      <c r="FZ53">
        <v>3.2972299999999999</v>
      </c>
      <c r="GA53">
        <v>9999</v>
      </c>
      <c r="GB53">
        <v>9999</v>
      </c>
      <c r="GC53">
        <v>999.9</v>
      </c>
      <c r="GD53">
        <v>9999</v>
      </c>
      <c r="GE53">
        <v>1.86954</v>
      </c>
      <c r="GF53">
        <v>1.8655299999999999</v>
      </c>
      <c r="GG53">
        <v>1.87225</v>
      </c>
      <c r="GH53">
        <v>1.8689</v>
      </c>
      <c r="GI53">
        <v>1.8675200000000001</v>
      </c>
      <c r="GJ53">
        <v>1.8675600000000001</v>
      </c>
      <c r="GK53">
        <v>1.8688899999999999</v>
      </c>
      <c r="GL53">
        <v>1.8701000000000001</v>
      </c>
      <c r="GM53">
        <v>5</v>
      </c>
      <c r="GN53">
        <v>0</v>
      </c>
      <c r="GO53">
        <v>0</v>
      </c>
      <c r="GP53">
        <v>0</v>
      </c>
      <c r="GQ53" t="s">
        <v>371</v>
      </c>
      <c r="GR53" t="s">
        <v>372</v>
      </c>
      <c r="GS53" t="s">
        <v>373</v>
      </c>
      <c r="GT53" t="s">
        <v>373</v>
      </c>
      <c r="GU53" t="s">
        <v>373</v>
      </c>
      <c r="GV53" t="s">
        <v>373</v>
      </c>
      <c r="GW53">
        <v>0</v>
      </c>
      <c r="GX53">
        <v>100</v>
      </c>
      <c r="GY53">
        <v>100</v>
      </c>
      <c r="GZ53">
        <v>1.5860000000000001</v>
      </c>
      <c r="HA53">
        <v>-1.72E-2</v>
      </c>
      <c r="HB53">
        <v>1.58827945165117</v>
      </c>
      <c r="HC53">
        <v>-8.5412330020358197E-5</v>
      </c>
      <c r="HD53">
        <v>7.0222813146585796E-7</v>
      </c>
      <c r="HE53">
        <v>-2.98990151938357E-10</v>
      </c>
      <c r="HF53">
        <v>6.4479464941194897E-3</v>
      </c>
      <c r="HG53">
        <v>-2.3286016756615301E-2</v>
      </c>
      <c r="HH53">
        <v>2.6488966622917002E-3</v>
      </c>
      <c r="HI53">
        <v>-3.3879166133906998E-5</v>
      </c>
      <c r="HJ53">
        <v>1</v>
      </c>
      <c r="HK53">
        <v>2007</v>
      </c>
      <c r="HL53">
        <v>1</v>
      </c>
      <c r="HM53">
        <v>24</v>
      </c>
      <c r="HN53">
        <v>0.9</v>
      </c>
      <c r="HO53">
        <v>0.6</v>
      </c>
      <c r="HP53">
        <v>18</v>
      </c>
      <c r="HQ53">
        <v>513.053</v>
      </c>
      <c r="HR53">
        <v>488.96</v>
      </c>
      <c r="HS53">
        <v>26.997199999999999</v>
      </c>
      <c r="HT53">
        <v>33.4375</v>
      </c>
      <c r="HU53">
        <v>29.998899999999999</v>
      </c>
      <c r="HV53">
        <v>33.368299999999998</v>
      </c>
      <c r="HW53">
        <v>33.33</v>
      </c>
      <c r="HX53">
        <v>7.4510699999999996</v>
      </c>
      <c r="HY53">
        <v>100</v>
      </c>
      <c r="HZ53">
        <v>0</v>
      </c>
      <c r="IA53">
        <v>27</v>
      </c>
      <c r="IB53">
        <v>100</v>
      </c>
      <c r="IC53">
        <v>0</v>
      </c>
      <c r="ID53">
        <v>98.6267</v>
      </c>
      <c r="IE53">
        <v>99.673199999999994</v>
      </c>
    </row>
    <row r="54" spans="1:239" x14ac:dyDescent="0.3">
      <c r="A54">
        <v>38</v>
      </c>
      <c r="B54">
        <v>1628182832.0999999</v>
      </c>
      <c r="C54">
        <v>7742.5</v>
      </c>
      <c r="D54" t="s">
        <v>557</v>
      </c>
      <c r="E54" t="s">
        <v>558</v>
      </c>
      <c r="F54">
        <v>0</v>
      </c>
      <c r="G54" t="s">
        <v>533</v>
      </c>
      <c r="H54" t="s">
        <v>27</v>
      </c>
      <c r="I54" t="s">
        <v>364</v>
      </c>
      <c r="J54">
        <v>1628182832.0999999</v>
      </c>
      <c r="K54">
        <f t="shared" si="46"/>
        <v>7.4437694075472436E-3</v>
      </c>
      <c r="L54">
        <f t="shared" si="47"/>
        <v>7.4437694075472436</v>
      </c>
      <c r="M54">
        <f t="shared" si="48"/>
        <v>0.39075019190579002</v>
      </c>
      <c r="N54">
        <f t="shared" si="49"/>
        <v>73.882900000000006</v>
      </c>
      <c r="O54">
        <f t="shared" si="50"/>
        <v>67.326042636594721</v>
      </c>
      <c r="P54">
        <f t="shared" si="51"/>
        <v>6.7184577492436919</v>
      </c>
      <c r="Q54">
        <f t="shared" si="52"/>
        <v>7.3727657619934508</v>
      </c>
      <c r="R54">
        <f t="shared" si="53"/>
        <v>0.23200454179369684</v>
      </c>
      <c r="S54">
        <f t="shared" si="54"/>
        <v>2.9269433269323422</v>
      </c>
      <c r="T54">
        <f t="shared" si="55"/>
        <v>0.22225077164952348</v>
      </c>
      <c r="U54">
        <f t="shared" si="56"/>
        <v>0.13974889871099708</v>
      </c>
      <c r="V54">
        <f t="shared" si="57"/>
        <v>321.5102101270615</v>
      </c>
      <c r="W54">
        <f t="shared" si="58"/>
        <v>29.513172333647173</v>
      </c>
      <c r="X54">
        <f t="shared" si="59"/>
        <v>29.552900000000001</v>
      </c>
      <c r="Y54">
        <f t="shared" si="60"/>
        <v>4.152253644827721</v>
      </c>
      <c r="Z54">
        <f t="shared" si="61"/>
        <v>21.543368005454337</v>
      </c>
      <c r="AA54">
        <f t="shared" si="62"/>
        <v>0.89454043837331998</v>
      </c>
      <c r="AB54">
        <f t="shared" si="63"/>
        <v>4.1522775739932625</v>
      </c>
      <c r="AC54">
        <f t="shared" si="64"/>
        <v>3.257713206454401</v>
      </c>
      <c r="AD54">
        <f t="shared" si="65"/>
        <v>-328.27023087283345</v>
      </c>
      <c r="AE54">
        <f t="shared" si="66"/>
        <v>1.5779736864120868E-2</v>
      </c>
      <c r="AF54">
        <f t="shared" si="67"/>
        <v>1.1934406505870246E-3</v>
      </c>
      <c r="AG54">
        <f t="shared" si="68"/>
        <v>-6.7430475682572508</v>
      </c>
      <c r="AH54">
        <v>0</v>
      </c>
      <c r="AI54">
        <v>0</v>
      </c>
      <c r="AJ54">
        <f t="shared" si="69"/>
        <v>1</v>
      </c>
      <c r="AK54">
        <f t="shared" si="70"/>
        <v>0</v>
      </c>
      <c r="AL54">
        <f t="shared" si="71"/>
        <v>52349.642479522947</v>
      </c>
      <c r="AM54" t="s">
        <v>365</v>
      </c>
      <c r="AN54">
        <v>10238.9</v>
      </c>
      <c r="AO54">
        <v>302.21199999999999</v>
      </c>
      <c r="AP54">
        <v>4052.3</v>
      </c>
      <c r="AQ54">
        <f t="shared" si="72"/>
        <v>0.92542210596451402</v>
      </c>
      <c r="AR54">
        <v>-0.32343011824092399</v>
      </c>
      <c r="AS54" t="s">
        <v>559</v>
      </c>
      <c r="AT54">
        <v>10078.299999999999</v>
      </c>
      <c r="AU54">
        <v>757.26955999999996</v>
      </c>
      <c r="AV54">
        <v>874.90800000000002</v>
      </c>
      <c r="AW54">
        <f t="shared" si="73"/>
        <v>0.13445806873408406</v>
      </c>
      <c r="AX54">
        <v>0.5</v>
      </c>
      <c r="AY54">
        <f t="shared" si="74"/>
        <v>1681.1970000658348</v>
      </c>
      <c r="AZ54">
        <f t="shared" si="75"/>
        <v>0.39075019190579002</v>
      </c>
      <c r="BA54">
        <f t="shared" si="76"/>
        <v>113.02525089519396</v>
      </c>
      <c r="BB54">
        <f t="shared" si="77"/>
        <v>4.2480465413556357E-4</v>
      </c>
      <c r="BC54">
        <f t="shared" si="78"/>
        <v>3.6316869888033945</v>
      </c>
      <c r="BD54">
        <f t="shared" si="79"/>
        <v>237.80424888429761</v>
      </c>
      <c r="BE54" t="s">
        <v>560</v>
      </c>
      <c r="BF54">
        <v>585.77</v>
      </c>
      <c r="BG54">
        <f t="shared" si="80"/>
        <v>585.77</v>
      </c>
      <c r="BH54">
        <f t="shared" si="81"/>
        <v>0.33047817599107565</v>
      </c>
      <c r="BI54">
        <f t="shared" si="82"/>
        <v>0.40685914684337599</v>
      </c>
      <c r="BJ54">
        <f t="shared" si="83"/>
        <v>0.91659151947336392</v>
      </c>
      <c r="BK54">
        <f t="shared" si="84"/>
        <v>0.20541166692276541</v>
      </c>
      <c r="BL54">
        <f t="shared" si="85"/>
        <v>0.84728465038687095</v>
      </c>
      <c r="BM54">
        <f t="shared" si="86"/>
        <v>0.31471736754669549</v>
      </c>
      <c r="BN54">
        <f t="shared" si="87"/>
        <v>0.68528263245330456</v>
      </c>
      <c r="BO54">
        <f t="shared" si="88"/>
        <v>2000</v>
      </c>
      <c r="BP54">
        <f t="shared" si="89"/>
        <v>1681.1970000658348</v>
      </c>
      <c r="BQ54">
        <f t="shared" si="90"/>
        <v>0.84059850003291736</v>
      </c>
      <c r="BR54">
        <f t="shared" si="91"/>
        <v>0.16075510506353075</v>
      </c>
      <c r="BS54">
        <v>6</v>
      </c>
      <c r="BT54">
        <v>0.5</v>
      </c>
      <c r="BU54" t="s">
        <v>368</v>
      </c>
      <c r="BV54">
        <v>2</v>
      </c>
      <c r="BW54">
        <v>1628182832.0999999</v>
      </c>
      <c r="BX54">
        <v>73.882900000000006</v>
      </c>
      <c r="BY54">
        <v>75.011700000000005</v>
      </c>
      <c r="BZ54">
        <v>8.9642400000000002</v>
      </c>
      <c r="CA54">
        <v>0.11226800000000001</v>
      </c>
      <c r="CB54">
        <v>72.252399999999994</v>
      </c>
      <c r="CC54">
        <v>8.9774799999999999</v>
      </c>
      <c r="CD54">
        <v>500.02699999999999</v>
      </c>
      <c r="CE54">
        <v>99.69</v>
      </c>
      <c r="CF54">
        <v>9.9880499999999997E-2</v>
      </c>
      <c r="CG54">
        <v>29.553000000000001</v>
      </c>
      <c r="CH54">
        <v>29.552900000000001</v>
      </c>
      <c r="CI54">
        <v>999.9</v>
      </c>
      <c r="CJ54">
        <v>0</v>
      </c>
      <c r="CK54">
        <v>0</v>
      </c>
      <c r="CL54">
        <v>10016.200000000001</v>
      </c>
      <c r="CM54">
        <v>0</v>
      </c>
      <c r="CN54">
        <v>750.90099999999995</v>
      </c>
      <c r="CO54">
        <v>-1.1287199999999999</v>
      </c>
      <c r="CP54">
        <v>74.551199999999994</v>
      </c>
      <c r="CQ54">
        <v>75.020099999999999</v>
      </c>
      <c r="CR54">
        <v>8.8519699999999997</v>
      </c>
      <c r="CS54">
        <v>75.011700000000005</v>
      </c>
      <c r="CT54">
        <v>0.11226800000000001</v>
      </c>
      <c r="CU54">
        <v>0.89364500000000002</v>
      </c>
      <c r="CV54">
        <v>1.1192000000000001E-2</v>
      </c>
      <c r="CW54">
        <v>5.2888000000000002</v>
      </c>
      <c r="CX54">
        <v>-44.866</v>
      </c>
      <c r="CY54">
        <v>2000</v>
      </c>
      <c r="CZ54">
        <v>0.98000200000000004</v>
      </c>
      <c r="DA54">
        <v>1.99984E-2</v>
      </c>
      <c r="DB54">
        <v>0</v>
      </c>
      <c r="DC54">
        <v>757.71799999999996</v>
      </c>
      <c r="DD54">
        <v>4.9998899999999997</v>
      </c>
      <c r="DE54">
        <v>16088.1</v>
      </c>
      <c r="DF54">
        <v>16900.3</v>
      </c>
      <c r="DG54">
        <v>48.875</v>
      </c>
      <c r="DH54">
        <v>49.811999999999998</v>
      </c>
      <c r="DI54">
        <v>49.436999999999998</v>
      </c>
      <c r="DJ54">
        <v>49.125</v>
      </c>
      <c r="DK54">
        <v>50.311999999999998</v>
      </c>
      <c r="DL54">
        <v>1955.1</v>
      </c>
      <c r="DM54">
        <v>39.9</v>
      </c>
      <c r="DN54">
        <v>0</v>
      </c>
      <c r="DO54">
        <v>112.799999952316</v>
      </c>
      <c r="DP54">
        <v>0</v>
      </c>
      <c r="DQ54">
        <v>757.26955999999996</v>
      </c>
      <c r="DR54">
        <v>2.742769223716</v>
      </c>
      <c r="DS54">
        <v>-2558.4692342705498</v>
      </c>
      <c r="DT54">
        <v>16275.763999999999</v>
      </c>
      <c r="DU54">
        <v>15</v>
      </c>
      <c r="DV54">
        <v>1628182797.0999999</v>
      </c>
      <c r="DW54" t="s">
        <v>561</v>
      </c>
      <c r="DX54">
        <v>1628182774.5999999</v>
      </c>
      <c r="DY54">
        <v>1628182797.0999999</v>
      </c>
      <c r="DZ54">
        <v>41</v>
      </c>
      <c r="EA54">
        <v>4.4999999999999998E-2</v>
      </c>
      <c r="EB54">
        <v>0</v>
      </c>
      <c r="EC54">
        <v>1.631</v>
      </c>
      <c r="ED54">
        <v>4.0000000000000001E-3</v>
      </c>
      <c r="EE54">
        <v>75</v>
      </c>
      <c r="EF54">
        <v>0</v>
      </c>
      <c r="EG54">
        <v>0.4</v>
      </c>
      <c r="EH54">
        <v>0.01</v>
      </c>
      <c r="EI54">
        <v>0.35937812588990398</v>
      </c>
      <c r="EJ54">
        <v>7.4506356625880996E-2</v>
      </c>
      <c r="EK54">
        <v>5.3692908761243399E-2</v>
      </c>
      <c r="EL54">
        <v>1</v>
      </c>
      <c r="EM54">
        <v>0.22507047931617899</v>
      </c>
      <c r="EN54">
        <v>5.4041469956613498E-2</v>
      </c>
      <c r="EO54">
        <v>1.7401218028423902E-2</v>
      </c>
      <c r="EP54">
        <v>1</v>
      </c>
      <c r="EQ54">
        <v>2</v>
      </c>
      <c r="ER54">
        <v>2</v>
      </c>
      <c r="ES54" t="s">
        <v>370</v>
      </c>
      <c r="ET54">
        <v>2.9382999999999999</v>
      </c>
      <c r="EU54">
        <v>2.7457199999999999</v>
      </c>
      <c r="EV54">
        <v>1.9403299999999998E-2</v>
      </c>
      <c r="EW54">
        <v>2.0119399999999999E-2</v>
      </c>
      <c r="EX54">
        <v>5.6488200000000002E-2</v>
      </c>
      <c r="EY54">
        <v>1.0305399999999999E-3</v>
      </c>
      <c r="EZ54">
        <v>23207.8</v>
      </c>
      <c r="FA54">
        <v>21271.9</v>
      </c>
      <c r="FB54">
        <v>23604.5</v>
      </c>
      <c r="FC54">
        <v>21759.9</v>
      </c>
      <c r="FD54">
        <v>31478.2</v>
      </c>
      <c r="FE54">
        <v>30529</v>
      </c>
      <c r="FF54">
        <v>37318.5</v>
      </c>
      <c r="FG54">
        <v>34067.699999999997</v>
      </c>
      <c r="FH54">
        <v>1.9823999999999999</v>
      </c>
      <c r="FI54">
        <v>1.9065700000000001</v>
      </c>
      <c r="FJ54">
        <v>6.7126000000000005E-2</v>
      </c>
      <c r="FK54">
        <v>0</v>
      </c>
      <c r="FL54">
        <v>28.4588</v>
      </c>
      <c r="FM54">
        <v>999.9</v>
      </c>
      <c r="FN54">
        <v>46.24</v>
      </c>
      <c r="FO54">
        <v>38.804000000000002</v>
      </c>
      <c r="FP54">
        <v>32.250799999999998</v>
      </c>
      <c r="FQ54">
        <v>60.944299999999998</v>
      </c>
      <c r="FR54">
        <v>36.582500000000003</v>
      </c>
      <c r="FS54">
        <v>1</v>
      </c>
      <c r="FT54">
        <v>0.47645100000000001</v>
      </c>
      <c r="FU54">
        <v>2.2793000000000001</v>
      </c>
      <c r="FV54">
        <v>20.172699999999999</v>
      </c>
      <c r="FW54">
        <v>5.2604199999999999</v>
      </c>
      <c r="FX54">
        <v>11.962</v>
      </c>
      <c r="FY54">
        <v>4.9791499999999997</v>
      </c>
      <c r="FZ54">
        <v>3.2972299999999999</v>
      </c>
      <c r="GA54">
        <v>9999</v>
      </c>
      <c r="GB54">
        <v>9999</v>
      </c>
      <c r="GC54">
        <v>999.9</v>
      </c>
      <c r="GD54">
        <v>9999</v>
      </c>
      <c r="GE54">
        <v>1.86954</v>
      </c>
      <c r="GF54">
        <v>1.8655200000000001</v>
      </c>
      <c r="GG54">
        <v>1.87225</v>
      </c>
      <c r="GH54">
        <v>1.8688400000000001</v>
      </c>
      <c r="GI54">
        <v>1.8675200000000001</v>
      </c>
      <c r="GJ54">
        <v>1.86754</v>
      </c>
      <c r="GK54">
        <v>1.8688800000000001</v>
      </c>
      <c r="GL54">
        <v>1.8700600000000001</v>
      </c>
      <c r="GM54">
        <v>5</v>
      </c>
      <c r="GN54">
        <v>0</v>
      </c>
      <c r="GO54">
        <v>0</v>
      </c>
      <c r="GP54">
        <v>0</v>
      </c>
      <c r="GQ54" t="s">
        <v>371</v>
      </c>
      <c r="GR54" t="s">
        <v>372</v>
      </c>
      <c r="GS54" t="s">
        <v>373</v>
      </c>
      <c r="GT54" t="s">
        <v>373</v>
      </c>
      <c r="GU54" t="s">
        <v>373</v>
      </c>
      <c r="GV54" t="s">
        <v>373</v>
      </c>
      <c r="GW54">
        <v>0</v>
      </c>
      <c r="GX54">
        <v>100</v>
      </c>
      <c r="GY54">
        <v>100</v>
      </c>
      <c r="GZ54">
        <v>1.631</v>
      </c>
      <c r="HA54">
        <v>-1.32E-2</v>
      </c>
      <c r="HB54">
        <v>1.6332057223993299</v>
      </c>
      <c r="HC54">
        <v>-8.5412330020358197E-5</v>
      </c>
      <c r="HD54">
        <v>7.0222813146585796E-7</v>
      </c>
      <c r="HE54">
        <v>-2.98990151938357E-10</v>
      </c>
      <c r="HF54">
        <v>6.8366447756937898E-3</v>
      </c>
      <c r="HG54">
        <v>-2.3286016756615301E-2</v>
      </c>
      <c r="HH54">
        <v>2.6488966622917002E-3</v>
      </c>
      <c r="HI54">
        <v>-3.3879166133906998E-5</v>
      </c>
      <c r="HJ54">
        <v>1</v>
      </c>
      <c r="HK54">
        <v>2007</v>
      </c>
      <c r="HL54">
        <v>1</v>
      </c>
      <c r="HM54">
        <v>24</v>
      </c>
      <c r="HN54">
        <v>1</v>
      </c>
      <c r="HO54">
        <v>0.6</v>
      </c>
      <c r="HP54">
        <v>18</v>
      </c>
      <c r="HQ54">
        <v>513.54200000000003</v>
      </c>
      <c r="HR54">
        <v>490.44200000000001</v>
      </c>
      <c r="HS54">
        <v>27.000900000000001</v>
      </c>
      <c r="HT54">
        <v>33.209899999999998</v>
      </c>
      <c r="HU54">
        <v>29.999500000000001</v>
      </c>
      <c r="HV54">
        <v>33.194099999999999</v>
      </c>
      <c r="HW54">
        <v>33.173000000000002</v>
      </c>
      <c r="HX54">
        <v>6.2608800000000002</v>
      </c>
      <c r="HY54">
        <v>100</v>
      </c>
      <c r="HZ54">
        <v>0</v>
      </c>
      <c r="IA54">
        <v>27</v>
      </c>
      <c r="IB54">
        <v>75</v>
      </c>
      <c r="IC54">
        <v>0</v>
      </c>
      <c r="ID54">
        <v>98.672600000000003</v>
      </c>
      <c r="IE54">
        <v>99.725999999999999</v>
      </c>
    </row>
    <row r="55" spans="1:239" x14ac:dyDescent="0.3">
      <c r="A55">
        <v>39</v>
      </c>
      <c r="B55">
        <v>1628182944.0999999</v>
      </c>
      <c r="C55">
        <v>7854.5</v>
      </c>
      <c r="D55" t="s">
        <v>562</v>
      </c>
      <c r="E55" t="s">
        <v>563</v>
      </c>
      <c r="F55">
        <v>0</v>
      </c>
      <c r="G55" t="s">
        <v>533</v>
      </c>
      <c r="H55" t="s">
        <v>27</v>
      </c>
      <c r="I55" t="s">
        <v>364</v>
      </c>
      <c r="J55">
        <v>1628182944.0999999</v>
      </c>
      <c r="K55">
        <f t="shared" si="46"/>
        <v>7.7975075073527834E-3</v>
      </c>
      <c r="L55">
        <f t="shared" si="47"/>
        <v>7.7975075073527833</v>
      </c>
      <c r="M55">
        <f t="shared" si="48"/>
        <v>-1.0574844337939449</v>
      </c>
      <c r="N55">
        <f t="shared" si="49"/>
        <v>50.789400000000001</v>
      </c>
      <c r="O55">
        <f t="shared" si="50"/>
        <v>55.118789159070218</v>
      </c>
      <c r="P55">
        <f t="shared" si="51"/>
        <v>5.5001282459718999</v>
      </c>
      <c r="Q55">
        <f t="shared" si="52"/>
        <v>5.0681123043138605</v>
      </c>
      <c r="R55">
        <f t="shared" si="53"/>
        <v>0.24777089233735236</v>
      </c>
      <c r="S55">
        <f t="shared" si="54"/>
        <v>2.9285390674782619</v>
      </c>
      <c r="T55">
        <f t="shared" si="55"/>
        <v>0.23668621661921926</v>
      </c>
      <c r="U55">
        <f t="shared" si="56"/>
        <v>0.14888347064262941</v>
      </c>
      <c r="V55">
        <f t="shared" si="57"/>
        <v>321.51340212706026</v>
      </c>
      <c r="W55">
        <f t="shared" si="58"/>
        <v>29.425849446050307</v>
      </c>
      <c r="X55">
        <f t="shared" si="59"/>
        <v>29.5016</v>
      </c>
      <c r="Y55">
        <f t="shared" si="60"/>
        <v>4.1399938201419815</v>
      </c>
      <c r="Z55">
        <f t="shared" si="61"/>
        <v>22.540428487527368</v>
      </c>
      <c r="AA55">
        <f t="shared" si="62"/>
        <v>0.93618390335589607</v>
      </c>
      <c r="AB55">
        <f t="shared" si="63"/>
        <v>4.1533545108688976</v>
      </c>
      <c r="AC55">
        <f t="shared" si="64"/>
        <v>3.2038099167860854</v>
      </c>
      <c r="AD55">
        <f t="shared" si="65"/>
        <v>-343.87008107425777</v>
      </c>
      <c r="AE55">
        <f t="shared" si="66"/>
        <v>8.8256819597093266</v>
      </c>
      <c r="AF55">
        <f t="shared" si="67"/>
        <v>0.66697854949949031</v>
      </c>
      <c r="AG55">
        <f t="shared" si="68"/>
        <v>-12.864018437988678</v>
      </c>
      <c r="AH55">
        <v>0</v>
      </c>
      <c r="AI55">
        <v>0</v>
      </c>
      <c r="AJ55">
        <f t="shared" si="69"/>
        <v>1</v>
      </c>
      <c r="AK55">
        <f t="shared" si="70"/>
        <v>0</v>
      </c>
      <c r="AL55">
        <f t="shared" si="71"/>
        <v>52394.486954663385</v>
      </c>
      <c r="AM55" t="s">
        <v>365</v>
      </c>
      <c r="AN55">
        <v>10238.9</v>
      </c>
      <c r="AO55">
        <v>302.21199999999999</v>
      </c>
      <c r="AP55">
        <v>4052.3</v>
      </c>
      <c r="AQ55">
        <f t="shared" si="72"/>
        <v>0.92542210596451402</v>
      </c>
      <c r="AR55">
        <v>-0.32343011824092399</v>
      </c>
      <c r="AS55" t="s">
        <v>564</v>
      </c>
      <c r="AT55">
        <v>10079.299999999999</v>
      </c>
      <c r="AU55">
        <v>761.22623076923105</v>
      </c>
      <c r="AV55">
        <v>865.52700000000004</v>
      </c>
      <c r="AW55">
        <f t="shared" si="73"/>
        <v>0.12050550616071942</v>
      </c>
      <c r="AX55">
        <v>0.5</v>
      </c>
      <c r="AY55">
        <f t="shared" si="74"/>
        <v>1681.2138000658342</v>
      </c>
      <c r="AZ55">
        <f t="shared" si="75"/>
        <v>-1.0574844337939449</v>
      </c>
      <c r="BA55">
        <f t="shared" si="76"/>
        <v>101.29775997065995</v>
      </c>
      <c r="BB55">
        <f t="shared" si="77"/>
        <v>-4.3662163344381074E-4</v>
      </c>
      <c r="BC55">
        <f t="shared" si="78"/>
        <v>3.6818874512291355</v>
      </c>
      <c r="BD55">
        <f t="shared" si="79"/>
        <v>237.10574662049194</v>
      </c>
      <c r="BE55" t="s">
        <v>565</v>
      </c>
      <c r="BF55">
        <v>586.13</v>
      </c>
      <c r="BG55">
        <f t="shared" si="80"/>
        <v>586.13</v>
      </c>
      <c r="BH55">
        <f t="shared" si="81"/>
        <v>0.32280564326705008</v>
      </c>
      <c r="BI55">
        <f t="shared" si="82"/>
        <v>0.37330668987415389</v>
      </c>
      <c r="BJ55">
        <f t="shared" si="83"/>
        <v>0.91939316305893826</v>
      </c>
      <c r="BK55">
        <f t="shared" si="84"/>
        <v>0.18515532025734976</v>
      </c>
      <c r="BL55">
        <f t="shared" si="85"/>
        <v>0.84978619168403513</v>
      </c>
      <c r="BM55">
        <f t="shared" si="86"/>
        <v>0.28743918862968065</v>
      </c>
      <c r="BN55">
        <f t="shared" si="87"/>
        <v>0.71256081137031935</v>
      </c>
      <c r="BO55">
        <f t="shared" si="88"/>
        <v>2000.02</v>
      </c>
      <c r="BP55">
        <f t="shared" si="89"/>
        <v>1681.2138000658342</v>
      </c>
      <c r="BQ55">
        <f t="shared" si="90"/>
        <v>0.8405984940479766</v>
      </c>
      <c r="BR55">
        <f t="shared" si="91"/>
        <v>0.16075509351259501</v>
      </c>
      <c r="BS55">
        <v>6</v>
      </c>
      <c r="BT55">
        <v>0.5</v>
      </c>
      <c r="BU55" t="s">
        <v>368</v>
      </c>
      <c r="BV55">
        <v>2</v>
      </c>
      <c r="BW55">
        <v>1628182944.0999999</v>
      </c>
      <c r="BX55">
        <v>50.789400000000001</v>
      </c>
      <c r="BY55">
        <v>49.995699999999999</v>
      </c>
      <c r="BZ55">
        <v>9.3818400000000004</v>
      </c>
      <c r="CA55">
        <v>0.113136</v>
      </c>
      <c r="CB55">
        <v>49.131</v>
      </c>
      <c r="CC55">
        <v>9.3886800000000008</v>
      </c>
      <c r="CD55">
        <v>500.02800000000002</v>
      </c>
      <c r="CE55">
        <v>99.687200000000004</v>
      </c>
      <c r="CF55">
        <v>9.9611900000000003E-2</v>
      </c>
      <c r="CG55">
        <v>29.557500000000001</v>
      </c>
      <c r="CH55">
        <v>29.5016</v>
      </c>
      <c r="CI55">
        <v>999.9</v>
      </c>
      <c r="CJ55">
        <v>0</v>
      </c>
      <c r="CK55">
        <v>0</v>
      </c>
      <c r="CL55">
        <v>10025.6</v>
      </c>
      <c r="CM55">
        <v>0</v>
      </c>
      <c r="CN55">
        <v>1957.09</v>
      </c>
      <c r="CO55">
        <v>0.79373899999999997</v>
      </c>
      <c r="CP55">
        <v>51.270400000000002</v>
      </c>
      <c r="CQ55">
        <v>50.001300000000001</v>
      </c>
      <c r="CR55">
        <v>9.2687000000000008</v>
      </c>
      <c r="CS55">
        <v>49.995699999999999</v>
      </c>
      <c r="CT55">
        <v>0.113136</v>
      </c>
      <c r="CU55">
        <v>0.935249</v>
      </c>
      <c r="CV55">
        <v>1.12782E-2</v>
      </c>
      <c r="CW55">
        <v>5.9448699999999999</v>
      </c>
      <c r="CX55">
        <v>-44.795999999999999</v>
      </c>
      <c r="CY55">
        <v>2000.02</v>
      </c>
      <c r="CZ55">
        <v>0.97999899999999995</v>
      </c>
      <c r="DA55">
        <v>2.0001100000000001E-2</v>
      </c>
      <c r="DB55">
        <v>0</v>
      </c>
      <c r="DC55">
        <v>761.59900000000005</v>
      </c>
      <c r="DD55">
        <v>4.9998899999999997</v>
      </c>
      <c r="DE55">
        <v>17023.2</v>
      </c>
      <c r="DF55">
        <v>16900.5</v>
      </c>
      <c r="DG55">
        <v>48.686999999999998</v>
      </c>
      <c r="DH55">
        <v>49.75</v>
      </c>
      <c r="DI55">
        <v>49.311999999999998</v>
      </c>
      <c r="DJ55">
        <v>49</v>
      </c>
      <c r="DK55">
        <v>50.186999999999998</v>
      </c>
      <c r="DL55">
        <v>1955.12</v>
      </c>
      <c r="DM55">
        <v>39.9</v>
      </c>
      <c r="DN55">
        <v>0</v>
      </c>
      <c r="DO55">
        <v>111.40000009536701</v>
      </c>
      <c r="DP55">
        <v>0</v>
      </c>
      <c r="DQ55">
        <v>761.22623076923105</v>
      </c>
      <c r="DR55">
        <v>1.55063249102505</v>
      </c>
      <c r="DS55">
        <v>573.52136739722903</v>
      </c>
      <c r="DT55">
        <v>16917.973076923099</v>
      </c>
      <c r="DU55">
        <v>15</v>
      </c>
      <c r="DV55">
        <v>1628182909.0999999</v>
      </c>
      <c r="DW55" t="s">
        <v>566</v>
      </c>
      <c r="DX55">
        <v>1628182890.0999999</v>
      </c>
      <c r="DY55">
        <v>1628182909.0999999</v>
      </c>
      <c r="DZ55">
        <v>42</v>
      </c>
      <c r="EA55">
        <v>2.8000000000000001E-2</v>
      </c>
      <c r="EB55">
        <v>-1E-3</v>
      </c>
      <c r="EC55">
        <v>1.6579999999999999</v>
      </c>
      <c r="ED55">
        <v>4.0000000000000001E-3</v>
      </c>
      <c r="EE55">
        <v>50</v>
      </c>
      <c r="EF55">
        <v>0</v>
      </c>
      <c r="EG55">
        <v>0.26</v>
      </c>
      <c r="EH55">
        <v>0.01</v>
      </c>
      <c r="EI55">
        <v>-1.0434018272590699</v>
      </c>
      <c r="EJ55">
        <v>-0.120675301147043</v>
      </c>
      <c r="EK55">
        <v>4.7959691603076601E-2</v>
      </c>
      <c r="EL55">
        <v>1</v>
      </c>
      <c r="EM55">
        <v>0.24091476116514601</v>
      </c>
      <c r="EN55">
        <v>5.6536357352427902E-2</v>
      </c>
      <c r="EO55">
        <v>1.85316938813972E-2</v>
      </c>
      <c r="EP55">
        <v>1</v>
      </c>
      <c r="EQ55">
        <v>2</v>
      </c>
      <c r="ER55">
        <v>2</v>
      </c>
      <c r="ES55" t="s">
        <v>370</v>
      </c>
      <c r="ET55">
        <v>2.9384800000000002</v>
      </c>
      <c r="EU55">
        <v>2.7455400000000001</v>
      </c>
      <c r="EV55">
        <v>1.3294E-2</v>
      </c>
      <c r="EW55">
        <v>1.35181E-2</v>
      </c>
      <c r="EX55">
        <v>5.8506799999999998E-2</v>
      </c>
      <c r="EY55">
        <v>1.0388699999999999E-3</v>
      </c>
      <c r="EZ55">
        <v>23360.1</v>
      </c>
      <c r="FA55">
        <v>21422.7</v>
      </c>
      <c r="FB55">
        <v>23612</v>
      </c>
      <c r="FC55">
        <v>21767.3</v>
      </c>
      <c r="FD55">
        <v>31420</v>
      </c>
      <c r="FE55">
        <v>30538.6</v>
      </c>
      <c r="FF55">
        <v>37329.5</v>
      </c>
      <c r="FG55">
        <v>34078.300000000003</v>
      </c>
      <c r="FH55">
        <v>1.9845200000000001</v>
      </c>
      <c r="FI55">
        <v>1.9095200000000001</v>
      </c>
      <c r="FJ55">
        <v>6.0338500000000003E-2</v>
      </c>
      <c r="FK55">
        <v>0</v>
      </c>
      <c r="FL55">
        <v>28.5181</v>
      </c>
      <c r="FM55">
        <v>999.9</v>
      </c>
      <c r="FN55">
        <v>46.118000000000002</v>
      </c>
      <c r="FO55">
        <v>38.732999999999997</v>
      </c>
      <c r="FP55">
        <v>32.044800000000002</v>
      </c>
      <c r="FQ55">
        <v>60.574300000000001</v>
      </c>
      <c r="FR55">
        <v>36.406199999999998</v>
      </c>
      <c r="FS55">
        <v>1</v>
      </c>
      <c r="FT55">
        <v>0.46333600000000003</v>
      </c>
      <c r="FU55">
        <v>2.2599499999999999</v>
      </c>
      <c r="FV55">
        <v>20.1753</v>
      </c>
      <c r="FW55">
        <v>5.2581699999999998</v>
      </c>
      <c r="FX55">
        <v>11.962</v>
      </c>
      <c r="FY55">
        <v>4.9793000000000003</v>
      </c>
      <c r="FZ55">
        <v>3.2973300000000001</v>
      </c>
      <c r="GA55">
        <v>9999</v>
      </c>
      <c r="GB55">
        <v>9999</v>
      </c>
      <c r="GC55">
        <v>999.9</v>
      </c>
      <c r="GD55">
        <v>9999</v>
      </c>
      <c r="GE55">
        <v>1.86951</v>
      </c>
      <c r="GF55">
        <v>1.86551</v>
      </c>
      <c r="GG55">
        <v>1.87225</v>
      </c>
      <c r="GH55">
        <v>1.8688199999999999</v>
      </c>
      <c r="GI55">
        <v>1.8675200000000001</v>
      </c>
      <c r="GJ55">
        <v>1.8675600000000001</v>
      </c>
      <c r="GK55">
        <v>1.86887</v>
      </c>
      <c r="GL55">
        <v>1.87008</v>
      </c>
      <c r="GM55">
        <v>5</v>
      </c>
      <c r="GN55">
        <v>0</v>
      </c>
      <c r="GO55">
        <v>0</v>
      </c>
      <c r="GP55">
        <v>0</v>
      </c>
      <c r="GQ55" t="s">
        <v>371</v>
      </c>
      <c r="GR55" t="s">
        <v>372</v>
      </c>
      <c r="GS55" t="s">
        <v>373</v>
      </c>
      <c r="GT55" t="s">
        <v>373</v>
      </c>
      <c r="GU55" t="s">
        <v>373</v>
      </c>
      <c r="GV55" t="s">
        <v>373</v>
      </c>
      <c r="GW55">
        <v>0</v>
      </c>
      <c r="GX55">
        <v>100</v>
      </c>
      <c r="GY55">
        <v>100</v>
      </c>
      <c r="GZ55">
        <v>1.6579999999999999</v>
      </c>
      <c r="HA55">
        <v>-6.7999999999999996E-3</v>
      </c>
      <c r="HB55">
        <v>1.6609107509858201</v>
      </c>
      <c r="HC55">
        <v>-8.5412330020358197E-5</v>
      </c>
      <c r="HD55">
        <v>7.0222813146585796E-7</v>
      </c>
      <c r="HE55">
        <v>-2.98990151938357E-10</v>
      </c>
      <c r="HF55">
        <v>6.3263297299852696E-3</v>
      </c>
      <c r="HG55">
        <v>-2.3286016756615301E-2</v>
      </c>
      <c r="HH55">
        <v>2.6488966622917002E-3</v>
      </c>
      <c r="HI55">
        <v>-3.3879166133906998E-5</v>
      </c>
      <c r="HJ55">
        <v>1</v>
      </c>
      <c r="HK55">
        <v>2007</v>
      </c>
      <c r="HL55">
        <v>1</v>
      </c>
      <c r="HM55">
        <v>24</v>
      </c>
      <c r="HN55">
        <v>0.9</v>
      </c>
      <c r="HO55">
        <v>0.6</v>
      </c>
      <c r="HP55">
        <v>18</v>
      </c>
      <c r="HQ55">
        <v>513.80399999999997</v>
      </c>
      <c r="HR55">
        <v>491.46100000000001</v>
      </c>
      <c r="HS55">
        <v>27.001999999999999</v>
      </c>
      <c r="HT55">
        <v>33.048000000000002</v>
      </c>
      <c r="HU55">
        <v>29.9998</v>
      </c>
      <c r="HV55">
        <v>33.051600000000001</v>
      </c>
      <c r="HW55">
        <v>33.036999999999999</v>
      </c>
      <c r="HX55">
        <v>5.0755699999999999</v>
      </c>
      <c r="HY55">
        <v>100</v>
      </c>
      <c r="HZ55">
        <v>0</v>
      </c>
      <c r="IA55">
        <v>27</v>
      </c>
      <c r="IB55">
        <v>50</v>
      </c>
      <c r="IC55">
        <v>0</v>
      </c>
      <c r="ID55">
        <v>98.702500000000001</v>
      </c>
      <c r="IE55">
        <v>99.758200000000002</v>
      </c>
    </row>
    <row r="56" spans="1:239" x14ac:dyDescent="0.3">
      <c r="A56">
        <v>40</v>
      </c>
      <c r="B56">
        <v>1628183057.0999999</v>
      </c>
      <c r="C56">
        <v>7967.5</v>
      </c>
      <c r="D56" t="s">
        <v>567</v>
      </c>
      <c r="E56" t="s">
        <v>568</v>
      </c>
      <c r="F56">
        <v>0</v>
      </c>
      <c r="G56" t="s">
        <v>533</v>
      </c>
      <c r="H56" t="s">
        <v>27</v>
      </c>
      <c r="I56" t="s">
        <v>364</v>
      </c>
      <c r="J56">
        <v>1628183057.0999999</v>
      </c>
      <c r="K56">
        <f t="shared" si="46"/>
        <v>8.5976703346821639E-3</v>
      </c>
      <c r="L56">
        <f t="shared" si="47"/>
        <v>8.5976703346821637</v>
      </c>
      <c r="M56">
        <f t="shared" si="48"/>
        <v>-2.940986065053075</v>
      </c>
      <c r="N56">
        <f t="shared" si="49"/>
        <v>23.305900000000001</v>
      </c>
      <c r="O56">
        <f t="shared" si="50"/>
        <v>39.360733643415763</v>
      </c>
      <c r="P56">
        <f t="shared" si="51"/>
        <v>3.9275544813983982</v>
      </c>
      <c r="Q56">
        <f t="shared" si="52"/>
        <v>2.3255458807571001</v>
      </c>
      <c r="R56">
        <f t="shared" si="53"/>
        <v>0.27827520480197127</v>
      </c>
      <c r="S56">
        <f t="shared" si="54"/>
        <v>2.9198209078597959</v>
      </c>
      <c r="T56">
        <f t="shared" si="55"/>
        <v>0.26433613171214382</v>
      </c>
      <c r="U56">
        <f t="shared" si="56"/>
        <v>0.16640424907943691</v>
      </c>
      <c r="V56">
        <f t="shared" si="57"/>
        <v>321.50382612706409</v>
      </c>
      <c r="W56">
        <f t="shared" si="58"/>
        <v>29.415704376718406</v>
      </c>
      <c r="X56">
        <f t="shared" si="59"/>
        <v>29.714700000000001</v>
      </c>
      <c r="Y56">
        <f t="shared" si="60"/>
        <v>4.1911286478840921</v>
      </c>
      <c r="Z56">
        <f t="shared" si="61"/>
        <v>24.52996289445581</v>
      </c>
      <c r="AA56">
        <f t="shared" si="62"/>
        <v>1.0305347655613</v>
      </c>
      <c r="AB56">
        <f t="shared" si="63"/>
        <v>4.2011264753858164</v>
      </c>
      <c r="AC56">
        <f t="shared" si="64"/>
        <v>3.1605938823227921</v>
      </c>
      <c r="AD56">
        <f t="shared" si="65"/>
        <v>-379.15726175948345</v>
      </c>
      <c r="AE56">
        <f t="shared" si="66"/>
        <v>6.5169141300797557</v>
      </c>
      <c r="AF56">
        <f t="shared" si="67"/>
        <v>0.49497882138573507</v>
      </c>
      <c r="AG56">
        <f t="shared" si="68"/>
        <v>-50.641542680953847</v>
      </c>
      <c r="AH56">
        <v>0</v>
      </c>
      <c r="AI56">
        <v>0</v>
      </c>
      <c r="AJ56">
        <f t="shared" si="69"/>
        <v>1</v>
      </c>
      <c r="AK56">
        <f t="shared" si="70"/>
        <v>0</v>
      </c>
      <c r="AL56">
        <f t="shared" si="71"/>
        <v>52110.804168708484</v>
      </c>
      <c r="AM56" t="s">
        <v>365</v>
      </c>
      <c r="AN56">
        <v>10238.9</v>
      </c>
      <c r="AO56">
        <v>302.21199999999999</v>
      </c>
      <c r="AP56">
        <v>4052.3</v>
      </c>
      <c r="AQ56">
        <f t="shared" si="72"/>
        <v>0.92542210596451402</v>
      </c>
      <c r="AR56">
        <v>-0.32343011824092399</v>
      </c>
      <c r="AS56" t="s">
        <v>569</v>
      </c>
      <c r="AT56">
        <v>10079.1</v>
      </c>
      <c r="AU56">
        <v>766.67895999999996</v>
      </c>
      <c r="AV56">
        <v>859.40800000000002</v>
      </c>
      <c r="AW56">
        <f t="shared" si="73"/>
        <v>0.10789873959749041</v>
      </c>
      <c r="AX56">
        <v>0.5</v>
      </c>
      <c r="AY56">
        <f t="shared" si="74"/>
        <v>1681.1634000658362</v>
      </c>
      <c r="AZ56">
        <f t="shared" si="75"/>
        <v>-2.940986065053075</v>
      </c>
      <c r="BA56">
        <f t="shared" si="76"/>
        <v>90.697705962267634</v>
      </c>
      <c r="BB56">
        <f t="shared" si="77"/>
        <v>-1.5569907997697576E-3</v>
      </c>
      <c r="BC56">
        <f t="shared" si="78"/>
        <v>3.715222571816879</v>
      </c>
      <c r="BD56">
        <f t="shared" si="79"/>
        <v>236.64417580509826</v>
      </c>
      <c r="BE56" t="s">
        <v>570</v>
      </c>
      <c r="BF56">
        <v>590.80999999999995</v>
      </c>
      <c r="BG56">
        <f t="shared" si="80"/>
        <v>590.80999999999995</v>
      </c>
      <c r="BH56">
        <f t="shared" si="81"/>
        <v>0.3125383985254967</v>
      </c>
      <c r="BI56">
        <f t="shared" si="82"/>
        <v>0.34523354604278522</v>
      </c>
      <c r="BJ56">
        <f t="shared" si="83"/>
        <v>0.9224039358773245</v>
      </c>
      <c r="BK56">
        <f t="shared" si="84"/>
        <v>0.16642086447138899</v>
      </c>
      <c r="BL56">
        <f t="shared" si="85"/>
        <v>0.85141788672692487</v>
      </c>
      <c r="BM56">
        <f t="shared" si="86"/>
        <v>0.26604020976072951</v>
      </c>
      <c r="BN56">
        <f t="shared" si="87"/>
        <v>0.73395979023927049</v>
      </c>
      <c r="BO56">
        <f t="shared" si="88"/>
        <v>1999.96</v>
      </c>
      <c r="BP56">
        <f t="shared" si="89"/>
        <v>1681.1634000658362</v>
      </c>
      <c r="BQ56">
        <f t="shared" si="90"/>
        <v>0.84059851200315816</v>
      </c>
      <c r="BR56">
        <f t="shared" si="91"/>
        <v>0.16075512816609536</v>
      </c>
      <c r="BS56">
        <v>6</v>
      </c>
      <c r="BT56">
        <v>0.5</v>
      </c>
      <c r="BU56" t="s">
        <v>368</v>
      </c>
      <c r="BV56">
        <v>2</v>
      </c>
      <c r="BW56">
        <v>1628183057.0999999</v>
      </c>
      <c r="BX56">
        <v>23.305900000000001</v>
      </c>
      <c r="BY56">
        <v>20.017299999999999</v>
      </c>
      <c r="BZ56">
        <v>10.3277</v>
      </c>
      <c r="CA56">
        <v>0.11745700000000001</v>
      </c>
      <c r="CB56">
        <v>21.698899999999998</v>
      </c>
      <c r="CC56">
        <v>10.317299999999999</v>
      </c>
      <c r="CD56">
        <v>500.02</v>
      </c>
      <c r="CE56">
        <v>99.683199999999999</v>
      </c>
      <c r="CF56">
        <v>0.100369</v>
      </c>
      <c r="CG56">
        <v>29.7561</v>
      </c>
      <c r="CH56">
        <v>29.714700000000001</v>
      </c>
      <c r="CI56">
        <v>999.9</v>
      </c>
      <c r="CJ56">
        <v>0</v>
      </c>
      <c r="CK56">
        <v>0</v>
      </c>
      <c r="CL56">
        <v>9976.25</v>
      </c>
      <c r="CM56">
        <v>0</v>
      </c>
      <c r="CN56">
        <v>2013.15</v>
      </c>
      <c r="CO56">
        <v>3.2885800000000001</v>
      </c>
      <c r="CP56">
        <v>23.549099999999999</v>
      </c>
      <c r="CQ56">
        <v>20.0197</v>
      </c>
      <c r="CR56">
        <v>10.2103</v>
      </c>
      <c r="CS56">
        <v>20.017299999999999</v>
      </c>
      <c r="CT56">
        <v>0.11745700000000001</v>
      </c>
      <c r="CU56">
        <v>1.0295000000000001</v>
      </c>
      <c r="CV56">
        <v>1.17085E-2</v>
      </c>
      <c r="CW56">
        <v>7.3407400000000003</v>
      </c>
      <c r="CX56">
        <v>-44.453699999999998</v>
      </c>
      <c r="CY56">
        <v>1999.96</v>
      </c>
      <c r="CZ56">
        <v>0.97999899999999995</v>
      </c>
      <c r="DA56">
        <v>2.0001100000000001E-2</v>
      </c>
      <c r="DB56">
        <v>0</v>
      </c>
      <c r="DC56">
        <v>766.46400000000006</v>
      </c>
      <c r="DD56">
        <v>4.9998899999999997</v>
      </c>
      <c r="DE56">
        <v>17121.3</v>
      </c>
      <c r="DF56">
        <v>16900</v>
      </c>
      <c r="DG56">
        <v>48.75</v>
      </c>
      <c r="DH56">
        <v>50.125</v>
      </c>
      <c r="DI56">
        <v>49.375</v>
      </c>
      <c r="DJ56">
        <v>49.186999999999998</v>
      </c>
      <c r="DK56">
        <v>50.25</v>
      </c>
      <c r="DL56">
        <v>1955.06</v>
      </c>
      <c r="DM56">
        <v>39.9</v>
      </c>
      <c r="DN56">
        <v>0</v>
      </c>
      <c r="DO56">
        <v>112.799999952316</v>
      </c>
      <c r="DP56">
        <v>0</v>
      </c>
      <c r="DQ56">
        <v>766.67895999999996</v>
      </c>
      <c r="DR56">
        <v>2.38153846008609</v>
      </c>
      <c r="DS56">
        <v>52.861538524672802</v>
      </c>
      <c r="DT56">
        <v>17115.223999999998</v>
      </c>
      <c r="DU56">
        <v>15</v>
      </c>
      <c r="DV56">
        <v>1628183021.0999999</v>
      </c>
      <c r="DW56" t="s">
        <v>571</v>
      </c>
      <c r="DX56">
        <v>1628183003.0999999</v>
      </c>
      <c r="DY56">
        <v>1628183021.0999999</v>
      </c>
      <c r="DZ56">
        <v>43</v>
      </c>
      <c r="EA56">
        <v>-5.1999999999999998E-2</v>
      </c>
      <c r="EB56">
        <v>0</v>
      </c>
      <c r="EC56">
        <v>1.607</v>
      </c>
      <c r="ED56">
        <v>3.0000000000000001E-3</v>
      </c>
      <c r="EE56">
        <v>20</v>
      </c>
      <c r="EF56">
        <v>0</v>
      </c>
      <c r="EG56">
        <v>0.27</v>
      </c>
      <c r="EH56">
        <v>0.01</v>
      </c>
      <c r="EI56">
        <v>-2.9352936759216801</v>
      </c>
      <c r="EJ56">
        <v>-0.18728930545290801</v>
      </c>
      <c r="EK56">
        <v>5.03110794195216E-2</v>
      </c>
      <c r="EL56">
        <v>1</v>
      </c>
      <c r="EM56">
        <v>0.271743648899686</v>
      </c>
      <c r="EN56">
        <v>3.4079306496882497E-2</v>
      </c>
      <c r="EO56">
        <v>8.1905000564944808E-3</v>
      </c>
      <c r="EP56">
        <v>1</v>
      </c>
      <c r="EQ56">
        <v>2</v>
      </c>
      <c r="ER56">
        <v>2</v>
      </c>
      <c r="ES56" t="s">
        <v>370</v>
      </c>
      <c r="ET56">
        <v>2.9384800000000002</v>
      </c>
      <c r="EU56">
        <v>2.74586</v>
      </c>
      <c r="EV56">
        <v>5.9040100000000003E-3</v>
      </c>
      <c r="EW56">
        <v>5.4427700000000004E-3</v>
      </c>
      <c r="EX56">
        <v>6.2920400000000001E-2</v>
      </c>
      <c r="EY56">
        <v>1.07829E-3</v>
      </c>
      <c r="EZ56">
        <v>23532.1</v>
      </c>
      <c r="FA56">
        <v>21596.6</v>
      </c>
      <c r="FB56">
        <v>23609.3</v>
      </c>
      <c r="FC56">
        <v>21766.1</v>
      </c>
      <c r="FD56">
        <v>31267.5</v>
      </c>
      <c r="FE56">
        <v>30535</v>
      </c>
      <c r="FF56">
        <v>37323.800000000003</v>
      </c>
      <c r="FG56">
        <v>34075.599999999999</v>
      </c>
      <c r="FH56">
        <v>1.9859500000000001</v>
      </c>
      <c r="FI56">
        <v>1.9097200000000001</v>
      </c>
      <c r="FJ56">
        <v>4.1611500000000003E-2</v>
      </c>
      <c r="FK56">
        <v>0</v>
      </c>
      <c r="FL56">
        <v>29.036799999999999</v>
      </c>
      <c r="FM56">
        <v>999.9</v>
      </c>
      <c r="FN56">
        <v>46.142000000000003</v>
      </c>
      <c r="FO56">
        <v>38.683</v>
      </c>
      <c r="FP56">
        <v>31.974299999999999</v>
      </c>
      <c r="FQ56">
        <v>61.094299999999997</v>
      </c>
      <c r="FR56">
        <v>36.8429</v>
      </c>
      <c r="FS56">
        <v>1</v>
      </c>
      <c r="FT56">
        <v>0.46458300000000002</v>
      </c>
      <c r="FU56">
        <v>2.54277</v>
      </c>
      <c r="FV56">
        <v>20.170500000000001</v>
      </c>
      <c r="FW56">
        <v>5.26356</v>
      </c>
      <c r="FX56">
        <v>11.962</v>
      </c>
      <c r="FY56">
        <v>4.9794999999999998</v>
      </c>
      <c r="FZ56">
        <v>3.2977500000000002</v>
      </c>
      <c r="GA56">
        <v>9999</v>
      </c>
      <c r="GB56">
        <v>9999</v>
      </c>
      <c r="GC56">
        <v>999.9</v>
      </c>
      <c r="GD56">
        <v>9999</v>
      </c>
      <c r="GE56">
        <v>1.8695200000000001</v>
      </c>
      <c r="GF56">
        <v>1.86554</v>
      </c>
      <c r="GG56">
        <v>1.87225</v>
      </c>
      <c r="GH56">
        <v>1.86887</v>
      </c>
      <c r="GI56">
        <v>1.8675200000000001</v>
      </c>
      <c r="GJ56">
        <v>1.86754</v>
      </c>
      <c r="GK56">
        <v>1.8688899999999999</v>
      </c>
      <c r="GL56">
        <v>1.8701099999999999</v>
      </c>
      <c r="GM56">
        <v>5</v>
      </c>
      <c r="GN56">
        <v>0</v>
      </c>
      <c r="GO56">
        <v>0</v>
      </c>
      <c r="GP56">
        <v>0</v>
      </c>
      <c r="GQ56" t="s">
        <v>371</v>
      </c>
      <c r="GR56" t="s">
        <v>372</v>
      </c>
      <c r="GS56" t="s">
        <v>373</v>
      </c>
      <c r="GT56" t="s">
        <v>373</v>
      </c>
      <c r="GU56" t="s">
        <v>373</v>
      </c>
      <c r="GV56" t="s">
        <v>373</v>
      </c>
      <c r="GW56">
        <v>0</v>
      </c>
      <c r="GX56">
        <v>100</v>
      </c>
      <c r="GY56">
        <v>100</v>
      </c>
      <c r="GZ56">
        <v>1.607</v>
      </c>
      <c r="HA56">
        <v>1.04E-2</v>
      </c>
      <c r="HB56">
        <v>1.60851473108314</v>
      </c>
      <c r="HC56">
        <v>-8.5412330020358197E-5</v>
      </c>
      <c r="HD56">
        <v>7.0222813146585796E-7</v>
      </c>
      <c r="HE56">
        <v>-2.98990151938357E-10</v>
      </c>
      <c r="HF56">
        <v>5.9793773609142396E-3</v>
      </c>
      <c r="HG56">
        <v>-2.3286016756615301E-2</v>
      </c>
      <c r="HH56">
        <v>2.6488966622917002E-3</v>
      </c>
      <c r="HI56">
        <v>-3.3879166133906998E-5</v>
      </c>
      <c r="HJ56">
        <v>1</v>
      </c>
      <c r="HK56">
        <v>2007</v>
      </c>
      <c r="HL56">
        <v>1</v>
      </c>
      <c r="HM56">
        <v>24</v>
      </c>
      <c r="HN56">
        <v>0.9</v>
      </c>
      <c r="HO56">
        <v>0.6</v>
      </c>
      <c r="HP56">
        <v>18</v>
      </c>
      <c r="HQ56">
        <v>514.4</v>
      </c>
      <c r="HR56">
        <v>491.28300000000002</v>
      </c>
      <c r="HS56">
        <v>27.003299999999999</v>
      </c>
      <c r="HT56">
        <v>33.0398</v>
      </c>
      <c r="HU56">
        <v>30.000599999999999</v>
      </c>
      <c r="HV56">
        <v>33.010399999999997</v>
      </c>
      <c r="HW56">
        <v>32.997900000000001</v>
      </c>
      <c r="HX56">
        <v>3.6726200000000002</v>
      </c>
      <c r="HY56">
        <v>100</v>
      </c>
      <c r="HZ56">
        <v>0</v>
      </c>
      <c r="IA56">
        <v>27</v>
      </c>
      <c r="IB56">
        <v>20</v>
      </c>
      <c r="IC56">
        <v>0</v>
      </c>
      <c r="ID56">
        <v>98.688900000000004</v>
      </c>
      <c r="IE56">
        <v>99.751199999999997</v>
      </c>
    </row>
    <row r="57" spans="1:239" x14ac:dyDescent="0.3">
      <c r="A57">
        <v>41</v>
      </c>
      <c r="B57">
        <v>1628183176.5</v>
      </c>
      <c r="C57">
        <v>8086.9000000953702</v>
      </c>
      <c r="D57" t="s">
        <v>572</v>
      </c>
      <c r="E57" t="s">
        <v>573</v>
      </c>
      <c r="F57">
        <v>0</v>
      </c>
      <c r="G57" t="s">
        <v>533</v>
      </c>
      <c r="H57" t="s">
        <v>27</v>
      </c>
      <c r="I57" t="s">
        <v>364</v>
      </c>
      <c r="J57">
        <v>1628183176.5</v>
      </c>
      <c r="K57">
        <f t="shared" si="46"/>
        <v>7.997454416546557E-3</v>
      </c>
      <c r="L57">
        <f t="shared" si="47"/>
        <v>7.9974544165465566</v>
      </c>
      <c r="M57">
        <f t="shared" si="48"/>
        <v>17.818553062161133</v>
      </c>
      <c r="N57">
        <f t="shared" si="49"/>
        <v>375.01900000000001</v>
      </c>
      <c r="O57">
        <f t="shared" si="50"/>
        <v>239.9833406522765</v>
      </c>
      <c r="P57">
        <f t="shared" si="51"/>
        <v>23.94565436218771</v>
      </c>
      <c r="Q57">
        <f t="shared" si="52"/>
        <v>37.419578079234</v>
      </c>
      <c r="R57">
        <f t="shared" si="53"/>
        <v>0.25000594898957396</v>
      </c>
      <c r="S57">
        <f t="shared" si="54"/>
        <v>2.9243751621858411</v>
      </c>
      <c r="T57">
        <f t="shared" si="55"/>
        <v>0.2387100001389757</v>
      </c>
      <c r="U57">
        <f t="shared" si="56"/>
        <v>0.15016610984705048</v>
      </c>
      <c r="V57">
        <f t="shared" si="57"/>
        <v>321.48728712703854</v>
      </c>
      <c r="W57">
        <f t="shared" si="58"/>
        <v>29.625860815121829</v>
      </c>
      <c r="X57">
        <f t="shared" si="59"/>
        <v>29.822700000000001</v>
      </c>
      <c r="Y57">
        <f t="shared" si="60"/>
        <v>4.2172535578704089</v>
      </c>
      <c r="Z57">
        <f t="shared" si="61"/>
        <v>22.805956790801716</v>
      </c>
      <c r="AA57">
        <f t="shared" si="62"/>
        <v>0.96107167188396014</v>
      </c>
      <c r="AB57">
        <f t="shared" si="63"/>
        <v>4.2141256369984328</v>
      </c>
      <c r="AC57">
        <f t="shared" si="64"/>
        <v>3.2561818859864489</v>
      </c>
      <c r="AD57">
        <f t="shared" si="65"/>
        <v>-352.68773976970317</v>
      </c>
      <c r="AE57">
        <f t="shared" si="66"/>
        <v>-2.0337999872948451</v>
      </c>
      <c r="AF57">
        <f t="shared" si="67"/>
        <v>-0.15435613394137965</v>
      </c>
      <c r="AG57">
        <f t="shared" si="68"/>
        <v>-33.388608763900876</v>
      </c>
      <c r="AH57">
        <v>0</v>
      </c>
      <c r="AI57">
        <v>0</v>
      </c>
      <c r="AJ57">
        <f t="shared" si="69"/>
        <v>1</v>
      </c>
      <c r="AK57">
        <f t="shared" si="70"/>
        <v>0</v>
      </c>
      <c r="AL57">
        <f t="shared" si="71"/>
        <v>52231.612683632447</v>
      </c>
      <c r="AM57" t="s">
        <v>365</v>
      </c>
      <c r="AN57">
        <v>10238.9</v>
      </c>
      <c r="AO57">
        <v>302.21199999999999</v>
      </c>
      <c r="AP57">
        <v>4052.3</v>
      </c>
      <c r="AQ57">
        <f t="shared" si="72"/>
        <v>0.92542210596451402</v>
      </c>
      <c r="AR57">
        <v>-0.32343011824092399</v>
      </c>
      <c r="AS57" t="s">
        <v>574</v>
      </c>
      <c r="AT57">
        <v>10078</v>
      </c>
      <c r="AU57">
        <v>738.35188000000005</v>
      </c>
      <c r="AV57">
        <v>940.36099999999999</v>
      </c>
      <c r="AW57">
        <f t="shared" si="73"/>
        <v>0.21482081881320036</v>
      </c>
      <c r="AX57">
        <v>0.5</v>
      </c>
      <c r="AY57">
        <f t="shared" si="74"/>
        <v>1681.0791000658228</v>
      </c>
      <c r="AZ57">
        <f t="shared" si="75"/>
        <v>17.818553062161133</v>
      </c>
      <c r="BA57">
        <f t="shared" si="76"/>
        <v>180.56539438294902</v>
      </c>
      <c r="BB57">
        <f t="shared" si="77"/>
        <v>1.0791867663866446E-2</v>
      </c>
      <c r="BC57">
        <f t="shared" si="78"/>
        <v>3.3093024912772866</v>
      </c>
      <c r="BD57">
        <f t="shared" si="79"/>
        <v>242.38996112982946</v>
      </c>
      <c r="BE57" t="s">
        <v>575</v>
      </c>
      <c r="BF57">
        <v>558.27</v>
      </c>
      <c r="BG57">
        <f t="shared" si="80"/>
        <v>558.27</v>
      </c>
      <c r="BH57">
        <f t="shared" si="81"/>
        <v>0.40632374162688589</v>
      </c>
      <c r="BI57">
        <f t="shared" si="82"/>
        <v>0.52869374049637374</v>
      </c>
      <c r="BJ57">
        <f t="shared" si="83"/>
        <v>0.89064461381270343</v>
      </c>
      <c r="BK57">
        <f t="shared" si="84"/>
        <v>0.31655478579454005</v>
      </c>
      <c r="BL57">
        <f t="shared" si="85"/>
        <v>0.82983092663425506</v>
      </c>
      <c r="BM57">
        <f t="shared" si="86"/>
        <v>0.39974687205632969</v>
      </c>
      <c r="BN57">
        <f t="shared" si="87"/>
        <v>0.60025312794367025</v>
      </c>
      <c r="BO57">
        <f t="shared" si="88"/>
        <v>1999.86</v>
      </c>
      <c r="BP57">
        <f t="shared" si="89"/>
        <v>1681.0791000658228</v>
      </c>
      <c r="BQ57">
        <f t="shared" si="90"/>
        <v>0.84059839192034591</v>
      </c>
      <c r="BR57">
        <f t="shared" si="91"/>
        <v>0.16075489640626772</v>
      </c>
      <c r="BS57">
        <v>6</v>
      </c>
      <c r="BT57">
        <v>0.5</v>
      </c>
      <c r="BU57" t="s">
        <v>368</v>
      </c>
      <c r="BV57">
        <v>2</v>
      </c>
      <c r="BW57">
        <v>1628183176.5</v>
      </c>
      <c r="BX57">
        <v>375.01900000000001</v>
      </c>
      <c r="BY57">
        <v>400.00099999999998</v>
      </c>
      <c r="BZ57">
        <v>9.6318599999999996</v>
      </c>
      <c r="CA57">
        <v>0.127085</v>
      </c>
      <c r="CB57">
        <v>372.858</v>
      </c>
      <c r="CC57">
        <v>9.6366599999999991</v>
      </c>
      <c r="CD57">
        <v>499.98599999999999</v>
      </c>
      <c r="CE57">
        <v>99.680400000000006</v>
      </c>
      <c r="CF57">
        <v>0.10008599999999999</v>
      </c>
      <c r="CG57">
        <v>29.809799999999999</v>
      </c>
      <c r="CH57">
        <v>29.822700000000001</v>
      </c>
      <c r="CI57">
        <v>999.9</v>
      </c>
      <c r="CJ57">
        <v>0</v>
      </c>
      <c r="CK57">
        <v>0</v>
      </c>
      <c r="CL57">
        <v>10002.5</v>
      </c>
      <c r="CM57">
        <v>0</v>
      </c>
      <c r="CN57">
        <v>526.553</v>
      </c>
      <c r="CO57">
        <v>-24.982299999999999</v>
      </c>
      <c r="CP57">
        <v>378.666</v>
      </c>
      <c r="CQ57">
        <v>400.05200000000002</v>
      </c>
      <c r="CR57">
        <v>9.5047800000000002</v>
      </c>
      <c r="CS57">
        <v>400.00099999999998</v>
      </c>
      <c r="CT57">
        <v>0.127085</v>
      </c>
      <c r="CU57">
        <v>0.96010799999999996</v>
      </c>
      <c r="CV57">
        <v>1.2667899999999999E-2</v>
      </c>
      <c r="CW57">
        <v>6.3246700000000002</v>
      </c>
      <c r="CX57">
        <v>-43.729900000000001</v>
      </c>
      <c r="CY57">
        <v>1999.86</v>
      </c>
      <c r="CZ57">
        <v>0.98000200000000004</v>
      </c>
      <c r="DA57">
        <v>1.99984E-2</v>
      </c>
      <c r="DB57">
        <v>0</v>
      </c>
      <c r="DC57">
        <v>737.2</v>
      </c>
      <c r="DD57">
        <v>4.9998899999999997</v>
      </c>
      <c r="DE57">
        <v>15580.1</v>
      </c>
      <c r="DF57">
        <v>16899.099999999999</v>
      </c>
      <c r="DG57">
        <v>48.936999999999998</v>
      </c>
      <c r="DH57">
        <v>50.5</v>
      </c>
      <c r="DI57">
        <v>49.561999999999998</v>
      </c>
      <c r="DJ57">
        <v>49.5</v>
      </c>
      <c r="DK57">
        <v>50.436999999999998</v>
      </c>
      <c r="DL57">
        <v>1954.97</v>
      </c>
      <c r="DM57">
        <v>39.89</v>
      </c>
      <c r="DN57">
        <v>0</v>
      </c>
      <c r="DO57">
        <v>119.200000047684</v>
      </c>
      <c r="DP57">
        <v>0</v>
      </c>
      <c r="DQ57">
        <v>738.35188000000005</v>
      </c>
      <c r="DR57">
        <v>-9.1649230803586796</v>
      </c>
      <c r="DS57">
        <v>-224.361538373478</v>
      </c>
      <c r="DT57">
        <v>15607.04</v>
      </c>
      <c r="DU57">
        <v>15</v>
      </c>
      <c r="DV57">
        <v>1628183139.5</v>
      </c>
      <c r="DW57" t="s">
        <v>576</v>
      </c>
      <c r="DX57">
        <v>1628183126</v>
      </c>
      <c r="DY57">
        <v>1628183139.5</v>
      </c>
      <c r="DZ57">
        <v>44</v>
      </c>
      <c r="EA57">
        <v>0.502</v>
      </c>
      <c r="EB57">
        <v>-2E-3</v>
      </c>
      <c r="EC57">
        <v>2.169</v>
      </c>
      <c r="ED57">
        <v>1E-3</v>
      </c>
      <c r="EE57">
        <v>400</v>
      </c>
      <c r="EF57">
        <v>0</v>
      </c>
      <c r="EG57">
        <v>0.05</v>
      </c>
      <c r="EH57">
        <v>0.01</v>
      </c>
      <c r="EI57">
        <v>18.156330432477802</v>
      </c>
      <c r="EJ57">
        <v>-0.78374184717412698</v>
      </c>
      <c r="EK57">
        <v>0.12738198245350499</v>
      </c>
      <c r="EL57">
        <v>1</v>
      </c>
      <c r="EM57">
        <v>0.26396813960253901</v>
      </c>
      <c r="EN57">
        <v>-4.6144429725623597E-2</v>
      </c>
      <c r="EO57">
        <v>6.82489507700282E-3</v>
      </c>
      <c r="EP57">
        <v>1</v>
      </c>
      <c r="EQ57">
        <v>2</v>
      </c>
      <c r="ER57">
        <v>2</v>
      </c>
      <c r="ES57" t="s">
        <v>370</v>
      </c>
      <c r="ET57">
        <v>2.93824</v>
      </c>
      <c r="EU57">
        <v>2.7458100000000001</v>
      </c>
      <c r="EV57">
        <v>8.4427000000000002E-2</v>
      </c>
      <c r="EW57">
        <v>8.9069200000000001E-2</v>
      </c>
      <c r="EX57">
        <v>5.9688699999999997E-2</v>
      </c>
      <c r="EY57">
        <v>1.16552E-3</v>
      </c>
      <c r="EZ57">
        <v>21668.5</v>
      </c>
      <c r="FA57">
        <v>19773.900000000001</v>
      </c>
      <c r="FB57">
        <v>23602.1</v>
      </c>
      <c r="FC57">
        <v>21757</v>
      </c>
      <c r="FD57">
        <v>31366.6</v>
      </c>
      <c r="FE57">
        <v>30521.1</v>
      </c>
      <c r="FF57">
        <v>37312.800000000003</v>
      </c>
      <c r="FG57">
        <v>34063.199999999997</v>
      </c>
      <c r="FH57">
        <v>1.9839800000000001</v>
      </c>
      <c r="FI57">
        <v>1.9082300000000001</v>
      </c>
      <c r="FJ57">
        <v>2.7105199999999999E-2</v>
      </c>
      <c r="FK57">
        <v>0</v>
      </c>
      <c r="FL57">
        <v>29.3813</v>
      </c>
      <c r="FM57">
        <v>999.9</v>
      </c>
      <c r="FN57">
        <v>46.118000000000002</v>
      </c>
      <c r="FO57">
        <v>38.722999999999999</v>
      </c>
      <c r="FP57">
        <v>32.0276</v>
      </c>
      <c r="FQ57">
        <v>61.224299999999999</v>
      </c>
      <c r="FR57">
        <v>36.902999999999999</v>
      </c>
      <c r="FS57">
        <v>1</v>
      </c>
      <c r="FT57">
        <v>0.48149399999999998</v>
      </c>
      <c r="FU57">
        <v>2.7037900000000001</v>
      </c>
      <c r="FV57">
        <v>20.169</v>
      </c>
      <c r="FW57">
        <v>5.2602700000000002</v>
      </c>
      <c r="FX57">
        <v>11.962</v>
      </c>
      <c r="FY57">
        <v>4.9797000000000002</v>
      </c>
      <c r="FZ57">
        <v>3.298</v>
      </c>
      <c r="GA57">
        <v>9999</v>
      </c>
      <c r="GB57">
        <v>9999</v>
      </c>
      <c r="GC57">
        <v>999.9</v>
      </c>
      <c r="GD57">
        <v>9999</v>
      </c>
      <c r="GE57">
        <v>1.8695299999999999</v>
      </c>
      <c r="GF57">
        <v>1.8655299999999999</v>
      </c>
      <c r="GG57">
        <v>1.87225</v>
      </c>
      <c r="GH57">
        <v>1.8688499999999999</v>
      </c>
      <c r="GI57">
        <v>1.8675200000000001</v>
      </c>
      <c r="GJ57">
        <v>1.8675200000000001</v>
      </c>
      <c r="GK57">
        <v>1.86886</v>
      </c>
      <c r="GL57">
        <v>1.8701099999999999</v>
      </c>
      <c r="GM57">
        <v>5</v>
      </c>
      <c r="GN57">
        <v>0</v>
      </c>
      <c r="GO57">
        <v>0</v>
      </c>
      <c r="GP57">
        <v>0</v>
      </c>
      <c r="GQ57" t="s">
        <v>371</v>
      </c>
      <c r="GR57" t="s">
        <v>372</v>
      </c>
      <c r="GS57" t="s">
        <v>373</v>
      </c>
      <c r="GT57" t="s">
        <v>373</v>
      </c>
      <c r="GU57" t="s">
        <v>373</v>
      </c>
      <c r="GV57" t="s">
        <v>373</v>
      </c>
      <c r="GW57">
        <v>0</v>
      </c>
      <c r="GX57">
        <v>100</v>
      </c>
      <c r="GY57">
        <v>100</v>
      </c>
      <c r="GZ57">
        <v>2.161</v>
      </c>
      <c r="HA57">
        <v>-4.7999999999999996E-3</v>
      </c>
      <c r="HB57">
        <v>2.1106866683263101</v>
      </c>
      <c r="HC57">
        <v>-8.5412330020358197E-5</v>
      </c>
      <c r="HD57">
        <v>7.0222813146585796E-7</v>
      </c>
      <c r="HE57">
        <v>-2.98990151938357E-10</v>
      </c>
      <c r="HF57">
        <v>3.9245713124324401E-3</v>
      </c>
      <c r="HG57">
        <v>-2.3286016756615301E-2</v>
      </c>
      <c r="HH57">
        <v>2.6488966622917002E-3</v>
      </c>
      <c r="HI57">
        <v>-3.3879166133906998E-5</v>
      </c>
      <c r="HJ57">
        <v>1</v>
      </c>
      <c r="HK57">
        <v>2007</v>
      </c>
      <c r="HL57">
        <v>1</v>
      </c>
      <c r="HM57">
        <v>24</v>
      </c>
      <c r="HN57">
        <v>0.8</v>
      </c>
      <c r="HO57">
        <v>0.6</v>
      </c>
      <c r="HP57">
        <v>18</v>
      </c>
      <c r="HQ57">
        <v>513.72799999999995</v>
      </c>
      <c r="HR57">
        <v>490.786</v>
      </c>
      <c r="HS57">
        <v>26.9971</v>
      </c>
      <c r="HT57">
        <v>33.181899999999999</v>
      </c>
      <c r="HU57">
        <v>30.000800000000002</v>
      </c>
      <c r="HV57">
        <v>33.087600000000002</v>
      </c>
      <c r="HW57">
        <v>33.069499999999998</v>
      </c>
      <c r="HX57">
        <v>21.298400000000001</v>
      </c>
      <c r="HY57">
        <v>100</v>
      </c>
      <c r="HZ57">
        <v>0</v>
      </c>
      <c r="IA57">
        <v>27</v>
      </c>
      <c r="IB57">
        <v>400</v>
      </c>
      <c r="IC57">
        <v>0</v>
      </c>
      <c r="ID57">
        <v>98.659400000000005</v>
      </c>
      <c r="IE57">
        <v>99.712699999999998</v>
      </c>
    </row>
    <row r="58" spans="1:239" x14ac:dyDescent="0.3">
      <c r="A58">
        <v>42</v>
      </c>
      <c r="B58">
        <v>1628183297.5</v>
      </c>
      <c r="C58">
        <v>8207.9000000953693</v>
      </c>
      <c r="D58" t="s">
        <v>577</v>
      </c>
      <c r="E58" t="s">
        <v>578</v>
      </c>
      <c r="F58">
        <v>0</v>
      </c>
      <c r="G58" t="s">
        <v>533</v>
      </c>
      <c r="H58" t="s">
        <v>27</v>
      </c>
      <c r="I58" t="s">
        <v>364</v>
      </c>
      <c r="J58">
        <v>1628183297.5</v>
      </c>
      <c r="K58">
        <f t="shared" si="46"/>
        <v>5.1916830314977739E-3</v>
      </c>
      <c r="L58">
        <f t="shared" si="47"/>
        <v>5.1916830314977735</v>
      </c>
      <c r="M58">
        <f t="shared" si="48"/>
        <v>13.725649820468805</v>
      </c>
      <c r="N58">
        <f t="shared" si="49"/>
        <v>381.17500000000001</v>
      </c>
      <c r="O58">
        <f t="shared" si="50"/>
        <v>205.1822584478179</v>
      </c>
      <c r="P58">
        <f t="shared" si="51"/>
        <v>20.472791475528208</v>
      </c>
      <c r="Q58">
        <f t="shared" si="52"/>
        <v>38.033094818815009</v>
      </c>
      <c r="R58">
        <f t="shared" si="53"/>
        <v>0.14181669618951284</v>
      </c>
      <c r="S58">
        <f t="shared" si="54"/>
        <v>2.921496503519478</v>
      </c>
      <c r="T58">
        <f t="shared" si="55"/>
        <v>0.13810026703880471</v>
      </c>
      <c r="U58">
        <f t="shared" si="56"/>
        <v>8.6638461339539813E-2</v>
      </c>
      <c r="V58">
        <f t="shared" si="57"/>
        <v>321.51601512702712</v>
      </c>
      <c r="W58">
        <f t="shared" si="58"/>
        <v>30.397878521883612</v>
      </c>
      <c r="X58">
        <f t="shared" si="59"/>
        <v>30.116700000000002</v>
      </c>
      <c r="Y58">
        <f t="shared" si="60"/>
        <v>4.2890917695926385</v>
      </c>
      <c r="Z58">
        <f t="shared" si="61"/>
        <v>14.926325716886133</v>
      </c>
      <c r="AA58">
        <f t="shared" si="62"/>
        <v>0.63053168864559805</v>
      </c>
      <c r="AB58">
        <f t="shared" si="63"/>
        <v>4.2242927067595639</v>
      </c>
      <c r="AC58">
        <f t="shared" si="64"/>
        <v>3.6585600809470407</v>
      </c>
      <c r="AD58">
        <f t="shared" si="65"/>
        <v>-228.95322168905182</v>
      </c>
      <c r="AE58">
        <f t="shared" si="66"/>
        <v>-41.738485666901752</v>
      </c>
      <c r="AF58">
        <f t="shared" si="67"/>
        <v>-3.1761613218716511</v>
      </c>
      <c r="AG58">
        <f t="shared" si="68"/>
        <v>47.648146449201917</v>
      </c>
      <c r="AH58">
        <v>0</v>
      </c>
      <c r="AI58">
        <v>0</v>
      </c>
      <c r="AJ58">
        <f t="shared" si="69"/>
        <v>1</v>
      </c>
      <c r="AK58">
        <f t="shared" si="70"/>
        <v>0</v>
      </c>
      <c r="AL58">
        <f t="shared" si="71"/>
        <v>52142.107253611575</v>
      </c>
      <c r="AM58" t="s">
        <v>365</v>
      </c>
      <c r="AN58">
        <v>10238.9</v>
      </c>
      <c r="AO58">
        <v>302.21199999999999</v>
      </c>
      <c r="AP58">
        <v>4052.3</v>
      </c>
      <c r="AQ58">
        <f t="shared" si="72"/>
        <v>0.92542210596451402</v>
      </c>
      <c r="AR58">
        <v>-0.32343011824092399</v>
      </c>
      <c r="AS58" t="s">
        <v>579</v>
      </c>
      <c r="AT58">
        <v>10077.5</v>
      </c>
      <c r="AU58">
        <v>731.50584000000003</v>
      </c>
      <c r="AV58">
        <v>933.51700000000005</v>
      </c>
      <c r="AW58">
        <f t="shared" si="73"/>
        <v>0.21639794454734085</v>
      </c>
      <c r="AX58">
        <v>0.5</v>
      </c>
      <c r="AY58">
        <f t="shared" si="74"/>
        <v>1681.2303000658169</v>
      </c>
      <c r="AZ58">
        <f t="shared" si="75"/>
        <v>13.725649820468805</v>
      </c>
      <c r="BA58">
        <f t="shared" si="76"/>
        <v>181.90739062247593</v>
      </c>
      <c r="BB58">
        <f t="shared" si="77"/>
        <v>8.3564279909538481E-3</v>
      </c>
      <c r="BC58">
        <f t="shared" si="78"/>
        <v>3.3408957737245282</v>
      </c>
      <c r="BD58">
        <f t="shared" si="79"/>
        <v>241.93276507029432</v>
      </c>
      <c r="BE58" t="s">
        <v>580</v>
      </c>
      <c r="BF58">
        <v>564.92999999999995</v>
      </c>
      <c r="BG58">
        <f t="shared" si="80"/>
        <v>564.92999999999995</v>
      </c>
      <c r="BH58">
        <f t="shared" si="81"/>
        <v>0.39483694458697605</v>
      </c>
      <c r="BI58">
        <f t="shared" si="82"/>
        <v>0.54806913971463989</v>
      </c>
      <c r="BJ58">
        <f t="shared" si="83"/>
        <v>0.8943080315538644</v>
      </c>
      <c r="BK58">
        <f t="shared" si="84"/>
        <v>0.31998979890860996</v>
      </c>
      <c r="BL58">
        <f t="shared" si="85"/>
        <v>0.83165595047369556</v>
      </c>
      <c r="BM58">
        <f t="shared" si="86"/>
        <v>0.42326483558763045</v>
      </c>
      <c r="BN58">
        <f t="shared" si="87"/>
        <v>0.57673516441236949</v>
      </c>
      <c r="BO58">
        <f t="shared" si="88"/>
        <v>2000.04</v>
      </c>
      <c r="BP58">
        <f t="shared" si="89"/>
        <v>1681.2303000658169</v>
      </c>
      <c r="BQ58">
        <f t="shared" si="90"/>
        <v>0.84059833806614714</v>
      </c>
      <c r="BR58">
        <f t="shared" si="91"/>
        <v>0.16075479246766422</v>
      </c>
      <c r="BS58">
        <v>6</v>
      </c>
      <c r="BT58">
        <v>0.5</v>
      </c>
      <c r="BU58" t="s">
        <v>368</v>
      </c>
      <c r="BV58">
        <v>2</v>
      </c>
      <c r="BW58">
        <v>1628183297.5</v>
      </c>
      <c r="BX58">
        <v>381.17500000000001</v>
      </c>
      <c r="BY58">
        <v>400.01900000000001</v>
      </c>
      <c r="BZ58">
        <v>6.3193099999999998</v>
      </c>
      <c r="CA58">
        <v>0.12915499999999999</v>
      </c>
      <c r="CB58">
        <v>379.07400000000001</v>
      </c>
      <c r="CC58">
        <v>6.3639799999999997</v>
      </c>
      <c r="CD58">
        <v>500.04</v>
      </c>
      <c r="CE58">
        <v>99.678700000000006</v>
      </c>
      <c r="CF58">
        <v>9.9865800000000005E-2</v>
      </c>
      <c r="CG58">
        <v>29.851700000000001</v>
      </c>
      <c r="CH58">
        <v>30.116700000000002</v>
      </c>
      <c r="CI58">
        <v>999.9</v>
      </c>
      <c r="CJ58">
        <v>0</v>
      </c>
      <c r="CK58">
        <v>0</v>
      </c>
      <c r="CL58">
        <v>9986.25</v>
      </c>
      <c r="CM58">
        <v>0</v>
      </c>
      <c r="CN58">
        <v>732.83699999999999</v>
      </c>
      <c r="CO58">
        <v>-18.843800000000002</v>
      </c>
      <c r="CP58">
        <v>383.59899999999999</v>
      </c>
      <c r="CQ58">
        <v>400.07100000000003</v>
      </c>
      <c r="CR58">
        <v>6.19015</v>
      </c>
      <c r="CS58">
        <v>400.01900000000001</v>
      </c>
      <c r="CT58">
        <v>0.12915499999999999</v>
      </c>
      <c r="CU58">
        <v>0.62990000000000002</v>
      </c>
      <c r="CV58">
        <v>1.2874E-2</v>
      </c>
      <c r="CW58">
        <v>0.36039500000000002</v>
      </c>
      <c r="CX58">
        <v>-43.5809</v>
      </c>
      <c r="CY58">
        <v>2000.04</v>
      </c>
      <c r="CZ58">
        <v>0.98000399999999999</v>
      </c>
      <c r="DA58">
        <v>1.9995599999999999E-2</v>
      </c>
      <c r="DB58">
        <v>0</v>
      </c>
      <c r="DC58">
        <v>732.10799999999995</v>
      </c>
      <c r="DD58">
        <v>4.9998899999999997</v>
      </c>
      <c r="DE58">
        <v>15578.1</v>
      </c>
      <c r="DF58">
        <v>16900.7</v>
      </c>
      <c r="DG58">
        <v>48.936999999999998</v>
      </c>
      <c r="DH58">
        <v>50.436999999999998</v>
      </c>
      <c r="DI58">
        <v>49.561999999999998</v>
      </c>
      <c r="DJ58">
        <v>49.5</v>
      </c>
      <c r="DK58">
        <v>50.436999999999998</v>
      </c>
      <c r="DL58">
        <v>1955.15</v>
      </c>
      <c r="DM58">
        <v>39.89</v>
      </c>
      <c r="DN58">
        <v>0</v>
      </c>
      <c r="DO58">
        <v>120.40000009536701</v>
      </c>
      <c r="DP58">
        <v>0</v>
      </c>
      <c r="DQ58">
        <v>731.50584000000003</v>
      </c>
      <c r="DR58">
        <v>4.26223076857287</v>
      </c>
      <c r="DS58">
        <v>-79.046154043456795</v>
      </c>
      <c r="DT58">
        <v>15570.48</v>
      </c>
      <c r="DU58">
        <v>15</v>
      </c>
      <c r="DV58">
        <v>1628183247.5</v>
      </c>
      <c r="DW58" t="s">
        <v>581</v>
      </c>
      <c r="DX58">
        <v>1628183232</v>
      </c>
      <c r="DY58">
        <v>1628183247.5</v>
      </c>
      <c r="DZ58">
        <v>45</v>
      </c>
      <c r="EA58">
        <v>-6.2E-2</v>
      </c>
      <c r="EB58">
        <v>1E-3</v>
      </c>
      <c r="EC58">
        <v>2.1070000000000002</v>
      </c>
      <c r="ED58">
        <v>2E-3</v>
      </c>
      <c r="EE58">
        <v>400</v>
      </c>
      <c r="EF58">
        <v>0</v>
      </c>
      <c r="EG58">
        <v>0.12</v>
      </c>
      <c r="EH58">
        <v>0.01</v>
      </c>
      <c r="EI58">
        <v>13.9069067904846</v>
      </c>
      <c r="EJ58">
        <v>-0.97297813147877599</v>
      </c>
      <c r="EK58">
        <v>0.148043166775015</v>
      </c>
      <c r="EL58">
        <v>1</v>
      </c>
      <c r="EM58">
        <v>0.146397545064954</v>
      </c>
      <c r="EN58">
        <v>-2.0420364234603701E-2</v>
      </c>
      <c r="EO58">
        <v>3.0135365508118699E-3</v>
      </c>
      <c r="EP58">
        <v>1</v>
      </c>
      <c r="EQ58">
        <v>2</v>
      </c>
      <c r="ER58">
        <v>2</v>
      </c>
      <c r="ES58" t="s">
        <v>370</v>
      </c>
      <c r="ET58">
        <v>2.93832</v>
      </c>
      <c r="EU58">
        <v>2.7454499999999999</v>
      </c>
      <c r="EV58">
        <v>8.5486199999999998E-2</v>
      </c>
      <c r="EW58">
        <v>8.9068700000000001E-2</v>
      </c>
      <c r="EX58">
        <v>4.2992299999999997E-2</v>
      </c>
      <c r="EY58">
        <v>1.1842599999999999E-3</v>
      </c>
      <c r="EZ58">
        <v>21643.3</v>
      </c>
      <c r="FA58">
        <v>19774.3</v>
      </c>
      <c r="FB58">
        <v>23602.2</v>
      </c>
      <c r="FC58">
        <v>21757.599999999999</v>
      </c>
      <c r="FD58">
        <v>31925.1</v>
      </c>
      <c r="FE58">
        <v>30521.3</v>
      </c>
      <c r="FF58">
        <v>37313.4</v>
      </c>
      <c r="FG58">
        <v>34064.199999999997</v>
      </c>
      <c r="FH58">
        <v>1.98193</v>
      </c>
      <c r="FI58">
        <v>1.9078200000000001</v>
      </c>
      <c r="FJ58">
        <v>5.8509400000000003E-2</v>
      </c>
      <c r="FK58">
        <v>0</v>
      </c>
      <c r="FL58">
        <v>29.164000000000001</v>
      </c>
      <c r="FM58">
        <v>999.9</v>
      </c>
      <c r="FN58">
        <v>45.947000000000003</v>
      </c>
      <c r="FO58">
        <v>38.762999999999998</v>
      </c>
      <c r="FP58">
        <v>31.976500000000001</v>
      </c>
      <c r="FQ58">
        <v>60.824300000000001</v>
      </c>
      <c r="FR58">
        <v>36.486400000000003</v>
      </c>
      <c r="FS58">
        <v>1</v>
      </c>
      <c r="FT58">
        <v>0.48316100000000001</v>
      </c>
      <c r="FU58">
        <v>2.6164800000000001</v>
      </c>
      <c r="FV58">
        <v>20.1709</v>
      </c>
      <c r="FW58">
        <v>5.26431</v>
      </c>
      <c r="FX58">
        <v>11.962</v>
      </c>
      <c r="FY58">
        <v>4.9796500000000004</v>
      </c>
      <c r="FZ58">
        <v>3.2979500000000002</v>
      </c>
      <c r="GA58">
        <v>9999</v>
      </c>
      <c r="GB58">
        <v>9999</v>
      </c>
      <c r="GC58">
        <v>999.9</v>
      </c>
      <c r="GD58">
        <v>9999</v>
      </c>
      <c r="GE58">
        <v>1.86954</v>
      </c>
      <c r="GF58">
        <v>1.8655299999999999</v>
      </c>
      <c r="GG58">
        <v>1.87225</v>
      </c>
      <c r="GH58">
        <v>1.86886</v>
      </c>
      <c r="GI58">
        <v>1.8675200000000001</v>
      </c>
      <c r="GJ58">
        <v>1.86754</v>
      </c>
      <c r="GK58">
        <v>1.86886</v>
      </c>
      <c r="GL58">
        <v>1.87009</v>
      </c>
      <c r="GM58">
        <v>5</v>
      </c>
      <c r="GN58">
        <v>0</v>
      </c>
      <c r="GO58">
        <v>0</v>
      </c>
      <c r="GP58">
        <v>0</v>
      </c>
      <c r="GQ58" t="s">
        <v>371</v>
      </c>
      <c r="GR58" t="s">
        <v>372</v>
      </c>
      <c r="GS58" t="s">
        <v>373</v>
      </c>
      <c r="GT58" t="s">
        <v>373</v>
      </c>
      <c r="GU58" t="s">
        <v>373</v>
      </c>
      <c r="GV58" t="s">
        <v>373</v>
      </c>
      <c r="GW58">
        <v>0</v>
      </c>
      <c r="GX58">
        <v>100</v>
      </c>
      <c r="GY58">
        <v>100</v>
      </c>
      <c r="GZ58">
        <v>2.101</v>
      </c>
      <c r="HA58">
        <v>-4.4699999999999997E-2</v>
      </c>
      <c r="HB58">
        <v>2.0490677634819701</v>
      </c>
      <c r="HC58">
        <v>-8.5412330020358197E-5</v>
      </c>
      <c r="HD58">
        <v>7.0222813146585796E-7</v>
      </c>
      <c r="HE58">
        <v>-2.98990151938357E-10</v>
      </c>
      <c r="HF58">
        <v>4.9731141694375402E-3</v>
      </c>
      <c r="HG58">
        <v>-2.3286016756615301E-2</v>
      </c>
      <c r="HH58">
        <v>2.6488966622917002E-3</v>
      </c>
      <c r="HI58">
        <v>-3.3879166133906998E-5</v>
      </c>
      <c r="HJ58">
        <v>1</v>
      </c>
      <c r="HK58">
        <v>2007</v>
      </c>
      <c r="HL58">
        <v>1</v>
      </c>
      <c r="HM58">
        <v>24</v>
      </c>
      <c r="HN58">
        <v>1.1000000000000001</v>
      </c>
      <c r="HO58">
        <v>0.8</v>
      </c>
      <c r="HP58">
        <v>18</v>
      </c>
      <c r="HQ58">
        <v>512.59</v>
      </c>
      <c r="HR58">
        <v>490.66</v>
      </c>
      <c r="HS58">
        <v>26.9999</v>
      </c>
      <c r="HT58">
        <v>33.226399999999998</v>
      </c>
      <c r="HU58">
        <v>30.0002</v>
      </c>
      <c r="HV58">
        <v>33.1111</v>
      </c>
      <c r="HW58">
        <v>33.089300000000001</v>
      </c>
      <c r="HX58">
        <v>21.290299999999998</v>
      </c>
      <c r="HY58">
        <v>100</v>
      </c>
      <c r="HZ58">
        <v>0</v>
      </c>
      <c r="IA58">
        <v>27</v>
      </c>
      <c r="IB58">
        <v>400</v>
      </c>
      <c r="IC58">
        <v>0</v>
      </c>
      <c r="ID58">
        <v>98.660499999999999</v>
      </c>
      <c r="IE58">
        <v>99.715500000000006</v>
      </c>
    </row>
    <row r="59" spans="1:239" x14ac:dyDescent="0.3">
      <c r="A59">
        <v>43</v>
      </c>
      <c r="B59">
        <v>1628183413</v>
      </c>
      <c r="C59">
        <v>8323.4000000953693</v>
      </c>
      <c r="D59" t="s">
        <v>582</v>
      </c>
      <c r="E59" t="s">
        <v>583</v>
      </c>
      <c r="F59">
        <v>0</v>
      </c>
      <c r="G59" t="s">
        <v>533</v>
      </c>
      <c r="H59" t="s">
        <v>27</v>
      </c>
      <c r="I59" t="s">
        <v>364</v>
      </c>
      <c r="J59">
        <v>1628183413</v>
      </c>
      <c r="K59">
        <f t="shared" si="46"/>
        <v>4.6465392275520734E-3</v>
      </c>
      <c r="L59">
        <f t="shared" si="47"/>
        <v>4.6465392275520738</v>
      </c>
      <c r="M59">
        <f t="shared" si="48"/>
        <v>20.579214985623636</v>
      </c>
      <c r="N59">
        <f t="shared" si="49"/>
        <v>572.08199999999999</v>
      </c>
      <c r="O59">
        <f t="shared" si="50"/>
        <v>274.81142488047982</v>
      </c>
      <c r="P59">
        <f t="shared" si="51"/>
        <v>27.419541858292476</v>
      </c>
      <c r="Q59">
        <f t="shared" si="52"/>
        <v>57.079964387208008</v>
      </c>
      <c r="R59">
        <f t="shared" si="53"/>
        <v>0.12379586457104755</v>
      </c>
      <c r="S59">
        <f t="shared" si="54"/>
        <v>2.9214420270338595</v>
      </c>
      <c r="T59">
        <f t="shared" si="55"/>
        <v>0.12095368239768389</v>
      </c>
      <c r="U59">
        <f t="shared" si="56"/>
        <v>7.5845975460874474E-2</v>
      </c>
      <c r="V59">
        <f t="shared" si="57"/>
        <v>321.54691812704692</v>
      </c>
      <c r="W59">
        <f t="shared" si="58"/>
        <v>30.502746747629544</v>
      </c>
      <c r="X59">
        <f t="shared" si="59"/>
        <v>30.184699999999999</v>
      </c>
      <c r="Y59">
        <f t="shared" si="60"/>
        <v>4.3058584482712474</v>
      </c>
      <c r="Z59">
        <f t="shared" si="61"/>
        <v>13.438570608124046</v>
      </c>
      <c r="AA59">
        <f t="shared" si="62"/>
        <v>0.56647136775935991</v>
      </c>
      <c r="AB59">
        <f t="shared" si="63"/>
        <v>4.2152650328518559</v>
      </c>
      <c r="AC59">
        <f t="shared" si="64"/>
        <v>3.7393870805118876</v>
      </c>
      <c r="AD59">
        <f t="shared" si="65"/>
        <v>-204.91237993504643</v>
      </c>
      <c r="AE59">
        <f t="shared" si="66"/>
        <v>-58.306789704248658</v>
      </c>
      <c r="AF59">
        <f t="shared" si="67"/>
        <v>-4.4377148545453995</v>
      </c>
      <c r="AG59">
        <f t="shared" si="68"/>
        <v>53.890033633206443</v>
      </c>
      <c r="AH59">
        <v>0</v>
      </c>
      <c r="AI59">
        <v>0</v>
      </c>
      <c r="AJ59">
        <f t="shared" si="69"/>
        <v>1</v>
      </c>
      <c r="AK59">
        <f t="shared" si="70"/>
        <v>0</v>
      </c>
      <c r="AL59">
        <f t="shared" si="71"/>
        <v>52146.890965606821</v>
      </c>
      <c r="AM59" t="s">
        <v>365</v>
      </c>
      <c r="AN59">
        <v>10238.9</v>
      </c>
      <c r="AO59">
        <v>302.21199999999999</v>
      </c>
      <c r="AP59">
        <v>4052.3</v>
      </c>
      <c r="AQ59">
        <f t="shared" si="72"/>
        <v>0.92542210596451402</v>
      </c>
      <c r="AR59">
        <v>-0.32343011824092399</v>
      </c>
      <c r="AS59" t="s">
        <v>584</v>
      </c>
      <c r="AT59">
        <v>10078.1</v>
      </c>
      <c r="AU59">
        <v>757.13343999999995</v>
      </c>
      <c r="AV59">
        <v>1017.35</v>
      </c>
      <c r="AW59">
        <f t="shared" si="73"/>
        <v>0.25577879785717805</v>
      </c>
      <c r="AX59">
        <v>0.5</v>
      </c>
      <c r="AY59">
        <f t="shared" si="74"/>
        <v>1681.3902000658272</v>
      </c>
      <c r="AZ59">
        <f t="shared" si="75"/>
        <v>20.579214985623636</v>
      </c>
      <c r="BA59">
        <f t="shared" si="76"/>
        <v>215.03198205083871</v>
      </c>
      <c r="BB59">
        <f t="shared" si="77"/>
        <v>1.2431763372384478E-2</v>
      </c>
      <c r="BC59">
        <f t="shared" si="78"/>
        <v>2.9831916253010275</v>
      </c>
      <c r="BD59">
        <f t="shared" si="79"/>
        <v>247.21219421613898</v>
      </c>
      <c r="BE59" t="s">
        <v>585</v>
      </c>
      <c r="BF59">
        <v>576.65</v>
      </c>
      <c r="BG59">
        <f t="shared" si="80"/>
        <v>576.65</v>
      </c>
      <c r="BH59">
        <f t="shared" si="81"/>
        <v>0.43318425320686105</v>
      </c>
      <c r="BI59">
        <f t="shared" si="82"/>
        <v>0.59046190152030875</v>
      </c>
      <c r="BJ59">
        <f t="shared" si="83"/>
        <v>0.8732035734323077</v>
      </c>
      <c r="BK59">
        <f t="shared" si="84"/>
        <v>0.36386901549071654</v>
      </c>
      <c r="BL59">
        <f t="shared" si="85"/>
        <v>0.80930100840300279</v>
      </c>
      <c r="BM59">
        <f t="shared" si="86"/>
        <v>0.44970917611522487</v>
      </c>
      <c r="BN59">
        <f t="shared" si="87"/>
        <v>0.55029082388477513</v>
      </c>
      <c r="BO59">
        <f t="shared" si="88"/>
        <v>2000.23</v>
      </c>
      <c r="BP59">
        <f t="shared" si="89"/>
        <v>1681.3902000658272</v>
      </c>
      <c r="BQ59">
        <f t="shared" si="90"/>
        <v>0.84059843121332412</v>
      </c>
      <c r="BR59">
        <f t="shared" si="91"/>
        <v>0.16075497224171567</v>
      </c>
      <c r="BS59">
        <v>6</v>
      </c>
      <c r="BT59">
        <v>0.5</v>
      </c>
      <c r="BU59" t="s">
        <v>368</v>
      </c>
      <c r="BV59">
        <v>2</v>
      </c>
      <c r="BW59">
        <v>1628183413</v>
      </c>
      <c r="BX59">
        <v>572.08199999999999</v>
      </c>
      <c r="BY59">
        <v>599.96400000000006</v>
      </c>
      <c r="BZ59">
        <v>5.6774399999999998</v>
      </c>
      <c r="CA59">
        <v>0.133826</v>
      </c>
      <c r="CB59">
        <v>569.68899999999996</v>
      </c>
      <c r="CC59">
        <v>5.7230400000000001</v>
      </c>
      <c r="CD59">
        <v>500.05200000000002</v>
      </c>
      <c r="CE59">
        <v>99.675600000000003</v>
      </c>
      <c r="CF59">
        <v>0.100244</v>
      </c>
      <c r="CG59">
        <v>29.814499999999999</v>
      </c>
      <c r="CH59">
        <v>30.184699999999999</v>
      </c>
      <c r="CI59">
        <v>999.9</v>
      </c>
      <c r="CJ59">
        <v>0</v>
      </c>
      <c r="CK59">
        <v>0</v>
      </c>
      <c r="CL59">
        <v>9986.25</v>
      </c>
      <c r="CM59">
        <v>0</v>
      </c>
      <c r="CN59">
        <v>2011.81</v>
      </c>
      <c r="CO59">
        <v>-27.882300000000001</v>
      </c>
      <c r="CP59">
        <v>575.34900000000005</v>
      </c>
      <c r="CQ59">
        <v>600.04499999999996</v>
      </c>
      <c r="CR59">
        <v>5.5436100000000001</v>
      </c>
      <c r="CS59">
        <v>599.96400000000006</v>
      </c>
      <c r="CT59">
        <v>0.133826</v>
      </c>
      <c r="CU59">
        <v>0.56590200000000002</v>
      </c>
      <c r="CV59">
        <v>1.3339200000000001E-2</v>
      </c>
      <c r="CW59">
        <v>-1.1101399999999999</v>
      </c>
      <c r="CX59">
        <v>-43.252499999999998</v>
      </c>
      <c r="CY59">
        <v>2000.23</v>
      </c>
      <c r="CZ59">
        <v>0.98000200000000004</v>
      </c>
      <c r="DA59">
        <v>1.99984E-2</v>
      </c>
      <c r="DB59">
        <v>0</v>
      </c>
      <c r="DC59">
        <v>757.23199999999997</v>
      </c>
      <c r="DD59">
        <v>4.9998899999999997</v>
      </c>
      <c r="DE59">
        <v>16968.599999999999</v>
      </c>
      <c r="DF59">
        <v>16902.2</v>
      </c>
      <c r="DG59">
        <v>48.875</v>
      </c>
      <c r="DH59">
        <v>50.25</v>
      </c>
      <c r="DI59">
        <v>49.5</v>
      </c>
      <c r="DJ59">
        <v>49.375</v>
      </c>
      <c r="DK59">
        <v>50.375</v>
      </c>
      <c r="DL59">
        <v>1955.33</v>
      </c>
      <c r="DM59">
        <v>39.9</v>
      </c>
      <c r="DN59">
        <v>0</v>
      </c>
      <c r="DO59">
        <v>115.200000047684</v>
      </c>
      <c r="DP59">
        <v>0</v>
      </c>
      <c r="DQ59">
        <v>757.13343999999995</v>
      </c>
      <c r="DR59">
        <v>-1.7889230697280201</v>
      </c>
      <c r="DS59">
        <v>-28.299999946210399</v>
      </c>
      <c r="DT59">
        <v>16965.923999999999</v>
      </c>
      <c r="DU59">
        <v>15</v>
      </c>
      <c r="DV59">
        <v>1628183376</v>
      </c>
      <c r="DW59" t="s">
        <v>586</v>
      </c>
      <c r="DX59">
        <v>1628183370</v>
      </c>
      <c r="DY59">
        <v>1628183376</v>
      </c>
      <c r="DZ59">
        <v>46</v>
      </c>
      <c r="EA59">
        <v>0.22</v>
      </c>
      <c r="EB59">
        <v>2E-3</v>
      </c>
      <c r="EC59">
        <v>2.4049999999999998</v>
      </c>
      <c r="ED59">
        <v>4.0000000000000001E-3</v>
      </c>
      <c r="EE59">
        <v>600</v>
      </c>
      <c r="EF59">
        <v>0</v>
      </c>
      <c r="EG59">
        <v>0.06</v>
      </c>
      <c r="EH59">
        <v>0.02</v>
      </c>
      <c r="EI59">
        <v>20.732727883094199</v>
      </c>
      <c r="EJ59">
        <v>-0.354779211777069</v>
      </c>
      <c r="EK59">
        <v>5.7458545058204899E-2</v>
      </c>
      <c r="EL59">
        <v>1</v>
      </c>
      <c r="EM59">
        <v>0.125902083989757</v>
      </c>
      <c r="EN59">
        <v>-8.1691110096793803E-3</v>
      </c>
      <c r="EO59">
        <v>1.2053995812097999E-3</v>
      </c>
      <c r="EP59">
        <v>1</v>
      </c>
      <c r="EQ59">
        <v>2</v>
      </c>
      <c r="ER59">
        <v>2</v>
      </c>
      <c r="ES59" t="s">
        <v>370</v>
      </c>
      <c r="ET59">
        <v>2.93838</v>
      </c>
      <c r="EU59">
        <v>2.7458200000000001</v>
      </c>
      <c r="EV59">
        <v>0.115568</v>
      </c>
      <c r="EW59">
        <v>0.11978800000000001</v>
      </c>
      <c r="EX59">
        <v>3.9432700000000001E-2</v>
      </c>
      <c r="EY59">
        <v>1.2266600000000001E-3</v>
      </c>
      <c r="EZ59">
        <v>20932.8</v>
      </c>
      <c r="FA59">
        <v>19109.400000000001</v>
      </c>
      <c r="FB59">
        <v>23603.7</v>
      </c>
      <c r="FC59">
        <v>21759.8</v>
      </c>
      <c r="FD59">
        <v>32045.9</v>
      </c>
      <c r="FE59">
        <v>30523.3</v>
      </c>
      <c r="FF59">
        <v>37315.4</v>
      </c>
      <c r="FG59">
        <v>34067.599999999999</v>
      </c>
      <c r="FH59">
        <v>1.9814799999999999</v>
      </c>
      <c r="FI59">
        <v>1.9090499999999999</v>
      </c>
      <c r="FJ59">
        <v>7.5172600000000006E-2</v>
      </c>
      <c r="FK59">
        <v>0</v>
      </c>
      <c r="FL59">
        <v>28.960599999999999</v>
      </c>
      <c r="FM59">
        <v>999.9</v>
      </c>
      <c r="FN59">
        <v>45.776000000000003</v>
      </c>
      <c r="FO59">
        <v>38.762999999999998</v>
      </c>
      <c r="FP59">
        <v>31.859000000000002</v>
      </c>
      <c r="FQ59">
        <v>61.194299999999998</v>
      </c>
      <c r="FR59">
        <v>36.538499999999999</v>
      </c>
      <c r="FS59">
        <v>1</v>
      </c>
      <c r="FT59">
        <v>0.479987</v>
      </c>
      <c r="FU59">
        <v>2.5205299999999999</v>
      </c>
      <c r="FV59">
        <v>20.173400000000001</v>
      </c>
      <c r="FW59">
        <v>5.2595200000000002</v>
      </c>
      <c r="FX59">
        <v>11.962</v>
      </c>
      <c r="FY59">
        <v>4.9797500000000001</v>
      </c>
      <c r="FZ59">
        <v>3.2979500000000002</v>
      </c>
      <c r="GA59">
        <v>9999</v>
      </c>
      <c r="GB59">
        <v>9999</v>
      </c>
      <c r="GC59">
        <v>999.9</v>
      </c>
      <c r="GD59">
        <v>9999</v>
      </c>
      <c r="GE59">
        <v>1.8695299999999999</v>
      </c>
      <c r="GF59">
        <v>1.86551</v>
      </c>
      <c r="GG59">
        <v>1.87225</v>
      </c>
      <c r="GH59">
        <v>1.8688199999999999</v>
      </c>
      <c r="GI59">
        <v>1.8675200000000001</v>
      </c>
      <c r="GJ59">
        <v>1.8675200000000001</v>
      </c>
      <c r="GK59">
        <v>1.86879</v>
      </c>
      <c r="GL59">
        <v>1.8700699999999999</v>
      </c>
      <c r="GM59">
        <v>5</v>
      </c>
      <c r="GN59">
        <v>0</v>
      </c>
      <c r="GO59">
        <v>0</v>
      </c>
      <c r="GP59">
        <v>0</v>
      </c>
      <c r="GQ59" t="s">
        <v>371</v>
      </c>
      <c r="GR59" t="s">
        <v>372</v>
      </c>
      <c r="GS59" t="s">
        <v>373</v>
      </c>
      <c r="GT59" t="s">
        <v>373</v>
      </c>
      <c r="GU59" t="s">
        <v>373</v>
      </c>
      <c r="GV59" t="s">
        <v>373</v>
      </c>
      <c r="GW59">
        <v>0</v>
      </c>
      <c r="GX59">
        <v>100</v>
      </c>
      <c r="GY59">
        <v>100</v>
      </c>
      <c r="GZ59">
        <v>2.3929999999999998</v>
      </c>
      <c r="HA59">
        <v>-4.5600000000000002E-2</v>
      </c>
      <c r="HB59">
        <v>2.2687989608199599</v>
      </c>
      <c r="HC59">
        <v>-8.5412330020358197E-5</v>
      </c>
      <c r="HD59">
        <v>7.0222813146585796E-7</v>
      </c>
      <c r="HE59">
        <v>-2.98990151938357E-10</v>
      </c>
      <c r="HF59">
        <v>7.25366178852665E-3</v>
      </c>
      <c r="HG59">
        <v>-2.3286016756615301E-2</v>
      </c>
      <c r="HH59">
        <v>2.6488966622917002E-3</v>
      </c>
      <c r="HI59">
        <v>-3.3879166133906998E-5</v>
      </c>
      <c r="HJ59">
        <v>1</v>
      </c>
      <c r="HK59">
        <v>2007</v>
      </c>
      <c r="HL59">
        <v>1</v>
      </c>
      <c r="HM59">
        <v>24</v>
      </c>
      <c r="HN59">
        <v>0.7</v>
      </c>
      <c r="HO59">
        <v>0.6</v>
      </c>
      <c r="HP59">
        <v>18</v>
      </c>
      <c r="HQ59">
        <v>512.18499999999995</v>
      </c>
      <c r="HR59">
        <v>491.4</v>
      </c>
      <c r="HS59">
        <v>27.002199999999998</v>
      </c>
      <c r="HT59">
        <v>33.195500000000003</v>
      </c>
      <c r="HU59">
        <v>30</v>
      </c>
      <c r="HV59">
        <v>33.096200000000003</v>
      </c>
      <c r="HW59">
        <v>33.071599999999997</v>
      </c>
      <c r="HX59">
        <v>29.6767</v>
      </c>
      <c r="HY59">
        <v>100</v>
      </c>
      <c r="HZ59">
        <v>0</v>
      </c>
      <c r="IA59">
        <v>27</v>
      </c>
      <c r="IB59">
        <v>600</v>
      </c>
      <c r="IC59">
        <v>0</v>
      </c>
      <c r="ID59">
        <v>98.6661</v>
      </c>
      <c r="IE59">
        <v>99.725700000000003</v>
      </c>
    </row>
    <row r="60" spans="1:239" x14ac:dyDescent="0.3">
      <c r="A60">
        <v>44</v>
      </c>
      <c r="B60">
        <v>1628183593.5</v>
      </c>
      <c r="C60">
        <v>8503.9000000953693</v>
      </c>
      <c r="D60" t="s">
        <v>587</v>
      </c>
      <c r="E60" t="s">
        <v>588</v>
      </c>
      <c r="F60">
        <v>0</v>
      </c>
      <c r="G60" t="s">
        <v>533</v>
      </c>
      <c r="H60" t="s">
        <v>27</v>
      </c>
      <c r="I60" t="s">
        <v>364</v>
      </c>
      <c r="J60">
        <v>1628183593.5</v>
      </c>
      <c r="K60">
        <f t="shared" si="46"/>
        <v>3.90229886822053E-3</v>
      </c>
      <c r="L60">
        <f t="shared" si="47"/>
        <v>3.9022988682205302</v>
      </c>
      <c r="M60">
        <f t="shared" si="48"/>
        <v>24.405080548073194</v>
      </c>
      <c r="N60">
        <f t="shared" si="49"/>
        <v>767.08699999999999</v>
      </c>
      <c r="O60">
        <f t="shared" si="50"/>
        <v>340.88249752214909</v>
      </c>
      <c r="P60">
        <f t="shared" si="51"/>
        <v>34.01110770214315</v>
      </c>
      <c r="Q60">
        <f t="shared" si="52"/>
        <v>76.535107444812994</v>
      </c>
      <c r="R60">
        <f t="shared" si="53"/>
        <v>0.10137759232900781</v>
      </c>
      <c r="S60">
        <f t="shared" si="54"/>
        <v>2.9222837439897145</v>
      </c>
      <c r="T60">
        <f t="shared" si="55"/>
        <v>9.9463551900811659E-2</v>
      </c>
      <c r="U60">
        <f t="shared" si="56"/>
        <v>6.2333678907006862E-2</v>
      </c>
      <c r="V60">
        <f t="shared" si="57"/>
        <v>321.50062257572529</v>
      </c>
      <c r="W60">
        <f t="shared" si="58"/>
        <v>30.550899822972962</v>
      </c>
      <c r="X60">
        <f t="shared" si="59"/>
        <v>30.158799999999999</v>
      </c>
      <c r="Y60">
        <f t="shared" si="60"/>
        <v>4.299465594273487</v>
      </c>
      <c r="Z60">
        <f t="shared" si="61"/>
        <v>11.452315861781232</v>
      </c>
      <c r="AA60">
        <f t="shared" si="62"/>
        <v>0.47873116933082999</v>
      </c>
      <c r="AB60">
        <f t="shared" si="63"/>
        <v>4.1802127631534844</v>
      </c>
      <c r="AC60">
        <f t="shared" si="64"/>
        <v>3.8207344249426569</v>
      </c>
      <c r="AD60">
        <f t="shared" si="65"/>
        <v>-172.09138008852537</v>
      </c>
      <c r="AE60">
        <f t="shared" si="66"/>
        <v>-77.103091294203409</v>
      </c>
      <c r="AF60">
        <f t="shared" si="67"/>
        <v>-5.8616430402091053</v>
      </c>
      <c r="AG60">
        <f t="shared" si="68"/>
        <v>66.444508152787392</v>
      </c>
      <c r="AH60">
        <v>0</v>
      </c>
      <c r="AI60">
        <v>0</v>
      </c>
      <c r="AJ60">
        <f t="shared" si="69"/>
        <v>1</v>
      </c>
      <c r="AK60">
        <f t="shared" si="70"/>
        <v>0</v>
      </c>
      <c r="AL60">
        <f t="shared" si="71"/>
        <v>52195.903915752271</v>
      </c>
      <c r="AM60" t="s">
        <v>365</v>
      </c>
      <c r="AN60">
        <v>10238.9</v>
      </c>
      <c r="AO60">
        <v>302.21199999999999</v>
      </c>
      <c r="AP60">
        <v>4052.3</v>
      </c>
      <c r="AQ60">
        <f t="shared" si="72"/>
        <v>0.92542210596451402</v>
      </c>
      <c r="AR60">
        <v>-0.32343011824092399</v>
      </c>
      <c r="AS60" t="s">
        <v>589</v>
      </c>
      <c r="AT60">
        <v>10078.5</v>
      </c>
      <c r="AU60">
        <v>784.16623076923099</v>
      </c>
      <c r="AV60">
        <v>1073.3800000000001</v>
      </c>
      <c r="AW60">
        <f t="shared" si="73"/>
        <v>0.26944210739045737</v>
      </c>
      <c r="AX60">
        <v>0.5</v>
      </c>
      <c r="AY60">
        <f t="shared" si="74"/>
        <v>1681.1465940806868</v>
      </c>
      <c r="AZ60">
        <f t="shared" si="75"/>
        <v>24.405080548073194</v>
      </c>
      <c r="BA60">
        <f t="shared" si="76"/>
        <v>226.48584057069502</v>
      </c>
      <c r="BB60">
        <f t="shared" si="77"/>
        <v>1.4709312533114688E-2</v>
      </c>
      <c r="BC60">
        <f t="shared" si="78"/>
        <v>2.7752706404069385</v>
      </c>
      <c r="BD60">
        <f t="shared" si="79"/>
        <v>250.38819405156687</v>
      </c>
      <c r="BE60" t="s">
        <v>590</v>
      </c>
      <c r="BF60">
        <v>584.66999999999996</v>
      </c>
      <c r="BG60">
        <f t="shared" si="80"/>
        <v>584.66999999999996</v>
      </c>
      <c r="BH60">
        <f t="shared" si="81"/>
        <v>0.45530008012074019</v>
      </c>
      <c r="BI60">
        <f t="shared" si="82"/>
        <v>0.59179016028067566</v>
      </c>
      <c r="BJ60">
        <f t="shared" si="83"/>
        <v>0.85906512517194744</v>
      </c>
      <c r="BK60">
        <f t="shared" si="84"/>
        <v>0.3750334158455344</v>
      </c>
      <c r="BL60">
        <f t="shared" si="85"/>
        <v>0.79436002568473063</v>
      </c>
      <c r="BM60">
        <f t="shared" si="86"/>
        <v>0.44123546696456262</v>
      </c>
      <c r="BN60">
        <f t="shared" si="87"/>
        <v>0.55876453303543738</v>
      </c>
      <c r="BO60">
        <f t="shared" si="88"/>
        <v>1999.94</v>
      </c>
      <c r="BP60">
        <f t="shared" si="89"/>
        <v>1681.1465940806868</v>
      </c>
      <c r="BQ60">
        <f t="shared" si="90"/>
        <v>0.84059851499579319</v>
      </c>
      <c r="BR60">
        <f t="shared" si="91"/>
        <v>0.1607551339418809</v>
      </c>
      <c r="BS60">
        <v>6</v>
      </c>
      <c r="BT60">
        <v>0.5</v>
      </c>
      <c r="BU60" t="s">
        <v>368</v>
      </c>
      <c r="BV60">
        <v>2</v>
      </c>
      <c r="BW60">
        <v>1628183593.5</v>
      </c>
      <c r="BX60">
        <v>767.08699999999999</v>
      </c>
      <c r="BY60">
        <v>799.95899999999995</v>
      </c>
      <c r="BZ60">
        <v>4.7981699999999998</v>
      </c>
      <c r="CA60">
        <v>0.13875599999999999</v>
      </c>
      <c r="CB60">
        <v>764.53599999999994</v>
      </c>
      <c r="CC60">
        <v>4.8438299999999996</v>
      </c>
      <c r="CD60">
        <v>500.09399999999999</v>
      </c>
      <c r="CE60">
        <v>99.673599999999993</v>
      </c>
      <c r="CF60">
        <v>0.10009899999999999</v>
      </c>
      <c r="CG60">
        <v>29.6694</v>
      </c>
      <c r="CH60">
        <v>30.158799999999999</v>
      </c>
      <c r="CI60">
        <v>999.9</v>
      </c>
      <c r="CJ60">
        <v>0</v>
      </c>
      <c r="CK60">
        <v>0</v>
      </c>
      <c r="CL60">
        <v>9991.25</v>
      </c>
      <c r="CM60">
        <v>0</v>
      </c>
      <c r="CN60">
        <v>384.95100000000002</v>
      </c>
      <c r="CO60">
        <v>-32.872100000000003</v>
      </c>
      <c r="CP60">
        <v>770.78599999999994</v>
      </c>
      <c r="CQ60">
        <v>800.07</v>
      </c>
      <c r="CR60">
        <v>4.6594100000000003</v>
      </c>
      <c r="CS60">
        <v>799.95899999999995</v>
      </c>
      <c r="CT60">
        <v>0.13875599999999999</v>
      </c>
      <c r="CU60">
        <v>0.47825099999999998</v>
      </c>
      <c r="CV60">
        <v>1.38304E-2</v>
      </c>
      <c r="CW60">
        <v>-3.3840499999999998</v>
      </c>
      <c r="CX60">
        <v>-42.916699999999999</v>
      </c>
      <c r="CY60">
        <v>1999.94</v>
      </c>
      <c r="CZ60">
        <v>0.98000200000000004</v>
      </c>
      <c r="DA60">
        <v>1.99984E-2</v>
      </c>
      <c r="DB60">
        <v>0</v>
      </c>
      <c r="DC60">
        <v>783.23500000000001</v>
      </c>
      <c r="DD60">
        <v>4.9998899999999997</v>
      </c>
      <c r="DE60">
        <v>16459.099999999999</v>
      </c>
      <c r="DF60">
        <v>16899.8</v>
      </c>
      <c r="DG60">
        <v>48.75</v>
      </c>
      <c r="DH60">
        <v>49.936999999999998</v>
      </c>
      <c r="DI60">
        <v>49.375</v>
      </c>
      <c r="DJ60">
        <v>49.25</v>
      </c>
      <c r="DK60">
        <v>50.311999999999998</v>
      </c>
      <c r="DL60">
        <v>1955.05</v>
      </c>
      <c r="DM60">
        <v>39.9</v>
      </c>
      <c r="DN60">
        <v>0</v>
      </c>
      <c r="DO60">
        <v>179.799999952316</v>
      </c>
      <c r="DP60">
        <v>0</v>
      </c>
      <c r="DQ60">
        <v>784.16623076923099</v>
      </c>
      <c r="DR60">
        <v>-5.8095042811414297</v>
      </c>
      <c r="DS60">
        <v>-153.548718036857</v>
      </c>
      <c r="DT60">
        <v>16478.565384615398</v>
      </c>
      <c r="DU60">
        <v>15</v>
      </c>
      <c r="DV60">
        <v>1628183489</v>
      </c>
      <c r="DW60" t="s">
        <v>591</v>
      </c>
      <c r="DX60">
        <v>1628183476.5</v>
      </c>
      <c r="DY60">
        <v>1628183489</v>
      </c>
      <c r="DZ60">
        <v>47</v>
      </c>
      <c r="EA60">
        <v>7.0999999999999994E-2</v>
      </c>
      <c r="EB60">
        <v>2E-3</v>
      </c>
      <c r="EC60">
        <v>2.5670000000000002</v>
      </c>
      <c r="ED60">
        <v>6.0000000000000001E-3</v>
      </c>
      <c r="EE60">
        <v>800</v>
      </c>
      <c r="EF60">
        <v>0</v>
      </c>
      <c r="EG60">
        <v>0.03</v>
      </c>
      <c r="EH60">
        <v>0.02</v>
      </c>
      <c r="EI60">
        <v>24.714271142859801</v>
      </c>
      <c r="EJ60">
        <v>-1.1379072478200101</v>
      </c>
      <c r="EK60">
        <v>0.17461446109056</v>
      </c>
      <c r="EL60">
        <v>0</v>
      </c>
      <c r="EM60">
        <v>0.103457707915717</v>
      </c>
      <c r="EN60">
        <v>-8.2627241214260003E-3</v>
      </c>
      <c r="EO60">
        <v>1.2135334387199501E-3</v>
      </c>
      <c r="EP60">
        <v>1</v>
      </c>
      <c r="EQ60">
        <v>1</v>
      </c>
      <c r="ER60">
        <v>2</v>
      </c>
      <c r="ES60" t="s">
        <v>379</v>
      </c>
      <c r="ET60">
        <v>2.9385599999999998</v>
      </c>
      <c r="EU60">
        <v>2.7457199999999999</v>
      </c>
      <c r="EV60">
        <v>0.14147799999999999</v>
      </c>
      <c r="EW60">
        <v>0.145702</v>
      </c>
      <c r="EX60">
        <v>3.4359599999999997E-2</v>
      </c>
      <c r="EY60">
        <v>1.27155E-3</v>
      </c>
      <c r="EZ60">
        <v>20323.2</v>
      </c>
      <c r="FA60">
        <v>18549.400000000001</v>
      </c>
      <c r="FB60">
        <v>23608.3</v>
      </c>
      <c r="FC60">
        <v>21763.3</v>
      </c>
      <c r="FD60">
        <v>32223.599999999999</v>
      </c>
      <c r="FE60">
        <v>30528.1</v>
      </c>
      <c r="FF60">
        <v>37324.800000000003</v>
      </c>
      <c r="FG60">
        <v>34074.400000000001</v>
      </c>
      <c r="FH60">
        <v>1.98125</v>
      </c>
      <c r="FI60">
        <v>1.9108700000000001</v>
      </c>
      <c r="FJ60">
        <v>8.7328299999999998E-2</v>
      </c>
      <c r="FK60">
        <v>0</v>
      </c>
      <c r="FL60">
        <v>28.7364</v>
      </c>
      <c r="FM60">
        <v>999.9</v>
      </c>
      <c r="FN60">
        <v>45.555999999999997</v>
      </c>
      <c r="FO60">
        <v>38.753</v>
      </c>
      <c r="FP60">
        <v>31.691600000000001</v>
      </c>
      <c r="FQ60">
        <v>60.804299999999998</v>
      </c>
      <c r="FR60">
        <v>36.306100000000001</v>
      </c>
      <c r="FS60">
        <v>1</v>
      </c>
      <c r="FT60">
        <v>0.47470299999999999</v>
      </c>
      <c r="FU60">
        <v>2.3062999999999998</v>
      </c>
      <c r="FV60">
        <v>20.176300000000001</v>
      </c>
      <c r="FW60">
        <v>5.2634100000000004</v>
      </c>
      <c r="FX60">
        <v>11.962</v>
      </c>
      <c r="FY60">
        <v>4.9796500000000004</v>
      </c>
      <c r="FZ60">
        <v>3.2978499999999999</v>
      </c>
      <c r="GA60">
        <v>9999</v>
      </c>
      <c r="GB60">
        <v>9999</v>
      </c>
      <c r="GC60">
        <v>999.9</v>
      </c>
      <c r="GD60">
        <v>9999</v>
      </c>
      <c r="GE60">
        <v>1.86954</v>
      </c>
      <c r="GF60">
        <v>1.86551</v>
      </c>
      <c r="GG60">
        <v>1.87225</v>
      </c>
      <c r="GH60">
        <v>1.8688800000000001</v>
      </c>
      <c r="GI60">
        <v>1.8675200000000001</v>
      </c>
      <c r="GJ60">
        <v>1.8675299999999999</v>
      </c>
      <c r="GK60">
        <v>1.8688899999999999</v>
      </c>
      <c r="GL60">
        <v>1.8700600000000001</v>
      </c>
      <c r="GM60">
        <v>5</v>
      </c>
      <c r="GN60">
        <v>0</v>
      </c>
      <c r="GO60">
        <v>0</v>
      </c>
      <c r="GP60">
        <v>0</v>
      </c>
      <c r="GQ60" t="s">
        <v>371</v>
      </c>
      <c r="GR60" t="s">
        <v>372</v>
      </c>
      <c r="GS60" t="s">
        <v>373</v>
      </c>
      <c r="GT60" t="s">
        <v>373</v>
      </c>
      <c r="GU60" t="s">
        <v>373</v>
      </c>
      <c r="GV60" t="s">
        <v>373</v>
      </c>
      <c r="GW60">
        <v>0</v>
      </c>
      <c r="GX60">
        <v>100</v>
      </c>
      <c r="GY60">
        <v>100</v>
      </c>
      <c r="GZ60">
        <v>2.5510000000000002</v>
      </c>
      <c r="HA60">
        <v>-4.5699999999999998E-2</v>
      </c>
      <c r="HB60">
        <v>2.3398479832116701</v>
      </c>
      <c r="HC60">
        <v>-8.5412330020358197E-5</v>
      </c>
      <c r="HD60">
        <v>7.0222813146585796E-7</v>
      </c>
      <c r="HE60">
        <v>-2.98990151938357E-10</v>
      </c>
      <c r="HF60">
        <v>8.8269303095304501E-3</v>
      </c>
      <c r="HG60">
        <v>-2.3286016756615301E-2</v>
      </c>
      <c r="HH60">
        <v>2.6488966622917002E-3</v>
      </c>
      <c r="HI60">
        <v>-3.3879166133906998E-5</v>
      </c>
      <c r="HJ60">
        <v>1</v>
      </c>
      <c r="HK60">
        <v>2007</v>
      </c>
      <c r="HL60">
        <v>1</v>
      </c>
      <c r="HM60">
        <v>24</v>
      </c>
      <c r="HN60">
        <v>1.9</v>
      </c>
      <c r="HO60">
        <v>1.7</v>
      </c>
      <c r="HP60">
        <v>18</v>
      </c>
      <c r="HQ60">
        <v>511.69900000000001</v>
      </c>
      <c r="HR60">
        <v>492.351</v>
      </c>
      <c r="HS60">
        <v>26.997800000000002</v>
      </c>
      <c r="HT60">
        <v>33.132399999999997</v>
      </c>
      <c r="HU60">
        <v>29.999400000000001</v>
      </c>
      <c r="HV60">
        <v>33.051900000000003</v>
      </c>
      <c r="HW60">
        <v>33.026499999999999</v>
      </c>
      <c r="HX60">
        <v>37.605200000000004</v>
      </c>
      <c r="HY60">
        <v>100</v>
      </c>
      <c r="HZ60">
        <v>0</v>
      </c>
      <c r="IA60">
        <v>27</v>
      </c>
      <c r="IB60">
        <v>800</v>
      </c>
      <c r="IC60">
        <v>0</v>
      </c>
      <c r="ID60">
        <v>98.688900000000004</v>
      </c>
      <c r="IE60">
        <v>99.744</v>
      </c>
    </row>
    <row r="61" spans="1:239" x14ac:dyDescent="0.3">
      <c r="A61">
        <v>45</v>
      </c>
      <c r="B61">
        <v>1628183706.5</v>
      </c>
      <c r="C61">
        <v>8616.9000000953693</v>
      </c>
      <c r="D61" t="s">
        <v>592</v>
      </c>
      <c r="E61" t="s">
        <v>593</v>
      </c>
      <c r="F61">
        <v>0</v>
      </c>
      <c r="G61" t="s">
        <v>533</v>
      </c>
      <c r="H61" t="s">
        <v>27</v>
      </c>
      <c r="I61" t="s">
        <v>364</v>
      </c>
      <c r="J61">
        <v>1628183706.5</v>
      </c>
      <c r="K61">
        <f t="shared" si="46"/>
        <v>3.4125637644063711E-3</v>
      </c>
      <c r="L61">
        <f t="shared" si="47"/>
        <v>3.4125637644063711</v>
      </c>
      <c r="M61">
        <f t="shared" si="48"/>
        <v>27.257285879867823</v>
      </c>
      <c r="N61">
        <f t="shared" si="49"/>
        <v>963.35299999999995</v>
      </c>
      <c r="O61">
        <f t="shared" si="50"/>
        <v>416.86240763087591</v>
      </c>
      <c r="P61">
        <f t="shared" si="51"/>
        <v>41.592228702331454</v>
      </c>
      <c r="Q61">
        <f t="shared" si="52"/>
        <v>96.118041741381006</v>
      </c>
      <c r="R61">
        <f t="shared" si="53"/>
        <v>8.7938535844206661E-2</v>
      </c>
      <c r="S61">
        <f t="shared" si="54"/>
        <v>2.920540262265094</v>
      </c>
      <c r="T61">
        <f t="shared" si="55"/>
        <v>8.6493583497665477E-2</v>
      </c>
      <c r="U61">
        <f t="shared" si="56"/>
        <v>5.4186335203085412E-2</v>
      </c>
      <c r="V61">
        <f t="shared" si="57"/>
        <v>321.51659412705897</v>
      </c>
      <c r="W61">
        <f t="shared" si="58"/>
        <v>30.522886174031097</v>
      </c>
      <c r="X61">
        <f t="shared" si="59"/>
        <v>30.019600000000001</v>
      </c>
      <c r="Y61">
        <f t="shared" si="60"/>
        <v>4.2652485742351551</v>
      </c>
      <c r="Z61">
        <f t="shared" si="61"/>
        <v>10.165752964534038</v>
      </c>
      <c r="AA61">
        <f t="shared" si="62"/>
        <v>0.42114307869315004</v>
      </c>
      <c r="AB61">
        <f t="shared" si="63"/>
        <v>4.1427632577972426</v>
      </c>
      <c r="AC61">
        <f t="shared" si="64"/>
        <v>3.8441054955420051</v>
      </c>
      <c r="AD61">
        <f t="shared" si="65"/>
        <v>-150.49406201032096</v>
      </c>
      <c r="AE61">
        <f t="shared" si="66"/>
        <v>-79.733777175980876</v>
      </c>
      <c r="AF61">
        <f t="shared" si="67"/>
        <v>-6.0563878955306594</v>
      </c>
      <c r="AG61">
        <f t="shared" si="68"/>
        <v>85.232367045226496</v>
      </c>
      <c r="AH61">
        <v>0</v>
      </c>
      <c r="AI61">
        <v>0</v>
      </c>
      <c r="AJ61">
        <f t="shared" si="69"/>
        <v>1</v>
      </c>
      <c r="AK61">
        <f t="shared" si="70"/>
        <v>0</v>
      </c>
      <c r="AL61">
        <f t="shared" si="71"/>
        <v>52173.01829871568</v>
      </c>
      <c r="AM61" t="s">
        <v>365</v>
      </c>
      <c r="AN61">
        <v>10238.9</v>
      </c>
      <c r="AO61">
        <v>302.21199999999999</v>
      </c>
      <c r="AP61">
        <v>4052.3</v>
      </c>
      <c r="AQ61">
        <f t="shared" si="72"/>
        <v>0.92542210596451402</v>
      </c>
      <c r="AR61">
        <v>-0.32343011824092399</v>
      </c>
      <c r="AS61" t="s">
        <v>594</v>
      </c>
      <c r="AT61">
        <v>10080.4</v>
      </c>
      <c r="AU61">
        <v>810.00372000000004</v>
      </c>
      <c r="AV61">
        <v>1120.8399999999999</v>
      </c>
      <c r="AW61">
        <f t="shared" si="73"/>
        <v>0.27732439955747468</v>
      </c>
      <c r="AX61">
        <v>0.5</v>
      </c>
      <c r="AY61">
        <f t="shared" si="74"/>
        <v>1681.2306000658334</v>
      </c>
      <c r="AZ61">
        <f t="shared" si="75"/>
        <v>27.257285879867823</v>
      </c>
      <c r="BA61">
        <f t="shared" si="76"/>
        <v>233.12313334045504</v>
      </c>
      <c r="BB61">
        <f t="shared" si="77"/>
        <v>1.6405076137103826E-2</v>
      </c>
      <c r="BC61">
        <f t="shared" si="78"/>
        <v>2.6154134399200601</v>
      </c>
      <c r="BD61">
        <f t="shared" si="79"/>
        <v>252.88606129986456</v>
      </c>
      <c r="BE61" t="s">
        <v>595</v>
      </c>
      <c r="BF61">
        <v>589.69000000000005</v>
      </c>
      <c r="BG61">
        <f t="shared" si="80"/>
        <v>589.69000000000005</v>
      </c>
      <c r="BH61">
        <f t="shared" si="81"/>
        <v>0.4738856571856821</v>
      </c>
      <c r="BI61">
        <f t="shared" si="82"/>
        <v>0.58521374376353186</v>
      </c>
      <c r="BJ61">
        <f t="shared" si="83"/>
        <v>0.84660415120386068</v>
      </c>
      <c r="BK61">
        <f t="shared" si="84"/>
        <v>0.37970394367160654</v>
      </c>
      <c r="BL61">
        <f t="shared" si="85"/>
        <v>0.7817043226718946</v>
      </c>
      <c r="BM61">
        <f t="shared" si="86"/>
        <v>0.42604087368872468</v>
      </c>
      <c r="BN61">
        <f t="shared" si="87"/>
        <v>0.57395912631127532</v>
      </c>
      <c r="BO61">
        <f t="shared" si="88"/>
        <v>2000.04</v>
      </c>
      <c r="BP61">
        <f t="shared" si="89"/>
        <v>1681.2306000658334</v>
      </c>
      <c r="BQ61">
        <f t="shared" si="90"/>
        <v>0.84059848806315551</v>
      </c>
      <c r="BR61">
        <f t="shared" si="91"/>
        <v>0.16075508196189026</v>
      </c>
      <c r="BS61">
        <v>6</v>
      </c>
      <c r="BT61">
        <v>0.5</v>
      </c>
      <c r="BU61" t="s">
        <v>368</v>
      </c>
      <c r="BV61">
        <v>2</v>
      </c>
      <c r="BW61">
        <v>1628183706.5</v>
      </c>
      <c r="BX61">
        <v>963.35299999999995</v>
      </c>
      <c r="BY61">
        <v>999.99699999999996</v>
      </c>
      <c r="BZ61">
        <v>4.2209500000000002</v>
      </c>
      <c r="CA61">
        <v>0.14424300000000001</v>
      </c>
      <c r="CB61">
        <v>960.13400000000001</v>
      </c>
      <c r="CC61">
        <v>4.2637400000000003</v>
      </c>
      <c r="CD61">
        <v>500.13299999999998</v>
      </c>
      <c r="CE61">
        <v>99.674199999999999</v>
      </c>
      <c r="CF61">
        <v>0.10027700000000001</v>
      </c>
      <c r="CG61">
        <v>29.513200000000001</v>
      </c>
      <c r="CH61">
        <v>30.019600000000001</v>
      </c>
      <c r="CI61">
        <v>999.9</v>
      </c>
      <c r="CJ61">
        <v>0</v>
      </c>
      <c r="CK61">
        <v>0</v>
      </c>
      <c r="CL61">
        <v>9981.25</v>
      </c>
      <c r="CM61">
        <v>0</v>
      </c>
      <c r="CN61">
        <v>449.6</v>
      </c>
      <c r="CO61">
        <v>-36.644199999999998</v>
      </c>
      <c r="CP61">
        <v>967.43600000000004</v>
      </c>
      <c r="CQ61">
        <v>1000.14</v>
      </c>
      <c r="CR61">
        <v>4.0767100000000003</v>
      </c>
      <c r="CS61">
        <v>999.99699999999996</v>
      </c>
      <c r="CT61">
        <v>0.14424300000000001</v>
      </c>
      <c r="CU61">
        <v>0.42071999999999998</v>
      </c>
      <c r="CV61">
        <v>1.4377300000000001E-2</v>
      </c>
      <c r="CW61">
        <v>-5.08718</v>
      </c>
      <c r="CX61">
        <v>-42.555399999999999</v>
      </c>
      <c r="CY61">
        <v>2000.04</v>
      </c>
      <c r="CZ61">
        <v>0.97999899999999995</v>
      </c>
      <c r="DA61">
        <v>2.0001100000000001E-2</v>
      </c>
      <c r="DB61">
        <v>0</v>
      </c>
      <c r="DC61">
        <v>809.077</v>
      </c>
      <c r="DD61">
        <v>4.9998899999999997</v>
      </c>
      <c r="DE61">
        <v>17004.400000000001</v>
      </c>
      <c r="DF61">
        <v>16900.599999999999</v>
      </c>
      <c r="DG61">
        <v>48.436999999999998</v>
      </c>
      <c r="DH61">
        <v>49.375</v>
      </c>
      <c r="DI61">
        <v>49.061999999999998</v>
      </c>
      <c r="DJ61">
        <v>48.811999999999998</v>
      </c>
      <c r="DK61">
        <v>50</v>
      </c>
      <c r="DL61">
        <v>1955.14</v>
      </c>
      <c r="DM61">
        <v>39.9</v>
      </c>
      <c r="DN61">
        <v>0</v>
      </c>
      <c r="DO61">
        <v>112.799999952316</v>
      </c>
      <c r="DP61">
        <v>0</v>
      </c>
      <c r="DQ61">
        <v>810.00372000000004</v>
      </c>
      <c r="DR61">
        <v>-8.5142308028109603</v>
      </c>
      <c r="DS61">
        <v>-119.99230786773499</v>
      </c>
      <c r="DT61">
        <v>17017.919999999998</v>
      </c>
      <c r="DU61">
        <v>15</v>
      </c>
      <c r="DV61">
        <v>1628183669.5</v>
      </c>
      <c r="DW61" t="s">
        <v>596</v>
      </c>
      <c r="DX61">
        <v>1628183657</v>
      </c>
      <c r="DY61">
        <v>1628183669.5</v>
      </c>
      <c r="DZ61">
        <v>48</v>
      </c>
      <c r="EA61">
        <v>0.57899999999999996</v>
      </c>
      <c r="EB61">
        <v>2E-3</v>
      </c>
      <c r="EC61">
        <v>3.234</v>
      </c>
      <c r="ED61">
        <v>8.0000000000000002E-3</v>
      </c>
      <c r="EE61">
        <v>1000</v>
      </c>
      <c r="EF61">
        <v>0</v>
      </c>
      <c r="EG61">
        <v>0.1</v>
      </c>
      <c r="EH61">
        <v>0.02</v>
      </c>
      <c r="EI61">
        <v>27.4566223169635</v>
      </c>
      <c r="EJ61">
        <v>-0.82191538052729396</v>
      </c>
      <c r="EK61">
        <v>0.128302874545135</v>
      </c>
      <c r="EL61">
        <v>1</v>
      </c>
      <c r="EM61">
        <v>8.93141910847631E-2</v>
      </c>
      <c r="EN61">
        <v>-4.9755209171496104E-3</v>
      </c>
      <c r="EO61">
        <v>7.3564011674921205E-4</v>
      </c>
      <c r="EP61">
        <v>1</v>
      </c>
      <c r="EQ61">
        <v>2</v>
      </c>
      <c r="ER61">
        <v>2</v>
      </c>
      <c r="ES61" t="s">
        <v>370</v>
      </c>
      <c r="ET61">
        <v>2.9388899999999998</v>
      </c>
      <c r="EU61">
        <v>2.7458100000000001</v>
      </c>
      <c r="EV61">
        <v>0.16427</v>
      </c>
      <c r="EW61">
        <v>0.16846900000000001</v>
      </c>
      <c r="EX61">
        <v>3.0885200000000002E-2</v>
      </c>
      <c r="EY61">
        <v>1.32197E-3</v>
      </c>
      <c r="EZ61">
        <v>19793.7</v>
      </c>
      <c r="FA61">
        <v>18065.400000000001</v>
      </c>
      <c r="FB61">
        <v>23620.3</v>
      </c>
      <c r="FC61">
        <v>21775.9</v>
      </c>
      <c r="FD61">
        <v>32358</v>
      </c>
      <c r="FE61">
        <v>30544</v>
      </c>
      <c r="FF61">
        <v>37345.4</v>
      </c>
      <c r="FG61">
        <v>34093.300000000003</v>
      </c>
      <c r="FH61">
        <v>1.98312</v>
      </c>
      <c r="FI61">
        <v>1.9151499999999999</v>
      </c>
      <c r="FJ61">
        <v>0.103742</v>
      </c>
      <c r="FK61">
        <v>0</v>
      </c>
      <c r="FL61">
        <v>28.3291</v>
      </c>
      <c r="FM61">
        <v>999.9</v>
      </c>
      <c r="FN61">
        <v>45.402999999999999</v>
      </c>
      <c r="FO61">
        <v>38.683</v>
      </c>
      <c r="FP61">
        <v>31.463000000000001</v>
      </c>
      <c r="FQ61">
        <v>60.964300000000001</v>
      </c>
      <c r="FR61">
        <v>36.318100000000001</v>
      </c>
      <c r="FS61">
        <v>1</v>
      </c>
      <c r="FT61">
        <v>0.45297500000000002</v>
      </c>
      <c r="FU61">
        <v>2.0303399999999998</v>
      </c>
      <c r="FV61">
        <v>20.180099999999999</v>
      </c>
      <c r="FW61">
        <v>5.2637099999999997</v>
      </c>
      <c r="FX61">
        <v>11.962</v>
      </c>
      <c r="FY61">
        <v>4.9797000000000002</v>
      </c>
      <c r="FZ61">
        <v>3.2978999999999998</v>
      </c>
      <c r="GA61">
        <v>9999</v>
      </c>
      <c r="GB61">
        <v>9999</v>
      </c>
      <c r="GC61">
        <v>999.9</v>
      </c>
      <c r="GD61">
        <v>9999</v>
      </c>
      <c r="GE61">
        <v>1.8695299999999999</v>
      </c>
      <c r="GF61">
        <v>1.8655299999999999</v>
      </c>
      <c r="GG61">
        <v>1.8722399999999999</v>
      </c>
      <c r="GH61">
        <v>1.8688400000000001</v>
      </c>
      <c r="GI61">
        <v>1.8675200000000001</v>
      </c>
      <c r="GJ61">
        <v>1.8675299999999999</v>
      </c>
      <c r="GK61">
        <v>1.8688400000000001</v>
      </c>
      <c r="GL61">
        <v>1.87005</v>
      </c>
      <c r="GM61">
        <v>5</v>
      </c>
      <c r="GN61">
        <v>0</v>
      </c>
      <c r="GO61">
        <v>0</v>
      </c>
      <c r="GP61">
        <v>0</v>
      </c>
      <c r="GQ61" t="s">
        <v>371</v>
      </c>
      <c r="GR61" t="s">
        <v>372</v>
      </c>
      <c r="GS61" t="s">
        <v>373</v>
      </c>
      <c r="GT61" t="s">
        <v>373</v>
      </c>
      <c r="GU61" t="s">
        <v>373</v>
      </c>
      <c r="GV61" t="s">
        <v>373</v>
      </c>
      <c r="GW61">
        <v>0</v>
      </c>
      <c r="GX61">
        <v>100</v>
      </c>
      <c r="GY61">
        <v>100</v>
      </c>
      <c r="GZ61">
        <v>3.2189999999999999</v>
      </c>
      <c r="HA61">
        <v>-4.2799999999999998E-2</v>
      </c>
      <c r="HB61">
        <v>2.9178018561311299</v>
      </c>
      <c r="HC61">
        <v>-8.5412330020358197E-5</v>
      </c>
      <c r="HD61">
        <v>7.0222813146585796E-7</v>
      </c>
      <c r="HE61">
        <v>-2.98990151938357E-10</v>
      </c>
      <c r="HF61">
        <v>1.09672826938731E-2</v>
      </c>
      <c r="HG61">
        <v>-2.3286016756615301E-2</v>
      </c>
      <c r="HH61">
        <v>2.6488966622917002E-3</v>
      </c>
      <c r="HI61">
        <v>-3.3879166133906998E-5</v>
      </c>
      <c r="HJ61">
        <v>1</v>
      </c>
      <c r="HK61">
        <v>2007</v>
      </c>
      <c r="HL61">
        <v>1</v>
      </c>
      <c r="HM61">
        <v>24</v>
      </c>
      <c r="HN61">
        <v>0.8</v>
      </c>
      <c r="HO61">
        <v>0.6</v>
      </c>
      <c r="HP61">
        <v>18</v>
      </c>
      <c r="HQ61">
        <v>511.63600000000002</v>
      </c>
      <c r="HR61">
        <v>494.13</v>
      </c>
      <c r="HS61">
        <v>26.997399999999999</v>
      </c>
      <c r="HT61">
        <v>32.915700000000001</v>
      </c>
      <c r="HU61">
        <v>29.998899999999999</v>
      </c>
      <c r="HV61">
        <v>32.8887</v>
      </c>
      <c r="HW61">
        <v>32.866300000000003</v>
      </c>
      <c r="HX61">
        <v>45.1845</v>
      </c>
      <c r="HY61">
        <v>100</v>
      </c>
      <c r="HZ61">
        <v>0</v>
      </c>
      <c r="IA61">
        <v>27</v>
      </c>
      <c r="IB61">
        <v>1000</v>
      </c>
      <c r="IC61">
        <v>0</v>
      </c>
      <c r="ID61">
        <v>98.741799999999998</v>
      </c>
      <c r="IE61">
        <v>99.800200000000004</v>
      </c>
    </row>
    <row r="62" spans="1:239" x14ac:dyDescent="0.3">
      <c r="A62">
        <v>46</v>
      </c>
      <c r="B62">
        <v>1628183813.5</v>
      </c>
      <c r="C62">
        <v>8723.9000000953693</v>
      </c>
      <c r="D62" t="s">
        <v>597</v>
      </c>
      <c r="E62" t="s">
        <v>598</v>
      </c>
      <c r="F62">
        <v>0</v>
      </c>
      <c r="G62" t="s">
        <v>533</v>
      </c>
      <c r="H62" t="s">
        <v>27</v>
      </c>
      <c r="I62" t="s">
        <v>364</v>
      </c>
      <c r="J62">
        <v>1628183813.5</v>
      </c>
      <c r="K62">
        <f t="shared" si="46"/>
        <v>3.1742696334651453E-3</v>
      </c>
      <c r="L62">
        <f t="shared" si="47"/>
        <v>3.1742696334651455</v>
      </c>
      <c r="M62">
        <f t="shared" si="48"/>
        <v>30.286701674412544</v>
      </c>
      <c r="N62">
        <f t="shared" si="49"/>
        <v>1159.3599999999999</v>
      </c>
      <c r="O62">
        <f t="shared" si="50"/>
        <v>491.97736541196355</v>
      </c>
      <c r="P62">
        <f t="shared" si="51"/>
        <v>49.092478967821194</v>
      </c>
      <c r="Q62">
        <f t="shared" si="52"/>
        <v>115.68795724671999</v>
      </c>
      <c r="R62">
        <f t="shared" si="53"/>
        <v>7.9918956672159605E-2</v>
      </c>
      <c r="S62">
        <f t="shared" si="54"/>
        <v>2.9218370058157137</v>
      </c>
      <c r="T62">
        <f t="shared" si="55"/>
        <v>7.8724123630232831E-2</v>
      </c>
      <c r="U62">
        <f t="shared" si="56"/>
        <v>4.9308440159733249E-2</v>
      </c>
      <c r="V62">
        <f t="shared" si="57"/>
        <v>321.52674912708699</v>
      </c>
      <c r="W62">
        <f t="shared" si="58"/>
        <v>30.737831047035026</v>
      </c>
      <c r="X62">
        <f t="shared" si="59"/>
        <v>30.251799999999999</v>
      </c>
      <c r="Y62">
        <f t="shared" si="60"/>
        <v>4.3224591726497321</v>
      </c>
      <c r="Z62">
        <f t="shared" si="61"/>
        <v>9.4275992064849401</v>
      </c>
      <c r="AA62">
        <f t="shared" si="62"/>
        <v>0.39403017283499997</v>
      </c>
      <c r="AB62">
        <f t="shared" si="63"/>
        <v>4.1795388646131597</v>
      </c>
      <c r="AC62">
        <f t="shared" si="64"/>
        <v>3.9284289998147321</v>
      </c>
      <c r="AD62">
        <f t="shared" si="65"/>
        <v>-139.98529083581292</v>
      </c>
      <c r="AE62">
        <f t="shared" si="66"/>
        <v>-92.181919259990565</v>
      </c>
      <c r="AF62">
        <f t="shared" si="67"/>
        <v>-7.0121921727948759</v>
      </c>
      <c r="AG62">
        <f t="shared" si="68"/>
        <v>82.347346858488635</v>
      </c>
      <c r="AH62">
        <v>0</v>
      </c>
      <c r="AI62">
        <v>0</v>
      </c>
      <c r="AJ62">
        <f t="shared" si="69"/>
        <v>1</v>
      </c>
      <c r="AK62">
        <f t="shared" si="70"/>
        <v>0</v>
      </c>
      <c r="AL62">
        <f t="shared" si="71"/>
        <v>52183.87338355065</v>
      </c>
      <c r="AM62" t="s">
        <v>365</v>
      </c>
      <c r="AN62">
        <v>10238.9</v>
      </c>
      <c r="AO62">
        <v>302.21199999999999</v>
      </c>
      <c r="AP62">
        <v>4052.3</v>
      </c>
      <c r="AQ62">
        <f t="shared" si="72"/>
        <v>0.92542210596451402</v>
      </c>
      <c r="AR62">
        <v>-0.32343011824092399</v>
      </c>
      <c r="AS62" t="s">
        <v>599</v>
      </c>
      <c r="AT62">
        <v>10081.9</v>
      </c>
      <c r="AU62">
        <v>836.16896153846199</v>
      </c>
      <c r="AV62">
        <v>1177.1099999999999</v>
      </c>
      <c r="AW62">
        <f t="shared" si="73"/>
        <v>0.28964246201420252</v>
      </c>
      <c r="AX62">
        <v>0.5</v>
      </c>
      <c r="AY62">
        <f t="shared" si="74"/>
        <v>1681.281300065848</v>
      </c>
      <c r="AZ62">
        <f t="shared" si="75"/>
        <v>30.286701674412544</v>
      </c>
      <c r="BA62">
        <f t="shared" si="76"/>
        <v>243.4852275447557</v>
      </c>
      <c r="BB62">
        <f t="shared" si="77"/>
        <v>1.8206430887832161E-2</v>
      </c>
      <c r="BC62">
        <f t="shared" si="78"/>
        <v>2.4425839556201212</v>
      </c>
      <c r="BD62">
        <f t="shared" si="79"/>
        <v>255.64330761392014</v>
      </c>
      <c r="BE62" t="s">
        <v>600</v>
      </c>
      <c r="BF62">
        <v>597.03</v>
      </c>
      <c r="BG62">
        <f t="shared" si="80"/>
        <v>597.03</v>
      </c>
      <c r="BH62">
        <f t="shared" si="81"/>
        <v>0.492800163111349</v>
      </c>
      <c r="BI62">
        <f t="shared" si="82"/>
        <v>0.58774830792569643</v>
      </c>
      <c r="BJ62">
        <f t="shared" si="83"/>
        <v>0.83211731644705045</v>
      </c>
      <c r="BK62">
        <f t="shared" si="84"/>
        <v>0.38969232809028931</v>
      </c>
      <c r="BL62">
        <f t="shared" si="85"/>
        <v>0.76669934145545393</v>
      </c>
      <c r="BM62">
        <f t="shared" si="86"/>
        <v>0.41965606046325088</v>
      </c>
      <c r="BN62">
        <f t="shared" si="87"/>
        <v>0.58034393953674912</v>
      </c>
      <c r="BO62">
        <f t="shared" si="88"/>
        <v>2000.1</v>
      </c>
      <c r="BP62">
        <f t="shared" si="89"/>
        <v>1681.281300065848</v>
      </c>
      <c r="BQ62">
        <f t="shared" si="90"/>
        <v>0.84059862010191888</v>
      </c>
      <c r="BR62">
        <f t="shared" si="91"/>
        <v>0.16075533679670367</v>
      </c>
      <c r="BS62">
        <v>6</v>
      </c>
      <c r="BT62">
        <v>0.5</v>
      </c>
      <c r="BU62" t="s">
        <v>368</v>
      </c>
      <c r="BV62">
        <v>2</v>
      </c>
      <c r="BW62">
        <v>1628183813.5</v>
      </c>
      <c r="BX62">
        <v>1159.3599999999999</v>
      </c>
      <c r="BY62">
        <v>1200.1099999999999</v>
      </c>
      <c r="BZ62">
        <v>3.94875</v>
      </c>
      <c r="CA62">
        <v>0.155616</v>
      </c>
      <c r="CB62">
        <v>1156.1600000000001</v>
      </c>
      <c r="CC62">
        <v>3.9906799999999998</v>
      </c>
      <c r="CD62">
        <v>500.125</v>
      </c>
      <c r="CE62">
        <v>99.685599999999994</v>
      </c>
      <c r="CF62">
        <v>0.100452</v>
      </c>
      <c r="CG62">
        <v>29.666599999999999</v>
      </c>
      <c r="CH62">
        <v>30.251799999999999</v>
      </c>
      <c r="CI62">
        <v>999.9</v>
      </c>
      <c r="CJ62">
        <v>0</v>
      </c>
      <c r="CK62">
        <v>0</v>
      </c>
      <c r="CL62">
        <v>9987.5</v>
      </c>
      <c r="CM62">
        <v>0</v>
      </c>
      <c r="CN62">
        <v>2055.71</v>
      </c>
      <c r="CO62">
        <v>-40.750999999999998</v>
      </c>
      <c r="CP62">
        <v>1163.95</v>
      </c>
      <c r="CQ62">
        <v>1200.3</v>
      </c>
      <c r="CR62">
        <v>3.7931300000000001</v>
      </c>
      <c r="CS62">
        <v>1200.1099999999999</v>
      </c>
      <c r="CT62">
        <v>0.155616</v>
      </c>
      <c r="CU62">
        <v>0.39363399999999998</v>
      </c>
      <c r="CV62">
        <v>1.5512700000000001E-2</v>
      </c>
      <c r="CW62">
        <v>-5.9618599999999997</v>
      </c>
      <c r="CX62">
        <v>-41.843299999999999</v>
      </c>
      <c r="CY62">
        <v>2000.1</v>
      </c>
      <c r="CZ62">
        <v>0.97999599999999998</v>
      </c>
      <c r="DA62">
        <v>2.0003799999999999E-2</v>
      </c>
      <c r="DB62">
        <v>0</v>
      </c>
      <c r="DC62">
        <v>835.48800000000006</v>
      </c>
      <c r="DD62">
        <v>4.9998899999999997</v>
      </c>
      <c r="DE62">
        <v>18544.3</v>
      </c>
      <c r="DF62">
        <v>16901.099999999999</v>
      </c>
      <c r="DG62">
        <v>48.25</v>
      </c>
      <c r="DH62">
        <v>49.25</v>
      </c>
      <c r="DI62">
        <v>48.875</v>
      </c>
      <c r="DJ62">
        <v>48.5</v>
      </c>
      <c r="DK62">
        <v>49.811999999999998</v>
      </c>
      <c r="DL62">
        <v>1955.19</v>
      </c>
      <c r="DM62">
        <v>39.909999999999997</v>
      </c>
      <c r="DN62">
        <v>0</v>
      </c>
      <c r="DO62">
        <v>106.59999990463299</v>
      </c>
      <c r="DP62">
        <v>0</v>
      </c>
      <c r="DQ62">
        <v>836.16896153846199</v>
      </c>
      <c r="DR62">
        <v>-4.1603760396147296</v>
      </c>
      <c r="DS62">
        <v>-68.570940186158595</v>
      </c>
      <c r="DT62">
        <v>18550.349999999999</v>
      </c>
      <c r="DU62">
        <v>15</v>
      </c>
      <c r="DV62">
        <v>1628183777</v>
      </c>
      <c r="DW62" t="s">
        <v>601</v>
      </c>
      <c r="DX62">
        <v>1628183777</v>
      </c>
      <c r="DY62">
        <v>1628183773</v>
      </c>
      <c r="DZ62">
        <v>49</v>
      </c>
      <c r="EA62">
        <v>-0.1</v>
      </c>
      <c r="EB62">
        <v>0</v>
      </c>
      <c r="EC62">
        <v>3.2090000000000001</v>
      </c>
      <c r="ED62">
        <v>8.0000000000000002E-3</v>
      </c>
      <c r="EE62">
        <v>1200</v>
      </c>
      <c r="EF62">
        <v>0</v>
      </c>
      <c r="EG62">
        <v>0.06</v>
      </c>
      <c r="EH62">
        <v>0.02</v>
      </c>
      <c r="EI62">
        <v>30.325521220618</v>
      </c>
      <c r="EJ62">
        <v>-0.52398447034380502</v>
      </c>
      <c r="EK62">
        <v>0.165333099678804</v>
      </c>
      <c r="EL62">
        <v>1</v>
      </c>
      <c r="EM62">
        <v>8.0366578575396599E-2</v>
      </c>
      <c r="EN62">
        <v>-1.61379808712396E-3</v>
      </c>
      <c r="EO62">
        <v>4.7126530597834299E-4</v>
      </c>
      <c r="EP62">
        <v>1</v>
      </c>
      <c r="EQ62">
        <v>2</v>
      </c>
      <c r="ER62">
        <v>2</v>
      </c>
      <c r="ES62" t="s">
        <v>370</v>
      </c>
      <c r="ET62">
        <v>2.93913</v>
      </c>
      <c r="EU62">
        <v>2.7460399999999998</v>
      </c>
      <c r="EV62">
        <v>0.18479400000000001</v>
      </c>
      <c r="EW62">
        <v>0.18896299999999999</v>
      </c>
      <c r="EX62">
        <v>2.9219499999999999E-2</v>
      </c>
      <c r="EY62">
        <v>1.426E-3</v>
      </c>
      <c r="EZ62">
        <v>19316.099999999999</v>
      </c>
      <c r="FA62">
        <v>17629.7</v>
      </c>
      <c r="FB62">
        <v>23630.9</v>
      </c>
      <c r="FC62">
        <v>21787.9</v>
      </c>
      <c r="FD62">
        <v>32426.5</v>
      </c>
      <c r="FE62">
        <v>30556.1</v>
      </c>
      <c r="FF62">
        <v>37359.800000000003</v>
      </c>
      <c r="FG62">
        <v>34109.699999999997</v>
      </c>
      <c r="FH62">
        <v>1.98563</v>
      </c>
      <c r="FI62">
        <v>1.9198500000000001</v>
      </c>
      <c r="FJ62">
        <v>0.111349</v>
      </c>
      <c r="FK62">
        <v>0</v>
      </c>
      <c r="FL62">
        <v>28.437799999999999</v>
      </c>
      <c r="FM62">
        <v>999.9</v>
      </c>
      <c r="FN62">
        <v>45.427999999999997</v>
      </c>
      <c r="FO62">
        <v>38.582000000000001</v>
      </c>
      <c r="FP62">
        <v>31.31</v>
      </c>
      <c r="FQ62">
        <v>60.974299999999999</v>
      </c>
      <c r="FR62">
        <v>36.382199999999997</v>
      </c>
      <c r="FS62">
        <v>1</v>
      </c>
      <c r="FT62">
        <v>0.430892</v>
      </c>
      <c r="FU62">
        <v>2.07382</v>
      </c>
      <c r="FV62">
        <v>20.178899999999999</v>
      </c>
      <c r="FW62">
        <v>5.2634100000000004</v>
      </c>
      <c r="FX62">
        <v>11.962</v>
      </c>
      <c r="FY62">
        <v>4.9795499999999997</v>
      </c>
      <c r="FZ62">
        <v>3.2978499999999999</v>
      </c>
      <c r="GA62">
        <v>9999</v>
      </c>
      <c r="GB62">
        <v>9999</v>
      </c>
      <c r="GC62">
        <v>999.9</v>
      </c>
      <c r="GD62">
        <v>9999</v>
      </c>
      <c r="GE62">
        <v>1.86951</v>
      </c>
      <c r="GF62">
        <v>1.86551</v>
      </c>
      <c r="GG62">
        <v>1.8722399999999999</v>
      </c>
      <c r="GH62">
        <v>1.8688499999999999</v>
      </c>
      <c r="GI62">
        <v>1.8675200000000001</v>
      </c>
      <c r="GJ62">
        <v>1.86754</v>
      </c>
      <c r="GK62">
        <v>1.8688400000000001</v>
      </c>
      <c r="GL62">
        <v>1.87008</v>
      </c>
      <c r="GM62">
        <v>5</v>
      </c>
      <c r="GN62">
        <v>0</v>
      </c>
      <c r="GO62">
        <v>0</v>
      </c>
      <c r="GP62">
        <v>0</v>
      </c>
      <c r="GQ62" t="s">
        <v>371</v>
      </c>
      <c r="GR62" t="s">
        <v>372</v>
      </c>
      <c r="GS62" t="s">
        <v>373</v>
      </c>
      <c r="GT62" t="s">
        <v>373</v>
      </c>
      <c r="GU62" t="s">
        <v>373</v>
      </c>
      <c r="GV62" t="s">
        <v>373</v>
      </c>
      <c r="GW62">
        <v>0</v>
      </c>
      <c r="GX62">
        <v>100</v>
      </c>
      <c r="GY62">
        <v>100</v>
      </c>
      <c r="GZ62">
        <v>3.2</v>
      </c>
      <c r="HA62">
        <v>-4.19E-2</v>
      </c>
      <c r="HB62">
        <v>2.8179614723466702</v>
      </c>
      <c r="HC62">
        <v>-8.5412330020358197E-5</v>
      </c>
      <c r="HD62">
        <v>7.0222813146585796E-7</v>
      </c>
      <c r="HE62">
        <v>-2.98990151938357E-10</v>
      </c>
      <c r="HF62">
        <v>1.0969314237793199E-2</v>
      </c>
      <c r="HG62">
        <v>-2.3286016756615301E-2</v>
      </c>
      <c r="HH62">
        <v>2.6488966622917002E-3</v>
      </c>
      <c r="HI62">
        <v>-3.3879166133906998E-5</v>
      </c>
      <c r="HJ62">
        <v>1</v>
      </c>
      <c r="HK62">
        <v>2007</v>
      </c>
      <c r="HL62">
        <v>1</v>
      </c>
      <c r="HM62">
        <v>24</v>
      </c>
      <c r="HN62">
        <v>0.6</v>
      </c>
      <c r="HO62">
        <v>0.7</v>
      </c>
      <c r="HP62">
        <v>18</v>
      </c>
      <c r="HQ62">
        <v>511.70400000000001</v>
      </c>
      <c r="HR62">
        <v>496.024</v>
      </c>
      <c r="HS62">
        <v>27.003499999999999</v>
      </c>
      <c r="HT62">
        <v>32.683199999999999</v>
      </c>
      <c r="HU62">
        <v>29.999500000000001</v>
      </c>
      <c r="HV62">
        <v>32.691299999999998</v>
      </c>
      <c r="HW62">
        <v>32.683500000000002</v>
      </c>
      <c r="HX62">
        <v>52.497199999999999</v>
      </c>
      <c r="HY62">
        <v>100</v>
      </c>
      <c r="HZ62">
        <v>0</v>
      </c>
      <c r="IA62">
        <v>27</v>
      </c>
      <c r="IB62">
        <v>1200</v>
      </c>
      <c r="IC62">
        <v>0</v>
      </c>
      <c r="ID62">
        <v>98.7821</v>
      </c>
      <c r="IE62">
        <v>99.851100000000002</v>
      </c>
    </row>
    <row r="63" spans="1:239" x14ac:dyDescent="0.3">
      <c r="A63">
        <v>47</v>
      </c>
      <c r="B63">
        <v>1628183921.5</v>
      </c>
      <c r="C63">
        <v>8831.9000000953693</v>
      </c>
      <c r="D63" t="s">
        <v>602</v>
      </c>
      <c r="E63" t="s">
        <v>603</v>
      </c>
      <c r="F63">
        <v>0</v>
      </c>
      <c r="G63" t="s">
        <v>533</v>
      </c>
      <c r="H63" t="s">
        <v>27</v>
      </c>
      <c r="I63" t="s">
        <v>364</v>
      </c>
      <c r="J63">
        <v>1628183921.5</v>
      </c>
      <c r="K63">
        <f t="shared" si="46"/>
        <v>3.0853424700199141E-3</v>
      </c>
      <c r="L63">
        <f t="shared" si="47"/>
        <v>3.0853424700199139</v>
      </c>
      <c r="M63">
        <f t="shared" si="48"/>
        <v>34.768146464120015</v>
      </c>
      <c r="N63">
        <f t="shared" si="49"/>
        <v>1453.03</v>
      </c>
      <c r="O63">
        <f t="shared" si="50"/>
        <v>658.15013381058236</v>
      </c>
      <c r="P63">
        <f t="shared" si="51"/>
        <v>65.673316289849367</v>
      </c>
      <c r="Q63">
        <f t="shared" si="52"/>
        <v>144.99016845312002</v>
      </c>
      <c r="R63">
        <f t="shared" si="53"/>
        <v>7.7502818062199982E-2</v>
      </c>
      <c r="S63">
        <f t="shared" si="54"/>
        <v>2.9275152226385361</v>
      </c>
      <c r="T63">
        <f t="shared" si="55"/>
        <v>7.6380736774753488E-2</v>
      </c>
      <c r="U63">
        <f t="shared" si="56"/>
        <v>4.7837421660662398E-2</v>
      </c>
      <c r="V63">
        <f t="shared" si="57"/>
        <v>321.52355712708822</v>
      </c>
      <c r="W63">
        <f t="shared" si="58"/>
        <v>30.701423768151649</v>
      </c>
      <c r="X63">
        <f t="shared" si="59"/>
        <v>30.242999999999999</v>
      </c>
      <c r="Y63">
        <f t="shared" si="60"/>
        <v>4.3202788559704501</v>
      </c>
      <c r="Z63">
        <f t="shared" si="61"/>
        <v>9.2319546168338924</v>
      </c>
      <c r="AA63">
        <f t="shared" si="62"/>
        <v>0.38457523845120001</v>
      </c>
      <c r="AB63">
        <f t="shared" si="63"/>
        <v>4.1656968043360081</v>
      </c>
      <c r="AC63">
        <f t="shared" si="64"/>
        <v>3.9357036175192501</v>
      </c>
      <c r="AD63">
        <f t="shared" si="65"/>
        <v>-136.06360292787821</v>
      </c>
      <c r="AE63">
        <f t="shared" si="66"/>
        <v>-100.06307923295097</v>
      </c>
      <c r="AF63">
        <f t="shared" si="67"/>
        <v>-7.5944448967476728</v>
      </c>
      <c r="AG63">
        <f t="shared" si="68"/>
        <v>77.80243006951136</v>
      </c>
      <c r="AH63">
        <v>0</v>
      </c>
      <c r="AI63">
        <v>0</v>
      </c>
      <c r="AJ63">
        <f t="shared" si="69"/>
        <v>1</v>
      </c>
      <c r="AK63">
        <f t="shared" si="70"/>
        <v>0</v>
      </c>
      <c r="AL63">
        <f t="shared" si="71"/>
        <v>52356.20775180409</v>
      </c>
      <c r="AM63" t="s">
        <v>365</v>
      </c>
      <c r="AN63">
        <v>10238.9</v>
      </c>
      <c r="AO63">
        <v>302.21199999999999</v>
      </c>
      <c r="AP63">
        <v>4052.3</v>
      </c>
      <c r="AQ63">
        <f t="shared" si="72"/>
        <v>0.92542210596451402</v>
      </c>
      <c r="AR63">
        <v>-0.32343011824092399</v>
      </c>
      <c r="AS63" t="s">
        <v>604</v>
      </c>
      <c r="AT63">
        <v>10082.5</v>
      </c>
      <c r="AU63">
        <v>872.58176923076905</v>
      </c>
      <c r="AV63">
        <v>1234.24</v>
      </c>
      <c r="AW63">
        <f t="shared" si="73"/>
        <v>0.2930209932988973</v>
      </c>
      <c r="AX63">
        <v>0.5</v>
      </c>
      <c r="AY63">
        <f t="shared" si="74"/>
        <v>1681.2645000658486</v>
      </c>
      <c r="AZ63">
        <f t="shared" si="75"/>
        <v>34.768146464120015</v>
      </c>
      <c r="BA63">
        <f t="shared" si="76"/>
        <v>246.32289690373446</v>
      </c>
      <c r="BB63">
        <f t="shared" si="77"/>
        <v>2.0872133195571865E-2</v>
      </c>
      <c r="BC63">
        <f t="shared" si="78"/>
        <v>2.2832350272232307</v>
      </c>
      <c r="BD63">
        <f t="shared" si="79"/>
        <v>258.2393054772275</v>
      </c>
      <c r="BE63" t="s">
        <v>605</v>
      </c>
      <c r="BF63">
        <v>609.41</v>
      </c>
      <c r="BG63">
        <f t="shared" si="80"/>
        <v>609.41</v>
      </c>
      <c r="BH63">
        <f t="shared" si="81"/>
        <v>0.50624675913922745</v>
      </c>
      <c r="BI63">
        <f t="shared" si="82"/>
        <v>0.57881060571552412</v>
      </c>
      <c r="BJ63">
        <f t="shared" si="83"/>
        <v>0.81851583989032473</v>
      </c>
      <c r="BK63">
        <f t="shared" si="84"/>
        <v>0.38803365432071885</v>
      </c>
      <c r="BL63">
        <f t="shared" si="85"/>
        <v>0.75146503228724237</v>
      </c>
      <c r="BM63">
        <f t="shared" si="86"/>
        <v>0.40424059230580983</v>
      </c>
      <c r="BN63">
        <f t="shared" si="87"/>
        <v>0.59575940769419011</v>
      </c>
      <c r="BO63">
        <f t="shared" si="88"/>
        <v>2000.08</v>
      </c>
      <c r="BP63">
        <f t="shared" si="89"/>
        <v>1681.2645000658486</v>
      </c>
      <c r="BQ63">
        <f t="shared" si="90"/>
        <v>0.84059862608788083</v>
      </c>
      <c r="BR63">
        <f t="shared" si="91"/>
        <v>0.16075534834961014</v>
      </c>
      <c r="BS63">
        <v>6</v>
      </c>
      <c r="BT63">
        <v>0.5</v>
      </c>
      <c r="BU63" t="s">
        <v>368</v>
      </c>
      <c r="BV63">
        <v>2</v>
      </c>
      <c r="BW63">
        <v>1628183921.5</v>
      </c>
      <c r="BX63">
        <v>1453.03</v>
      </c>
      <c r="BY63">
        <v>1500.12</v>
      </c>
      <c r="BZ63">
        <v>3.85405</v>
      </c>
      <c r="CA63">
        <v>0.16680800000000001</v>
      </c>
      <c r="CB63">
        <v>1449.84</v>
      </c>
      <c r="CC63">
        <v>3.89283</v>
      </c>
      <c r="CD63">
        <v>500.12200000000001</v>
      </c>
      <c r="CE63">
        <v>99.684700000000007</v>
      </c>
      <c r="CF63">
        <v>0.100004</v>
      </c>
      <c r="CG63">
        <v>29.609000000000002</v>
      </c>
      <c r="CH63">
        <v>30.242999999999999</v>
      </c>
      <c r="CI63">
        <v>999.9</v>
      </c>
      <c r="CJ63">
        <v>0</v>
      </c>
      <c r="CK63">
        <v>0</v>
      </c>
      <c r="CL63">
        <v>10020</v>
      </c>
      <c r="CM63">
        <v>0</v>
      </c>
      <c r="CN63">
        <v>537.63400000000001</v>
      </c>
      <c r="CO63">
        <v>-47.084099999999999</v>
      </c>
      <c r="CP63">
        <v>1458.65</v>
      </c>
      <c r="CQ63">
        <v>1500.37</v>
      </c>
      <c r="CR63">
        <v>3.6872400000000001</v>
      </c>
      <c r="CS63">
        <v>1500.12</v>
      </c>
      <c r="CT63">
        <v>0.16680800000000001</v>
      </c>
      <c r="CU63">
        <v>0.384189</v>
      </c>
      <c r="CV63">
        <v>1.6628199999999999E-2</v>
      </c>
      <c r="CW63">
        <v>-6.2794499999999998</v>
      </c>
      <c r="CX63">
        <v>-41.188299999999998</v>
      </c>
      <c r="CY63">
        <v>2000.08</v>
      </c>
      <c r="CZ63">
        <v>0.97999599999999998</v>
      </c>
      <c r="DA63">
        <v>2.0003799999999999E-2</v>
      </c>
      <c r="DB63">
        <v>0</v>
      </c>
      <c r="DC63">
        <v>871.26700000000005</v>
      </c>
      <c r="DD63">
        <v>4.9998899999999997</v>
      </c>
      <c r="DE63">
        <v>18301.8</v>
      </c>
      <c r="DF63">
        <v>16901</v>
      </c>
      <c r="DG63">
        <v>48.25</v>
      </c>
      <c r="DH63">
        <v>49.25</v>
      </c>
      <c r="DI63">
        <v>48.811999999999998</v>
      </c>
      <c r="DJ63">
        <v>48.5</v>
      </c>
      <c r="DK63">
        <v>49.811999999999998</v>
      </c>
      <c r="DL63">
        <v>1955.17</v>
      </c>
      <c r="DM63">
        <v>39.909999999999997</v>
      </c>
      <c r="DN63">
        <v>0</v>
      </c>
      <c r="DO63">
        <v>107.40000009536701</v>
      </c>
      <c r="DP63">
        <v>0</v>
      </c>
      <c r="DQ63">
        <v>872.58176923076905</v>
      </c>
      <c r="DR63">
        <v>-9.2354871934163008</v>
      </c>
      <c r="DS63">
        <v>-199.83589747152601</v>
      </c>
      <c r="DT63">
        <v>18325.384615384599</v>
      </c>
      <c r="DU63">
        <v>15</v>
      </c>
      <c r="DV63">
        <v>1628183884.5</v>
      </c>
      <c r="DW63" t="s">
        <v>606</v>
      </c>
      <c r="DX63">
        <v>1628183883.5</v>
      </c>
      <c r="DY63">
        <v>1628183884.5</v>
      </c>
      <c r="DZ63">
        <v>50</v>
      </c>
      <c r="EA63">
        <v>-6.7000000000000004E-2</v>
      </c>
      <c r="EB63">
        <v>3.0000000000000001E-3</v>
      </c>
      <c r="EC63">
        <v>3.194</v>
      </c>
      <c r="ED63">
        <v>0.01</v>
      </c>
      <c r="EE63">
        <v>1500</v>
      </c>
      <c r="EF63">
        <v>0</v>
      </c>
      <c r="EG63">
        <v>0.06</v>
      </c>
      <c r="EH63">
        <v>0.02</v>
      </c>
      <c r="EI63">
        <v>34.872191039152703</v>
      </c>
      <c r="EJ63">
        <v>-0.66194011639105799</v>
      </c>
      <c r="EK63">
        <v>0.129479963716605</v>
      </c>
      <c r="EL63">
        <v>1</v>
      </c>
      <c r="EM63">
        <v>7.7923534272228895E-2</v>
      </c>
      <c r="EN63">
        <v>-9.4094915434941395E-4</v>
      </c>
      <c r="EO63">
        <v>2.5634674398208001E-4</v>
      </c>
      <c r="EP63">
        <v>1</v>
      </c>
      <c r="EQ63">
        <v>2</v>
      </c>
      <c r="ER63">
        <v>2</v>
      </c>
      <c r="ES63" t="s">
        <v>370</v>
      </c>
      <c r="ET63">
        <v>2.9392299999999998</v>
      </c>
      <c r="EU63">
        <v>2.7458800000000001</v>
      </c>
      <c r="EV63">
        <v>0.212145</v>
      </c>
      <c r="EW63">
        <v>0.21632100000000001</v>
      </c>
      <c r="EX63">
        <v>2.86165E-2</v>
      </c>
      <c r="EY63">
        <v>1.5277800000000001E-3</v>
      </c>
      <c r="EZ63">
        <v>18672</v>
      </c>
      <c r="FA63">
        <v>17037.2</v>
      </c>
      <c r="FB63">
        <v>23637.5</v>
      </c>
      <c r="FC63">
        <v>21792.2</v>
      </c>
      <c r="FD63">
        <v>32457.5</v>
      </c>
      <c r="FE63">
        <v>30559.5</v>
      </c>
      <c r="FF63">
        <v>37371.800000000003</v>
      </c>
      <c r="FG63">
        <v>34116.6</v>
      </c>
      <c r="FH63">
        <v>1.9868699999999999</v>
      </c>
      <c r="FI63">
        <v>1.92195</v>
      </c>
      <c r="FJ63">
        <v>0.10162599999999999</v>
      </c>
      <c r="FK63">
        <v>0</v>
      </c>
      <c r="FL63">
        <v>28.587599999999998</v>
      </c>
      <c r="FM63">
        <v>999.9</v>
      </c>
      <c r="FN63">
        <v>45.378999999999998</v>
      </c>
      <c r="FO63">
        <v>38.542000000000002</v>
      </c>
      <c r="FP63">
        <v>31.2058</v>
      </c>
      <c r="FQ63">
        <v>60.6143</v>
      </c>
      <c r="FR63">
        <v>36.366199999999999</v>
      </c>
      <c r="FS63">
        <v>1</v>
      </c>
      <c r="FT63">
        <v>0.42389500000000002</v>
      </c>
      <c r="FU63">
        <v>2.07979</v>
      </c>
      <c r="FV63">
        <v>20.1782</v>
      </c>
      <c r="FW63">
        <v>5.26281</v>
      </c>
      <c r="FX63">
        <v>11.962</v>
      </c>
      <c r="FY63">
        <v>4.9795999999999996</v>
      </c>
      <c r="FZ63">
        <v>3.2977300000000001</v>
      </c>
      <c r="GA63">
        <v>9999</v>
      </c>
      <c r="GB63">
        <v>9999</v>
      </c>
      <c r="GC63">
        <v>999.9</v>
      </c>
      <c r="GD63">
        <v>9999</v>
      </c>
      <c r="GE63">
        <v>1.86951</v>
      </c>
      <c r="GF63">
        <v>1.8654900000000001</v>
      </c>
      <c r="GG63">
        <v>1.87225</v>
      </c>
      <c r="GH63">
        <v>1.8688199999999999</v>
      </c>
      <c r="GI63">
        <v>1.8675200000000001</v>
      </c>
      <c r="GJ63">
        <v>1.8675200000000001</v>
      </c>
      <c r="GK63">
        <v>1.8688800000000001</v>
      </c>
      <c r="GL63">
        <v>1.87002</v>
      </c>
      <c r="GM63">
        <v>5</v>
      </c>
      <c r="GN63">
        <v>0</v>
      </c>
      <c r="GO63">
        <v>0</v>
      </c>
      <c r="GP63">
        <v>0</v>
      </c>
      <c r="GQ63" t="s">
        <v>371</v>
      </c>
      <c r="GR63" t="s">
        <v>372</v>
      </c>
      <c r="GS63" t="s">
        <v>373</v>
      </c>
      <c r="GT63" t="s">
        <v>373</v>
      </c>
      <c r="GU63" t="s">
        <v>373</v>
      </c>
      <c r="GV63" t="s">
        <v>373</v>
      </c>
      <c r="GW63">
        <v>0</v>
      </c>
      <c r="GX63">
        <v>100</v>
      </c>
      <c r="GY63">
        <v>100</v>
      </c>
      <c r="GZ63">
        <v>3.19</v>
      </c>
      <c r="HA63">
        <v>-3.8800000000000001E-2</v>
      </c>
      <c r="HB63">
        <v>2.7515000000000001</v>
      </c>
      <c r="HC63">
        <v>-8.5412299999999995E-5</v>
      </c>
      <c r="HD63">
        <v>7.0222799999999995E-7</v>
      </c>
      <c r="HE63">
        <v>-2.9899000000000002E-10</v>
      </c>
      <c r="HF63">
        <v>1.37246071695304E-2</v>
      </c>
      <c r="HG63">
        <v>-2.3286016756615301E-2</v>
      </c>
      <c r="HH63">
        <v>2.6488966622917002E-3</v>
      </c>
      <c r="HI63">
        <v>-3.3879166133906998E-5</v>
      </c>
      <c r="HJ63">
        <v>1</v>
      </c>
      <c r="HK63">
        <v>2007</v>
      </c>
      <c r="HL63">
        <v>1</v>
      </c>
      <c r="HM63">
        <v>24</v>
      </c>
      <c r="HN63">
        <v>0.6</v>
      </c>
      <c r="HO63">
        <v>0.6</v>
      </c>
      <c r="HP63">
        <v>18</v>
      </c>
      <c r="HQ63">
        <v>511.67599999999999</v>
      </c>
      <c r="HR63">
        <v>496.68</v>
      </c>
      <c r="HS63">
        <v>26.998699999999999</v>
      </c>
      <c r="HT63">
        <v>32.581899999999997</v>
      </c>
      <c r="HU63">
        <v>29.999700000000001</v>
      </c>
      <c r="HV63">
        <v>32.5852</v>
      </c>
      <c r="HW63">
        <v>32.579000000000001</v>
      </c>
      <c r="HX63">
        <v>62.942700000000002</v>
      </c>
      <c r="HY63">
        <v>100</v>
      </c>
      <c r="HZ63">
        <v>0</v>
      </c>
      <c r="IA63">
        <v>27</v>
      </c>
      <c r="IB63">
        <v>1500</v>
      </c>
      <c r="IC63">
        <v>0</v>
      </c>
      <c r="ID63">
        <v>98.812299999999993</v>
      </c>
      <c r="IE63">
        <v>99.870999999999995</v>
      </c>
    </row>
    <row r="64" spans="1:239" x14ac:dyDescent="0.3">
      <c r="A64">
        <v>48</v>
      </c>
      <c r="B64">
        <v>1628184027</v>
      </c>
      <c r="C64">
        <v>8937.4000000953693</v>
      </c>
      <c r="D64" t="s">
        <v>607</v>
      </c>
      <c r="E64" t="s">
        <v>608</v>
      </c>
      <c r="F64">
        <v>0</v>
      </c>
      <c r="G64" t="s">
        <v>533</v>
      </c>
      <c r="H64" t="s">
        <v>27</v>
      </c>
      <c r="I64" t="s">
        <v>364</v>
      </c>
      <c r="J64">
        <v>1628184027</v>
      </c>
      <c r="K64">
        <f t="shared" si="46"/>
        <v>2.8895516169903409E-3</v>
      </c>
      <c r="L64">
        <f t="shared" si="47"/>
        <v>2.889551616990341</v>
      </c>
      <c r="M64">
        <f t="shared" si="48"/>
        <v>36.806066866460768</v>
      </c>
      <c r="N64">
        <f t="shared" si="49"/>
        <v>1749.88</v>
      </c>
      <c r="O64">
        <f t="shared" si="50"/>
        <v>841.39703029970076</v>
      </c>
      <c r="P64">
        <f t="shared" si="51"/>
        <v>83.954663836463595</v>
      </c>
      <c r="Q64">
        <f t="shared" si="52"/>
        <v>174.60316814028002</v>
      </c>
      <c r="R64">
        <f t="shared" si="53"/>
        <v>7.2254418893264047E-2</v>
      </c>
      <c r="S64">
        <f t="shared" si="54"/>
        <v>2.9233832439327498</v>
      </c>
      <c r="T64">
        <f t="shared" si="55"/>
        <v>7.1276771974506173E-2</v>
      </c>
      <c r="U64">
        <f t="shared" si="56"/>
        <v>4.4634718079882146E-2</v>
      </c>
      <c r="V64">
        <f t="shared" si="57"/>
        <v>321.51775212712266</v>
      </c>
      <c r="W64">
        <f t="shared" si="58"/>
        <v>30.722676006928381</v>
      </c>
      <c r="X64">
        <f t="shared" si="59"/>
        <v>30.2136</v>
      </c>
      <c r="Y64">
        <f t="shared" si="60"/>
        <v>4.313001563786834</v>
      </c>
      <c r="Z64">
        <f t="shared" si="61"/>
        <v>8.7225752104402652</v>
      </c>
      <c r="AA64">
        <f t="shared" si="62"/>
        <v>0.36270558343905002</v>
      </c>
      <c r="AB64">
        <f t="shared" si="63"/>
        <v>4.1582396790906282</v>
      </c>
      <c r="AC64">
        <f t="shared" si="64"/>
        <v>3.950295980347784</v>
      </c>
      <c r="AD64">
        <f t="shared" si="65"/>
        <v>-127.42922630927404</v>
      </c>
      <c r="AE64">
        <f t="shared" si="66"/>
        <v>-100.18977658499587</v>
      </c>
      <c r="AF64">
        <f t="shared" si="67"/>
        <v>-7.6125275945005777</v>
      </c>
      <c r="AG64">
        <f t="shared" si="68"/>
        <v>86.28622163835216</v>
      </c>
      <c r="AH64">
        <v>0</v>
      </c>
      <c r="AI64">
        <v>0</v>
      </c>
      <c r="AJ64">
        <f t="shared" si="69"/>
        <v>1</v>
      </c>
      <c r="AK64">
        <f t="shared" si="70"/>
        <v>0</v>
      </c>
      <c r="AL64">
        <f t="shared" si="71"/>
        <v>52243.264629096971</v>
      </c>
      <c r="AM64" t="s">
        <v>365</v>
      </c>
      <c r="AN64">
        <v>10238.9</v>
      </c>
      <c r="AO64">
        <v>302.21199999999999</v>
      </c>
      <c r="AP64">
        <v>4052.3</v>
      </c>
      <c r="AQ64">
        <f t="shared" si="72"/>
        <v>0.92542210596451402</v>
      </c>
      <c r="AR64">
        <v>-0.32343011824092399</v>
      </c>
      <c r="AS64" t="s">
        <v>609</v>
      </c>
      <c r="AT64">
        <v>10083.4</v>
      </c>
      <c r="AU64">
        <v>873.48603846153799</v>
      </c>
      <c r="AV64">
        <v>1228.78</v>
      </c>
      <c r="AW64">
        <f t="shared" si="73"/>
        <v>0.28914367221021009</v>
      </c>
      <c r="AX64">
        <v>0.5</v>
      </c>
      <c r="AY64">
        <f t="shared" si="74"/>
        <v>1681.2312000658665</v>
      </c>
      <c r="AZ64">
        <f t="shared" si="75"/>
        <v>36.806066866460768</v>
      </c>
      <c r="BA64">
        <f t="shared" si="76"/>
        <v>243.05868151071152</v>
      </c>
      <c r="BB64">
        <f t="shared" si="77"/>
        <v>2.2084706126823631E-2</v>
      </c>
      <c r="BC64">
        <f t="shared" si="78"/>
        <v>2.2978238578101862</v>
      </c>
      <c r="BD64">
        <f t="shared" si="79"/>
        <v>257.99944427450129</v>
      </c>
      <c r="BE64" t="s">
        <v>610</v>
      </c>
      <c r="BF64">
        <v>605.65</v>
      </c>
      <c r="BG64">
        <f t="shared" si="80"/>
        <v>605.65</v>
      </c>
      <c r="BH64">
        <f t="shared" si="81"/>
        <v>0.50711274597568323</v>
      </c>
      <c r="BI64">
        <f t="shared" si="82"/>
        <v>0.57017630596899838</v>
      </c>
      <c r="BJ64">
        <f t="shared" si="83"/>
        <v>0.81920705612696398</v>
      </c>
      <c r="BK64">
        <f t="shared" si="84"/>
        <v>0.38345157779942973</v>
      </c>
      <c r="BL64">
        <f t="shared" si="85"/>
        <v>0.75292099812057756</v>
      </c>
      <c r="BM64">
        <f t="shared" si="86"/>
        <v>0.39534378857199048</v>
      </c>
      <c r="BN64">
        <f t="shared" si="87"/>
        <v>0.60465621142800952</v>
      </c>
      <c r="BO64">
        <f t="shared" si="88"/>
        <v>2000.04</v>
      </c>
      <c r="BP64">
        <f t="shared" si="89"/>
        <v>1681.2312000658665</v>
      </c>
      <c r="BQ64">
        <f t="shared" si="90"/>
        <v>0.84059878805717214</v>
      </c>
      <c r="BR64">
        <f t="shared" si="91"/>
        <v>0.16075566095034233</v>
      </c>
      <c r="BS64">
        <v>6</v>
      </c>
      <c r="BT64">
        <v>0.5</v>
      </c>
      <c r="BU64" t="s">
        <v>368</v>
      </c>
      <c r="BV64">
        <v>2</v>
      </c>
      <c r="BW64">
        <v>1628184027</v>
      </c>
      <c r="BX64">
        <v>1749.88</v>
      </c>
      <c r="BY64">
        <v>1800.11</v>
      </c>
      <c r="BZ64">
        <v>3.6350500000000001</v>
      </c>
      <c r="CA64">
        <v>0.180531</v>
      </c>
      <c r="CB64">
        <v>1746.74</v>
      </c>
      <c r="CC64">
        <v>3.6738200000000001</v>
      </c>
      <c r="CD64">
        <v>500.04899999999998</v>
      </c>
      <c r="CE64">
        <v>99.68</v>
      </c>
      <c r="CF64">
        <v>0.100081</v>
      </c>
      <c r="CG64">
        <v>29.5779</v>
      </c>
      <c r="CH64">
        <v>30.2136</v>
      </c>
      <c r="CI64">
        <v>999.9</v>
      </c>
      <c r="CJ64">
        <v>0</v>
      </c>
      <c r="CK64">
        <v>0</v>
      </c>
      <c r="CL64">
        <v>9996.8799999999992</v>
      </c>
      <c r="CM64">
        <v>0</v>
      </c>
      <c r="CN64">
        <v>2162.5500000000002</v>
      </c>
      <c r="CO64">
        <v>-50.224499999999999</v>
      </c>
      <c r="CP64">
        <v>1756.27</v>
      </c>
      <c r="CQ64">
        <v>1800.43</v>
      </c>
      <c r="CR64">
        <v>3.45452</v>
      </c>
      <c r="CS64">
        <v>1800.11</v>
      </c>
      <c r="CT64">
        <v>0.180531</v>
      </c>
      <c r="CU64">
        <v>0.362342</v>
      </c>
      <c r="CV64">
        <v>1.7995400000000002E-2</v>
      </c>
      <c r="CW64">
        <v>-7.0415799999999997</v>
      </c>
      <c r="CX64">
        <v>-40.4377</v>
      </c>
      <c r="CY64">
        <v>2000.04</v>
      </c>
      <c r="CZ64">
        <v>0.97999099999999995</v>
      </c>
      <c r="DA64">
        <v>2.0009300000000001E-2</v>
      </c>
      <c r="DB64">
        <v>0</v>
      </c>
      <c r="DC64">
        <v>870.59</v>
      </c>
      <c r="DD64">
        <v>4.9998899999999997</v>
      </c>
      <c r="DE64">
        <v>19297.400000000001</v>
      </c>
      <c r="DF64">
        <v>16900.599999999999</v>
      </c>
      <c r="DG64">
        <v>48.061999999999998</v>
      </c>
      <c r="DH64">
        <v>49.061999999999998</v>
      </c>
      <c r="DI64">
        <v>48.625</v>
      </c>
      <c r="DJ64">
        <v>48.375</v>
      </c>
      <c r="DK64">
        <v>49.625</v>
      </c>
      <c r="DL64">
        <v>1955.12</v>
      </c>
      <c r="DM64">
        <v>39.92</v>
      </c>
      <c r="DN64">
        <v>0</v>
      </c>
      <c r="DO64">
        <v>105</v>
      </c>
      <c r="DP64">
        <v>0</v>
      </c>
      <c r="DQ64">
        <v>873.48603846153799</v>
      </c>
      <c r="DR64">
        <v>-22.093777741884001</v>
      </c>
      <c r="DS64">
        <v>-421.25811909601799</v>
      </c>
      <c r="DT64">
        <v>19351.353846153801</v>
      </c>
      <c r="DU64">
        <v>15</v>
      </c>
      <c r="DV64">
        <v>1628183990</v>
      </c>
      <c r="DW64" t="s">
        <v>611</v>
      </c>
      <c r="DX64">
        <v>1628183990</v>
      </c>
      <c r="DY64">
        <v>1628183987</v>
      </c>
      <c r="DZ64">
        <v>51</v>
      </c>
      <c r="EA64">
        <v>-1.0999999999999999E-2</v>
      </c>
      <c r="EB64">
        <v>-1E-3</v>
      </c>
      <c r="EC64">
        <v>3.12</v>
      </c>
      <c r="ED64">
        <v>8.9999999999999993E-3</v>
      </c>
      <c r="EE64">
        <v>1800</v>
      </c>
      <c r="EF64">
        <v>0</v>
      </c>
      <c r="EG64">
        <v>0.03</v>
      </c>
      <c r="EH64">
        <v>0.02</v>
      </c>
      <c r="EI64">
        <v>36.926383949898003</v>
      </c>
      <c r="EJ64">
        <v>-0.91601176877067803</v>
      </c>
      <c r="EK64">
        <v>0.176018499422435</v>
      </c>
      <c r="EL64">
        <v>1</v>
      </c>
      <c r="EM64">
        <v>7.31056144631025E-2</v>
      </c>
      <c r="EN64">
        <v>-2.5203534678400101E-3</v>
      </c>
      <c r="EO64">
        <v>3.8766832738536299E-4</v>
      </c>
      <c r="EP64">
        <v>1</v>
      </c>
      <c r="EQ64">
        <v>2</v>
      </c>
      <c r="ER64">
        <v>2</v>
      </c>
      <c r="ES64" t="s">
        <v>370</v>
      </c>
      <c r="ET64">
        <v>2.93919</v>
      </c>
      <c r="EU64">
        <v>2.7457500000000001</v>
      </c>
      <c r="EV64">
        <v>0.236655</v>
      </c>
      <c r="EW64">
        <v>0.240592</v>
      </c>
      <c r="EX64">
        <v>2.7243699999999999E-2</v>
      </c>
      <c r="EY64">
        <v>1.6524599999999999E-3</v>
      </c>
      <c r="EZ64">
        <v>18094.2</v>
      </c>
      <c r="FA64">
        <v>16513.8</v>
      </c>
      <c r="FB64">
        <v>23643</v>
      </c>
      <c r="FC64">
        <v>21799.200000000001</v>
      </c>
      <c r="FD64">
        <v>32511.5</v>
      </c>
      <c r="FE64">
        <v>30565</v>
      </c>
      <c r="FF64">
        <v>37380.800000000003</v>
      </c>
      <c r="FG64">
        <v>34126.6</v>
      </c>
      <c r="FH64">
        <v>1.9886999999999999</v>
      </c>
      <c r="FI64">
        <v>1.92563</v>
      </c>
      <c r="FJ64">
        <v>0.113998</v>
      </c>
      <c r="FK64">
        <v>0</v>
      </c>
      <c r="FL64">
        <v>28.356300000000001</v>
      </c>
      <c r="FM64">
        <v>999.9</v>
      </c>
      <c r="FN64">
        <v>45.305999999999997</v>
      </c>
      <c r="FO64">
        <v>38.470999999999997</v>
      </c>
      <c r="FP64">
        <v>31.0367</v>
      </c>
      <c r="FQ64">
        <v>60.9343</v>
      </c>
      <c r="FR64">
        <v>36.710700000000003</v>
      </c>
      <c r="FS64">
        <v>1</v>
      </c>
      <c r="FT64">
        <v>0.41209299999999999</v>
      </c>
      <c r="FU64">
        <v>1.97651</v>
      </c>
      <c r="FV64">
        <v>20.180399999999999</v>
      </c>
      <c r="FW64">
        <v>5.2641600000000004</v>
      </c>
      <c r="FX64">
        <v>11.962</v>
      </c>
      <c r="FY64">
        <v>4.9797500000000001</v>
      </c>
      <c r="FZ64">
        <v>3.2975500000000002</v>
      </c>
      <c r="GA64">
        <v>9999</v>
      </c>
      <c r="GB64">
        <v>9999</v>
      </c>
      <c r="GC64">
        <v>999.9</v>
      </c>
      <c r="GD64">
        <v>9999</v>
      </c>
      <c r="GE64">
        <v>1.86951</v>
      </c>
      <c r="GF64">
        <v>1.86551</v>
      </c>
      <c r="GG64">
        <v>1.8722300000000001</v>
      </c>
      <c r="GH64">
        <v>1.86879</v>
      </c>
      <c r="GI64">
        <v>1.8675200000000001</v>
      </c>
      <c r="GJ64">
        <v>1.8675299999999999</v>
      </c>
      <c r="GK64">
        <v>1.86883</v>
      </c>
      <c r="GL64">
        <v>1.8700399999999999</v>
      </c>
      <c r="GM64">
        <v>5</v>
      </c>
      <c r="GN64">
        <v>0</v>
      </c>
      <c r="GO64">
        <v>0</v>
      </c>
      <c r="GP64">
        <v>0</v>
      </c>
      <c r="GQ64" t="s">
        <v>371</v>
      </c>
      <c r="GR64" t="s">
        <v>372</v>
      </c>
      <c r="GS64" t="s">
        <v>373</v>
      </c>
      <c r="GT64" t="s">
        <v>373</v>
      </c>
      <c r="GU64" t="s">
        <v>373</v>
      </c>
      <c r="GV64" t="s">
        <v>373</v>
      </c>
      <c r="GW64">
        <v>0</v>
      </c>
      <c r="GX64">
        <v>100</v>
      </c>
      <c r="GY64">
        <v>100</v>
      </c>
      <c r="GZ64">
        <v>3.14</v>
      </c>
      <c r="HA64">
        <v>-3.8800000000000001E-2</v>
      </c>
      <c r="HB64">
        <v>2.7409271622287901</v>
      </c>
      <c r="HC64">
        <v>-8.5412330020358197E-5</v>
      </c>
      <c r="HD64">
        <v>7.0222813146585796E-7</v>
      </c>
      <c r="HE64">
        <v>-2.98990151938357E-10</v>
      </c>
      <c r="HF64">
        <v>1.27095405787967E-2</v>
      </c>
      <c r="HG64">
        <v>-2.3286016756615301E-2</v>
      </c>
      <c r="HH64">
        <v>2.6488966622917002E-3</v>
      </c>
      <c r="HI64">
        <v>-3.3879166133906998E-5</v>
      </c>
      <c r="HJ64">
        <v>1</v>
      </c>
      <c r="HK64">
        <v>2007</v>
      </c>
      <c r="HL64">
        <v>1</v>
      </c>
      <c r="HM64">
        <v>24</v>
      </c>
      <c r="HN64">
        <v>0.6</v>
      </c>
      <c r="HO64">
        <v>0.7</v>
      </c>
      <c r="HP64">
        <v>18</v>
      </c>
      <c r="HQ64">
        <v>511.74200000000002</v>
      </c>
      <c r="HR64">
        <v>498.15300000000002</v>
      </c>
      <c r="HS64">
        <v>27.002300000000002</v>
      </c>
      <c r="HT64">
        <v>32.440300000000001</v>
      </c>
      <c r="HU64">
        <v>29.999500000000001</v>
      </c>
      <c r="HV64">
        <v>32.444099999999999</v>
      </c>
      <c r="HW64">
        <v>32.435499999999998</v>
      </c>
      <c r="HX64">
        <v>72.824700000000007</v>
      </c>
      <c r="HY64">
        <v>100</v>
      </c>
      <c r="HZ64">
        <v>0</v>
      </c>
      <c r="IA64">
        <v>27</v>
      </c>
      <c r="IB64">
        <v>1800</v>
      </c>
      <c r="IC64">
        <v>0</v>
      </c>
      <c r="ID64">
        <v>98.835800000000006</v>
      </c>
      <c r="IE64">
        <v>99.901499999999999</v>
      </c>
    </row>
    <row r="65" spans="1:239" x14ac:dyDescent="0.3">
      <c r="A65">
        <v>49</v>
      </c>
      <c r="B65">
        <v>1628184859.5999999</v>
      </c>
      <c r="C65">
        <v>9770</v>
      </c>
      <c r="D65" t="s">
        <v>612</v>
      </c>
      <c r="E65" t="s">
        <v>613</v>
      </c>
      <c r="F65">
        <v>0</v>
      </c>
      <c r="G65" t="s">
        <v>614</v>
      </c>
      <c r="H65" t="s">
        <v>27</v>
      </c>
      <c r="I65" t="s">
        <v>364</v>
      </c>
      <c r="J65">
        <v>1628184859.5999999</v>
      </c>
      <c r="K65">
        <f t="shared" si="46"/>
        <v>1.1869686220388743E-2</v>
      </c>
      <c r="L65">
        <f t="shared" si="47"/>
        <v>11.869686220388743</v>
      </c>
      <c r="M65">
        <f t="shared" si="48"/>
        <v>27.363099421084215</v>
      </c>
      <c r="N65">
        <f t="shared" si="49"/>
        <v>362.041</v>
      </c>
      <c r="O65">
        <f t="shared" si="50"/>
        <v>251.03855011885011</v>
      </c>
      <c r="P65">
        <f t="shared" si="51"/>
        <v>25.044744997900779</v>
      </c>
      <c r="Q65">
        <f t="shared" si="52"/>
        <v>36.118853138262104</v>
      </c>
      <c r="R65">
        <f t="shared" si="53"/>
        <v>0.48161633291482242</v>
      </c>
      <c r="S65">
        <f t="shared" si="54"/>
        <v>2.9282463657363555</v>
      </c>
      <c r="T65">
        <f t="shared" si="55"/>
        <v>0.44154552806340569</v>
      </c>
      <c r="U65">
        <f t="shared" si="56"/>
        <v>0.27928780309174733</v>
      </c>
      <c r="V65">
        <f t="shared" si="57"/>
        <v>321.51557712709149</v>
      </c>
      <c r="W65">
        <f t="shared" si="58"/>
        <v>28.345832100183454</v>
      </c>
      <c r="X65">
        <f t="shared" si="59"/>
        <v>29.1615</v>
      </c>
      <c r="Y65">
        <f t="shared" si="60"/>
        <v>4.0595108376280473</v>
      </c>
      <c r="Z65">
        <f t="shared" si="61"/>
        <v>34.997711291754619</v>
      </c>
      <c r="AA65">
        <f t="shared" si="62"/>
        <v>1.45170372325453</v>
      </c>
      <c r="AB65">
        <f t="shared" si="63"/>
        <v>4.1479961679566975</v>
      </c>
      <c r="AC65">
        <f t="shared" si="64"/>
        <v>2.6078071143735171</v>
      </c>
      <c r="AD65">
        <f t="shared" si="65"/>
        <v>-523.45316231914353</v>
      </c>
      <c r="AE65">
        <f t="shared" si="66"/>
        <v>58.979342110794448</v>
      </c>
      <c r="AF65">
        <f t="shared" si="67"/>
        <v>4.4496543651484766</v>
      </c>
      <c r="AG65">
        <f t="shared" si="68"/>
        <v>-138.5085887161091</v>
      </c>
      <c r="AH65">
        <v>0</v>
      </c>
      <c r="AI65">
        <v>0</v>
      </c>
      <c r="AJ65">
        <f t="shared" si="69"/>
        <v>1</v>
      </c>
      <c r="AK65">
        <f t="shared" si="70"/>
        <v>0</v>
      </c>
      <c r="AL65">
        <f t="shared" si="71"/>
        <v>52389.492170520905</v>
      </c>
      <c r="AM65" t="s">
        <v>365</v>
      </c>
      <c r="AN65">
        <v>10238.9</v>
      </c>
      <c r="AO65">
        <v>302.21199999999999</v>
      </c>
      <c r="AP65">
        <v>4052.3</v>
      </c>
      <c r="AQ65">
        <f t="shared" si="72"/>
        <v>0.92542210596451402</v>
      </c>
      <c r="AR65">
        <v>-0.32343011824092399</v>
      </c>
      <c r="AS65" t="s">
        <v>615</v>
      </c>
      <c r="AT65">
        <v>10180.700000000001</v>
      </c>
      <c r="AU65">
        <v>862.11303846153896</v>
      </c>
      <c r="AV65">
        <v>1311.95</v>
      </c>
      <c r="AW65">
        <f t="shared" si="73"/>
        <v>0.34287660470175008</v>
      </c>
      <c r="AX65">
        <v>0.5</v>
      </c>
      <c r="AY65">
        <f t="shared" si="74"/>
        <v>1681.2225000658505</v>
      </c>
      <c r="AZ65">
        <f t="shared" si="75"/>
        <v>27.363099421084215</v>
      </c>
      <c r="BA65">
        <f t="shared" si="76"/>
        <v>288.2259312853833</v>
      </c>
      <c r="BB65">
        <f t="shared" si="77"/>
        <v>1.6468093627250831E-2</v>
      </c>
      <c r="BC65">
        <f t="shared" si="78"/>
        <v>2.0887610046114564</v>
      </c>
      <c r="BD65">
        <f t="shared" si="79"/>
        <v>261.4798695482877</v>
      </c>
      <c r="BE65" t="s">
        <v>616</v>
      </c>
      <c r="BF65">
        <v>572.42999999999995</v>
      </c>
      <c r="BG65">
        <f t="shared" si="80"/>
        <v>572.42999999999995</v>
      </c>
      <c r="BH65">
        <f t="shared" si="81"/>
        <v>0.5636800182933801</v>
      </c>
      <c r="BI65">
        <f t="shared" si="82"/>
        <v>0.60828234738541354</v>
      </c>
      <c r="BJ65">
        <f t="shared" si="83"/>
        <v>0.78748631414391923</v>
      </c>
      <c r="BK65">
        <f t="shared" si="84"/>
        <v>0.44549869524417329</v>
      </c>
      <c r="BL65">
        <f t="shared" si="85"/>
        <v>0.73074285190107546</v>
      </c>
      <c r="BM65">
        <f t="shared" si="86"/>
        <v>0.40389026563755687</v>
      </c>
      <c r="BN65">
        <f t="shared" si="87"/>
        <v>0.59610973436244308</v>
      </c>
      <c r="BO65">
        <f t="shared" si="88"/>
        <v>2000.03</v>
      </c>
      <c r="BP65">
        <f t="shared" si="89"/>
        <v>1681.2225000658505</v>
      </c>
      <c r="BQ65">
        <f t="shared" si="90"/>
        <v>0.84059864105330939</v>
      </c>
      <c r="BR65">
        <f t="shared" si="91"/>
        <v>0.16075537723288724</v>
      </c>
      <c r="BS65">
        <v>6</v>
      </c>
      <c r="BT65">
        <v>0.5</v>
      </c>
      <c r="BU65" t="s">
        <v>368</v>
      </c>
      <c r="BV65">
        <v>2</v>
      </c>
      <c r="BW65">
        <v>1628184859.5999999</v>
      </c>
      <c r="BX65">
        <v>362.041</v>
      </c>
      <c r="BY65">
        <v>400.03</v>
      </c>
      <c r="BZ65">
        <v>14.551299999999999</v>
      </c>
      <c r="CA65">
        <v>0.516231</v>
      </c>
      <c r="CB65">
        <v>360.12400000000002</v>
      </c>
      <c r="CC65">
        <v>14.437900000000001</v>
      </c>
      <c r="CD65">
        <v>500.04599999999999</v>
      </c>
      <c r="CE65">
        <v>99.664599999999993</v>
      </c>
      <c r="CF65">
        <v>9.9938100000000002E-2</v>
      </c>
      <c r="CG65">
        <v>29.5351</v>
      </c>
      <c r="CH65">
        <v>29.1615</v>
      </c>
      <c r="CI65">
        <v>999.9</v>
      </c>
      <c r="CJ65">
        <v>0</v>
      </c>
      <c r="CK65">
        <v>0</v>
      </c>
      <c r="CL65">
        <v>10026.200000000001</v>
      </c>
      <c r="CM65">
        <v>0</v>
      </c>
      <c r="CN65">
        <v>1414.33</v>
      </c>
      <c r="CO65">
        <v>-37.989899999999999</v>
      </c>
      <c r="CP65">
        <v>367.387</v>
      </c>
      <c r="CQ65">
        <v>400.23700000000002</v>
      </c>
      <c r="CR65">
        <v>14.035</v>
      </c>
      <c r="CS65">
        <v>400.03</v>
      </c>
      <c r="CT65">
        <v>0.516231</v>
      </c>
      <c r="CU65">
        <v>1.45025</v>
      </c>
      <c r="CV65">
        <v>5.1450000000000003E-2</v>
      </c>
      <c r="CW65">
        <v>12.4535</v>
      </c>
      <c r="CX65">
        <v>-29.8947</v>
      </c>
      <c r="CY65">
        <v>2000.03</v>
      </c>
      <c r="CZ65">
        <v>0.97999700000000001</v>
      </c>
      <c r="DA65">
        <v>2.0002800000000001E-2</v>
      </c>
      <c r="DB65">
        <v>0</v>
      </c>
      <c r="DC65">
        <v>861.49699999999996</v>
      </c>
      <c r="DD65">
        <v>4.9998899999999997</v>
      </c>
      <c r="DE65">
        <v>18372.7</v>
      </c>
      <c r="DF65">
        <v>16900.5</v>
      </c>
      <c r="DG65">
        <v>47.875</v>
      </c>
      <c r="DH65">
        <v>49</v>
      </c>
      <c r="DI65">
        <v>48.311999999999998</v>
      </c>
      <c r="DJ65">
        <v>48.811999999999998</v>
      </c>
      <c r="DK65">
        <v>49.5</v>
      </c>
      <c r="DL65">
        <v>1955.12</v>
      </c>
      <c r="DM65">
        <v>39.909999999999997</v>
      </c>
      <c r="DN65">
        <v>0</v>
      </c>
      <c r="DO65">
        <v>832.20000004768394</v>
      </c>
      <c r="DP65">
        <v>0</v>
      </c>
      <c r="DQ65">
        <v>862.11303846153896</v>
      </c>
      <c r="DR65">
        <v>-8.9588717937678108</v>
      </c>
      <c r="DS65">
        <v>-165.531624086737</v>
      </c>
      <c r="DT65">
        <v>18394.461538461499</v>
      </c>
      <c r="DU65">
        <v>15</v>
      </c>
      <c r="DV65">
        <v>1628184822.5999999</v>
      </c>
      <c r="DW65" t="s">
        <v>617</v>
      </c>
      <c r="DX65">
        <v>1628184804.0999999</v>
      </c>
      <c r="DY65">
        <v>1628184822.5999999</v>
      </c>
      <c r="DZ65">
        <v>53</v>
      </c>
      <c r="EA65">
        <v>-0.87</v>
      </c>
      <c r="EB65">
        <v>-0.01</v>
      </c>
      <c r="EC65">
        <v>1.929</v>
      </c>
      <c r="ED65">
        <v>-1.0999999999999999E-2</v>
      </c>
      <c r="EE65">
        <v>400</v>
      </c>
      <c r="EF65">
        <v>0</v>
      </c>
      <c r="EG65">
        <v>7.0000000000000007E-2</v>
      </c>
      <c r="EH65">
        <v>0.01</v>
      </c>
      <c r="EI65">
        <v>27.380757164327399</v>
      </c>
      <c r="EJ65">
        <v>0.28868134541495699</v>
      </c>
      <c r="EK65">
        <v>5.8607841597748497E-2</v>
      </c>
      <c r="EL65">
        <v>1</v>
      </c>
      <c r="EM65">
        <v>0.48579534291003601</v>
      </c>
      <c r="EN65">
        <v>-9.0468692475031802E-3</v>
      </c>
      <c r="EO65">
        <v>1.63914735537815E-3</v>
      </c>
      <c r="EP65">
        <v>1</v>
      </c>
      <c r="EQ65">
        <v>2</v>
      </c>
      <c r="ER65">
        <v>2</v>
      </c>
      <c r="ES65" t="s">
        <v>370</v>
      </c>
      <c r="ET65">
        <v>2.9388100000000001</v>
      </c>
      <c r="EU65">
        <v>2.74586</v>
      </c>
      <c r="EV65">
        <v>8.2302700000000006E-2</v>
      </c>
      <c r="EW65">
        <v>8.9189599999999994E-2</v>
      </c>
      <c r="EX65">
        <v>8.1086900000000003E-2</v>
      </c>
      <c r="EY65">
        <v>4.6110400000000003E-3</v>
      </c>
      <c r="EZ65">
        <v>21710.7</v>
      </c>
      <c r="FA65">
        <v>19773.3</v>
      </c>
      <c r="FB65">
        <v>23591.9</v>
      </c>
      <c r="FC65">
        <v>21758</v>
      </c>
      <c r="FD65">
        <v>30627.4</v>
      </c>
      <c r="FE65">
        <v>30412.400000000001</v>
      </c>
      <c r="FF65">
        <v>37284.699999999997</v>
      </c>
      <c r="FG65">
        <v>34058.5</v>
      </c>
      <c r="FH65">
        <v>1.9902</v>
      </c>
      <c r="FI65">
        <v>1.90943</v>
      </c>
      <c r="FJ65">
        <v>-1.2435E-2</v>
      </c>
      <c r="FK65">
        <v>0</v>
      </c>
      <c r="FL65">
        <v>29.364100000000001</v>
      </c>
      <c r="FM65">
        <v>999.9</v>
      </c>
      <c r="FN65">
        <v>45.703000000000003</v>
      </c>
      <c r="FO65">
        <v>39.085999999999999</v>
      </c>
      <c r="FP65">
        <v>32.373600000000003</v>
      </c>
      <c r="FQ65">
        <v>60.864400000000003</v>
      </c>
      <c r="FR65">
        <v>36.790900000000001</v>
      </c>
      <c r="FS65">
        <v>1</v>
      </c>
      <c r="FT65">
        <v>0.46796700000000002</v>
      </c>
      <c r="FU65">
        <v>2.5741900000000002</v>
      </c>
      <c r="FV65">
        <v>20.1693</v>
      </c>
      <c r="FW65">
        <v>5.2631100000000002</v>
      </c>
      <c r="FX65">
        <v>11.962</v>
      </c>
      <c r="FY65">
        <v>4.9795999999999996</v>
      </c>
      <c r="FZ65">
        <v>3.2978999999999998</v>
      </c>
      <c r="GA65">
        <v>9999</v>
      </c>
      <c r="GB65">
        <v>9999</v>
      </c>
      <c r="GC65">
        <v>999.9</v>
      </c>
      <c r="GD65">
        <v>9999</v>
      </c>
      <c r="GE65">
        <v>1.8695600000000001</v>
      </c>
      <c r="GF65">
        <v>1.86554</v>
      </c>
      <c r="GG65">
        <v>1.8722399999999999</v>
      </c>
      <c r="GH65">
        <v>1.8688800000000001</v>
      </c>
      <c r="GI65">
        <v>1.8675200000000001</v>
      </c>
      <c r="GJ65">
        <v>1.8675600000000001</v>
      </c>
      <c r="GK65">
        <v>1.86887</v>
      </c>
      <c r="GL65">
        <v>1.8701000000000001</v>
      </c>
      <c r="GM65">
        <v>5</v>
      </c>
      <c r="GN65">
        <v>0</v>
      </c>
      <c r="GO65">
        <v>0</v>
      </c>
      <c r="GP65">
        <v>0</v>
      </c>
      <c r="GQ65" t="s">
        <v>371</v>
      </c>
      <c r="GR65" t="s">
        <v>372</v>
      </c>
      <c r="GS65" t="s">
        <v>373</v>
      </c>
      <c r="GT65" t="s">
        <v>373</v>
      </c>
      <c r="GU65" t="s">
        <v>373</v>
      </c>
      <c r="GV65" t="s">
        <v>373</v>
      </c>
      <c r="GW65">
        <v>0</v>
      </c>
      <c r="GX65">
        <v>100</v>
      </c>
      <c r="GY65">
        <v>100</v>
      </c>
      <c r="GZ65">
        <v>1.917</v>
      </c>
      <c r="HA65">
        <v>0.1134</v>
      </c>
      <c r="HB65">
        <v>1.87066348595909</v>
      </c>
      <c r="HC65">
        <v>-8.5412330020358197E-5</v>
      </c>
      <c r="HD65">
        <v>7.0222813146585796E-7</v>
      </c>
      <c r="HE65">
        <v>-2.98990151938357E-10</v>
      </c>
      <c r="HF65">
        <v>-6.2078028816723099E-4</v>
      </c>
      <c r="HG65">
        <v>-2.3286016756615301E-2</v>
      </c>
      <c r="HH65">
        <v>2.6488966622917002E-3</v>
      </c>
      <c r="HI65">
        <v>-3.3879166133906998E-5</v>
      </c>
      <c r="HJ65">
        <v>1</v>
      </c>
      <c r="HK65">
        <v>2007</v>
      </c>
      <c r="HL65">
        <v>1</v>
      </c>
      <c r="HM65">
        <v>24</v>
      </c>
      <c r="HN65">
        <v>0.9</v>
      </c>
      <c r="HO65">
        <v>0.6</v>
      </c>
      <c r="HP65">
        <v>18</v>
      </c>
      <c r="HQ65">
        <v>513.64200000000005</v>
      </c>
      <c r="HR65">
        <v>487.024</v>
      </c>
      <c r="HS65">
        <v>27.000599999999999</v>
      </c>
      <c r="HT65">
        <v>32.8018</v>
      </c>
      <c r="HU65">
        <v>30.001899999999999</v>
      </c>
      <c r="HV65">
        <v>32.564100000000003</v>
      </c>
      <c r="HW65">
        <v>32.506100000000004</v>
      </c>
      <c r="HX65">
        <v>21.1751</v>
      </c>
      <c r="HY65">
        <v>100</v>
      </c>
      <c r="HZ65">
        <v>0</v>
      </c>
      <c r="IA65">
        <v>27</v>
      </c>
      <c r="IB65">
        <v>400</v>
      </c>
      <c r="IC65">
        <v>0</v>
      </c>
      <c r="ID65">
        <v>98.597499999999997</v>
      </c>
      <c r="IE65">
        <v>99.706199999999995</v>
      </c>
    </row>
    <row r="66" spans="1:239" x14ac:dyDescent="0.3">
      <c r="A66">
        <v>50</v>
      </c>
      <c r="B66">
        <v>1628184976.5999999</v>
      </c>
      <c r="C66">
        <v>9887</v>
      </c>
      <c r="D66" t="s">
        <v>618</v>
      </c>
      <c r="E66" t="s">
        <v>619</v>
      </c>
      <c r="F66">
        <v>0</v>
      </c>
      <c r="G66" t="s">
        <v>614</v>
      </c>
      <c r="H66" t="s">
        <v>27</v>
      </c>
      <c r="I66" t="s">
        <v>364</v>
      </c>
      <c r="J66">
        <v>1628184976.5999999</v>
      </c>
      <c r="K66">
        <f t="shared" si="46"/>
        <v>1.1426476508875122E-2</v>
      </c>
      <c r="L66">
        <f t="shared" si="47"/>
        <v>11.426476508875123</v>
      </c>
      <c r="M66">
        <f t="shared" si="48"/>
        <v>19.501367696835267</v>
      </c>
      <c r="N66">
        <f t="shared" si="49"/>
        <v>272.86200000000002</v>
      </c>
      <c r="O66">
        <f t="shared" si="50"/>
        <v>188.15555012581922</v>
      </c>
      <c r="P66">
        <f t="shared" si="51"/>
        <v>18.771082943065284</v>
      </c>
      <c r="Q66">
        <f t="shared" si="52"/>
        <v>27.221706883404003</v>
      </c>
      <c r="R66">
        <f t="shared" si="53"/>
        <v>0.44843234381189712</v>
      </c>
      <c r="S66">
        <f t="shared" si="54"/>
        <v>2.9249556402486352</v>
      </c>
      <c r="T66">
        <f t="shared" si="55"/>
        <v>0.41344258015153534</v>
      </c>
      <c r="U66">
        <f t="shared" si="56"/>
        <v>0.26131741836731337</v>
      </c>
      <c r="V66">
        <f t="shared" si="57"/>
        <v>321.52138212705705</v>
      </c>
      <c r="W66">
        <f t="shared" si="58"/>
        <v>28.49637952690885</v>
      </c>
      <c r="X66">
        <f t="shared" si="59"/>
        <v>29.3032</v>
      </c>
      <c r="Y66">
        <f t="shared" si="60"/>
        <v>4.0928761087315841</v>
      </c>
      <c r="Z66">
        <f t="shared" si="61"/>
        <v>33.962638391809826</v>
      </c>
      <c r="AA66">
        <f t="shared" si="62"/>
        <v>1.4117353452136001</v>
      </c>
      <c r="AB66">
        <f t="shared" si="63"/>
        <v>4.1567304899198989</v>
      </c>
      <c r="AC66">
        <f t="shared" si="64"/>
        <v>2.681140763517984</v>
      </c>
      <c r="AD66">
        <f t="shared" si="65"/>
        <v>-503.90761404139289</v>
      </c>
      <c r="AE66">
        <f t="shared" si="66"/>
        <v>42.324051955249423</v>
      </c>
      <c r="AF66">
        <f t="shared" si="67"/>
        <v>3.199526678221023</v>
      </c>
      <c r="AG66">
        <f t="shared" si="68"/>
        <v>-136.86265328086537</v>
      </c>
      <c r="AH66">
        <v>0</v>
      </c>
      <c r="AI66">
        <v>0</v>
      </c>
      <c r="AJ66">
        <f t="shared" si="69"/>
        <v>1</v>
      </c>
      <c r="AK66">
        <f t="shared" si="70"/>
        <v>0</v>
      </c>
      <c r="AL66">
        <f t="shared" si="71"/>
        <v>52288.976344376235</v>
      </c>
      <c r="AM66" t="s">
        <v>365</v>
      </c>
      <c r="AN66">
        <v>10238.9</v>
      </c>
      <c r="AO66">
        <v>302.21199999999999</v>
      </c>
      <c r="AP66">
        <v>4052.3</v>
      </c>
      <c r="AQ66">
        <f t="shared" si="72"/>
        <v>0.92542210596451402</v>
      </c>
      <c r="AR66">
        <v>-0.32343011824092399</v>
      </c>
      <c r="AS66" t="s">
        <v>620</v>
      </c>
      <c r="AT66">
        <v>10178.5</v>
      </c>
      <c r="AU66">
        <v>779.18499999999995</v>
      </c>
      <c r="AV66">
        <v>1147.33</v>
      </c>
      <c r="AW66">
        <f t="shared" si="73"/>
        <v>0.32087106586596703</v>
      </c>
      <c r="AX66">
        <v>0.5</v>
      </c>
      <c r="AY66">
        <f t="shared" si="74"/>
        <v>1681.2558000658325</v>
      </c>
      <c r="AZ66">
        <f t="shared" si="75"/>
        <v>19.501367696835267</v>
      </c>
      <c r="BA66">
        <f t="shared" si="76"/>
        <v>269.73317028023143</v>
      </c>
      <c r="BB66">
        <f t="shared" si="77"/>
        <v>1.1791660623148433E-2</v>
      </c>
      <c r="BC66">
        <f t="shared" si="78"/>
        <v>2.5319393722817329</v>
      </c>
      <c r="BD66">
        <f t="shared" si="79"/>
        <v>254.21030535508433</v>
      </c>
      <c r="BE66" t="s">
        <v>621</v>
      </c>
      <c r="BF66">
        <v>547.92999999999995</v>
      </c>
      <c r="BG66">
        <f t="shared" si="80"/>
        <v>547.92999999999995</v>
      </c>
      <c r="BH66">
        <f t="shared" si="81"/>
        <v>0.52243033826362084</v>
      </c>
      <c r="BI66">
        <f t="shared" si="82"/>
        <v>0.61418918918918919</v>
      </c>
      <c r="BJ66">
        <f t="shared" si="83"/>
        <v>0.82895641727329017</v>
      </c>
      <c r="BK66">
        <f t="shared" si="84"/>
        <v>0.43561372494728545</v>
      </c>
      <c r="BL66">
        <f t="shared" si="85"/>
        <v>0.7746404884365381</v>
      </c>
      <c r="BM66">
        <f t="shared" si="86"/>
        <v>0.4319034406879399</v>
      </c>
      <c r="BN66">
        <f t="shared" si="87"/>
        <v>0.56809655931206016</v>
      </c>
      <c r="BO66">
        <f t="shared" si="88"/>
        <v>2000.07</v>
      </c>
      <c r="BP66">
        <f t="shared" si="89"/>
        <v>1681.2558000658325</v>
      </c>
      <c r="BQ66">
        <f t="shared" si="90"/>
        <v>0.84059847908614826</v>
      </c>
      <c r="BR66">
        <f t="shared" si="91"/>
        <v>0.16075506463626626</v>
      </c>
      <c r="BS66">
        <v>6</v>
      </c>
      <c r="BT66">
        <v>0.5</v>
      </c>
      <c r="BU66" t="s">
        <v>368</v>
      </c>
      <c r="BV66">
        <v>2</v>
      </c>
      <c r="BW66">
        <v>1628184976.5999999</v>
      </c>
      <c r="BX66">
        <v>272.86200000000002</v>
      </c>
      <c r="BY66">
        <v>300.00299999999999</v>
      </c>
      <c r="BZ66">
        <v>14.1508</v>
      </c>
      <c r="CA66">
        <v>0.63408799999999998</v>
      </c>
      <c r="CB66">
        <v>271.07</v>
      </c>
      <c r="CC66">
        <v>14.0463</v>
      </c>
      <c r="CD66">
        <v>500.03800000000001</v>
      </c>
      <c r="CE66">
        <v>99.663600000000002</v>
      </c>
      <c r="CF66">
        <v>0.10004200000000001</v>
      </c>
      <c r="CG66">
        <v>29.5716</v>
      </c>
      <c r="CH66">
        <v>29.3032</v>
      </c>
      <c r="CI66">
        <v>999.9</v>
      </c>
      <c r="CJ66">
        <v>0</v>
      </c>
      <c r="CK66">
        <v>0</v>
      </c>
      <c r="CL66">
        <v>10007.5</v>
      </c>
      <c r="CM66">
        <v>0</v>
      </c>
      <c r="CN66">
        <v>1423.07</v>
      </c>
      <c r="CO66">
        <v>-27.140599999999999</v>
      </c>
      <c r="CP66">
        <v>276.779</v>
      </c>
      <c r="CQ66">
        <v>300.19299999999998</v>
      </c>
      <c r="CR66">
        <v>13.5167</v>
      </c>
      <c r="CS66">
        <v>300.00299999999999</v>
      </c>
      <c r="CT66">
        <v>0.63408799999999998</v>
      </c>
      <c r="CU66">
        <v>1.41032</v>
      </c>
      <c r="CV66">
        <v>6.3195500000000002E-2</v>
      </c>
      <c r="CW66">
        <v>12.029</v>
      </c>
      <c r="CX66">
        <v>-27.6999</v>
      </c>
      <c r="CY66">
        <v>2000.07</v>
      </c>
      <c r="CZ66">
        <v>0.98</v>
      </c>
      <c r="DA66">
        <v>2.00001E-2</v>
      </c>
      <c r="DB66">
        <v>0</v>
      </c>
      <c r="DC66">
        <v>778.34</v>
      </c>
      <c r="DD66">
        <v>4.9998899999999997</v>
      </c>
      <c r="DE66">
        <v>16732.900000000001</v>
      </c>
      <c r="DF66">
        <v>16900.900000000001</v>
      </c>
      <c r="DG66">
        <v>48</v>
      </c>
      <c r="DH66">
        <v>49.125</v>
      </c>
      <c r="DI66">
        <v>48.5</v>
      </c>
      <c r="DJ66">
        <v>48.811999999999998</v>
      </c>
      <c r="DK66">
        <v>49.625</v>
      </c>
      <c r="DL66">
        <v>1955.17</v>
      </c>
      <c r="DM66">
        <v>39.9</v>
      </c>
      <c r="DN66">
        <v>0</v>
      </c>
      <c r="DO66">
        <v>116.40000009536701</v>
      </c>
      <c r="DP66">
        <v>0</v>
      </c>
      <c r="DQ66">
        <v>779.18499999999995</v>
      </c>
      <c r="DR66">
        <v>-5.5046153799604296</v>
      </c>
      <c r="DS66">
        <v>-114.853845981937</v>
      </c>
      <c r="DT66">
        <v>16746.02</v>
      </c>
      <c r="DU66">
        <v>15</v>
      </c>
      <c r="DV66">
        <v>1628184939.5999999</v>
      </c>
      <c r="DW66" t="s">
        <v>622</v>
      </c>
      <c r="DX66">
        <v>1628184920.5999999</v>
      </c>
      <c r="DY66">
        <v>1628184939.5999999</v>
      </c>
      <c r="DZ66">
        <v>54</v>
      </c>
      <c r="EA66">
        <v>-0.10100000000000001</v>
      </c>
      <c r="EB66">
        <v>3.0000000000000001E-3</v>
      </c>
      <c r="EC66">
        <v>1.7989999999999999</v>
      </c>
      <c r="ED66">
        <v>-0.01</v>
      </c>
      <c r="EE66">
        <v>300</v>
      </c>
      <c r="EF66">
        <v>1</v>
      </c>
      <c r="EG66">
        <v>0.09</v>
      </c>
      <c r="EH66">
        <v>0.01</v>
      </c>
      <c r="EI66">
        <v>19.561047891790199</v>
      </c>
      <c r="EJ66">
        <v>2.9255481321395799E-2</v>
      </c>
      <c r="EK66">
        <v>3.0493744497503701E-2</v>
      </c>
      <c r="EL66">
        <v>1</v>
      </c>
      <c r="EM66">
        <v>0.45262724740665</v>
      </c>
      <c r="EN66">
        <v>-1.3831377584455601E-2</v>
      </c>
      <c r="EO66">
        <v>2.21051357945259E-3</v>
      </c>
      <c r="EP66">
        <v>1</v>
      </c>
      <c r="EQ66">
        <v>2</v>
      </c>
      <c r="ER66">
        <v>2</v>
      </c>
      <c r="ES66" t="s">
        <v>370</v>
      </c>
      <c r="ET66">
        <v>2.9384100000000002</v>
      </c>
      <c r="EU66">
        <v>2.7458100000000001</v>
      </c>
      <c r="EV66">
        <v>6.5379300000000001E-2</v>
      </c>
      <c r="EW66">
        <v>7.1036000000000002E-2</v>
      </c>
      <c r="EX66">
        <v>7.93962E-2</v>
      </c>
      <c r="EY66">
        <v>5.6131699999999998E-3</v>
      </c>
      <c r="EZ66">
        <v>22086.2</v>
      </c>
      <c r="FA66">
        <v>20143.3</v>
      </c>
      <c r="FB66">
        <v>23566.9</v>
      </c>
      <c r="FC66">
        <v>21733.3</v>
      </c>
      <c r="FD66">
        <v>30650.9</v>
      </c>
      <c r="FE66">
        <v>30348.6</v>
      </c>
      <c r="FF66">
        <v>37244.1</v>
      </c>
      <c r="FG66">
        <v>34022.1</v>
      </c>
      <c r="FH66">
        <v>1.9861</v>
      </c>
      <c r="FI66">
        <v>1.90205</v>
      </c>
      <c r="FJ66">
        <v>-7.5548899999999999E-3</v>
      </c>
      <c r="FK66">
        <v>0</v>
      </c>
      <c r="FL66">
        <v>29.426200000000001</v>
      </c>
      <c r="FM66">
        <v>999.9</v>
      </c>
      <c r="FN66">
        <v>45.750999999999998</v>
      </c>
      <c r="FO66">
        <v>39.398000000000003</v>
      </c>
      <c r="FP66">
        <v>32.9544</v>
      </c>
      <c r="FQ66">
        <v>60.9544</v>
      </c>
      <c r="FR66">
        <v>36.766800000000003</v>
      </c>
      <c r="FS66">
        <v>1</v>
      </c>
      <c r="FT66">
        <v>0.510907</v>
      </c>
      <c r="FU66">
        <v>2.5501499999999999</v>
      </c>
      <c r="FV66">
        <v>20.168199999999999</v>
      </c>
      <c r="FW66">
        <v>5.2634100000000004</v>
      </c>
      <c r="FX66">
        <v>11.962</v>
      </c>
      <c r="FY66">
        <v>4.9794999999999998</v>
      </c>
      <c r="FZ66">
        <v>3.2979799999999999</v>
      </c>
      <c r="GA66">
        <v>9999</v>
      </c>
      <c r="GB66">
        <v>9999</v>
      </c>
      <c r="GC66">
        <v>999.9</v>
      </c>
      <c r="GD66">
        <v>9999</v>
      </c>
      <c r="GE66">
        <v>1.86961</v>
      </c>
      <c r="GF66">
        <v>1.86554</v>
      </c>
      <c r="GG66">
        <v>1.87225</v>
      </c>
      <c r="GH66">
        <v>1.8689</v>
      </c>
      <c r="GI66">
        <v>1.8675200000000001</v>
      </c>
      <c r="GJ66">
        <v>1.86755</v>
      </c>
      <c r="GK66">
        <v>1.8688899999999999</v>
      </c>
      <c r="GL66">
        <v>1.87012</v>
      </c>
      <c r="GM66">
        <v>5</v>
      </c>
      <c r="GN66">
        <v>0</v>
      </c>
      <c r="GO66">
        <v>0</v>
      </c>
      <c r="GP66">
        <v>0</v>
      </c>
      <c r="GQ66" t="s">
        <v>371</v>
      </c>
      <c r="GR66" t="s">
        <v>372</v>
      </c>
      <c r="GS66" t="s">
        <v>373</v>
      </c>
      <c r="GT66" t="s">
        <v>373</v>
      </c>
      <c r="GU66" t="s">
        <v>373</v>
      </c>
      <c r="GV66" t="s">
        <v>373</v>
      </c>
      <c r="GW66">
        <v>0</v>
      </c>
      <c r="GX66">
        <v>100</v>
      </c>
      <c r="GY66">
        <v>100</v>
      </c>
      <c r="GZ66">
        <v>1.792</v>
      </c>
      <c r="HA66">
        <v>0.1045</v>
      </c>
      <c r="HB66">
        <v>1.76973714927779</v>
      </c>
      <c r="HC66">
        <v>-8.5412330020358197E-5</v>
      </c>
      <c r="HD66">
        <v>7.0222813146585796E-7</v>
      </c>
      <c r="HE66">
        <v>-2.98990151938357E-10</v>
      </c>
      <c r="HF66">
        <v>2.8398386112386798E-3</v>
      </c>
      <c r="HG66">
        <v>-2.3286016756615301E-2</v>
      </c>
      <c r="HH66">
        <v>2.6488966622917002E-3</v>
      </c>
      <c r="HI66">
        <v>-3.3879166133906998E-5</v>
      </c>
      <c r="HJ66">
        <v>1</v>
      </c>
      <c r="HK66">
        <v>2007</v>
      </c>
      <c r="HL66">
        <v>1</v>
      </c>
      <c r="HM66">
        <v>24</v>
      </c>
      <c r="HN66">
        <v>0.9</v>
      </c>
      <c r="HO66">
        <v>0.6</v>
      </c>
      <c r="HP66">
        <v>18</v>
      </c>
      <c r="HQ66">
        <v>513.36400000000003</v>
      </c>
      <c r="HR66">
        <v>484.10399999999998</v>
      </c>
      <c r="HS66">
        <v>26.9986</v>
      </c>
      <c r="HT66">
        <v>33.151400000000002</v>
      </c>
      <c r="HU66">
        <v>30.0017</v>
      </c>
      <c r="HV66">
        <v>32.865400000000001</v>
      </c>
      <c r="HW66">
        <v>32.794699999999999</v>
      </c>
      <c r="HX66">
        <v>16.725200000000001</v>
      </c>
      <c r="HY66">
        <v>100</v>
      </c>
      <c r="HZ66">
        <v>0</v>
      </c>
      <c r="IA66">
        <v>27</v>
      </c>
      <c r="IB66">
        <v>300</v>
      </c>
      <c r="IC66">
        <v>0</v>
      </c>
      <c r="ID66">
        <v>98.491200000000006</v>
      </c>
      <c r="IE66">
        <v>99.597099999999998</v>
      </c>
    </row>
    <row r="67" spans="1:239" x14ac:dyDescent="0.3">
      <c r="A67">
        <v>51</v>
      </c>
      <c r="B67">
        <v>1628185094.5999999</v>
      </c>
      <c r="C67">
        <v>10005</v>
      </c>
      <c r="D67" t="s">
        <v>623</v>
      </c>
      <c r="E67" t="s">
        <v>624</v>
      </c>
      <c r="F67">
        <v>0</v>
      </c>
      <c r="G67" t="s">
        <v>614</v>
      </c>
      <c r="H67" t="s">
        <v>27</v>
      </c>
      <c r="I67" t="s">
        <v>364</v>
      </c>
      <c r="J67">
        <v>1628185094.5999999</v>
      </c>
      <c r="K67">
        <f t="shared" si="46"/>
        <v>1.0817072133041054E-2</v>
      </c>
      <c r="L67">
        <f t="shared" si="47"/>
        <v>10.817072133041055</v>
      </c>
      <c r="M67">
        <f t="shared" si="48"/>
        <v>10.877963744556469</v>
      </c>
      <c r="N67">
        <f t="shared" si="49"/>
        <v>184.59100000000001</v>
      </c>
      <c r="O67">
        <f t="shared" si="50"/>
        <v>131.92882526629384</v>
      </c>
      <c r="P67">
        <f t="shared" si="51"/>
        <v>13.162480188490894</v>
      </c>
      <c r="Q67">
        <f t="shared" si="52"/>
        <v>18.416561927005002</v>
      </c>
      <c r="R67">
        <f t="shared" si="53"/>
        <v>0.407816926359159</v>
      </c>
      <c r="S67">
        <f t="shared" si="54"/>
        <v>2.9173818103113645</v>
      </c>
      <c r="T67">
        <f t="shared" si="55"/>
        <v>0.37858764859539601</v>
      </c>
      <c r="U67">
        <f t="shared" si="56"/>
        <v>0.23906860472322849</v>
      </c>
      <c r="V67">
        <f t="shared" si="57"/>
        <v>321.51499812705964</v>
      </c>
      <c r="W67">
        <f t="shared" si="58"/>
        <v>28.690488434889833</v>
      </c>
      <c r="X67">
        <f t="shared" si="59"/>
        <v>29.450800000000001</v>
      </c>
      <c r="Y67">
        <f t="shared" si="60"/>
        <v>4.1278845942393056</v>
      </c>
      <c r="Z67">
        <f t="shared" si="61"/>
        <v>32.540770906882486</v>
      </c>
      <c r="AA67">
        <f t="shared" si="62"/>
        <v>1.355588897696</v>
      </c>
      <c r="AB67">
        <f t="shared" si="63"/>
        <v>4.1658167889602398</v>
      </c>
      <c r="AC67">
        <f t="shared" si="64"/>
        <v>2.7722956965433054</v>
      </c>
      <c r="AD67">
        <f t="shared" si="65"/>
        <v>-477.03288106711051</v>
      </c>
      <c r="AE67">
        <f t="shared" si="66"/>
        <v>24.960635650596185</v>
      </c>
      <c r="AF67">
        <f t="shared" si="67"/>
        <v>1.8935622893017903</v>
      </c>
      <c r="AG67">
        <f t="shared" si="68"/>
        <v>-128.66368500015292</v>
      </c>
      <c r="AH67">
        <v>0</v>
      </c>
      <c r="AI67">
        <v>0</v>
      </c>
      <c r="AJ67">
        <f t="shared" si="69"/>
        <v>1</v>
      </c>
      <c r="AK67">
        <f t="shared" si="70"/>
        <v>0</v>
      </c>
      <c r="AL67">
        <f t="shared" si="71"/>
        <v>52066.084147292808</v>
      </c>
      <c r="AM67" t="s">
        <v>365</v>
      </c>
      <c r="AN67">
        <v>10238.9</v>
      </c>
      <c r="AO67">
        <v>302.21199999999999</v>
      </c>
      <c r="AP67">
        <v>4052.3</v>
      </c>
      <c r="AQ67">
        <f t="shared" si="72"/>
        <v>0.92542210596451402</v>
      </c>
      <c r="AR67">
        <v>-0.32343011824092399</v>
      </c>
      <c r="AS67" t="s">
        <v>625</v>
      </c>
      <c r="AT67">
        <v>10176.799999999999</v>
      </c>
      <c r="AU67">
        <v>716.24552000000006</v>
      </c>
      <c r="AV67">
        <v>997.82799999999997</v>
      </c>
      <c r="AW67">
        <f t="shared" si="73"/>
        <v>0.28219540842710356</v>
      </c>
      <c r="AX67">
        <v>0.5</v>
      </c>
      <c r="AY67">
        <f t="shared" si="74"/>
        <v>1681.2222000658337</v>
      </c>
      <c r="AZ67">
        <f t="shared" si="75"/>
        <v>10.877963744556469</v>
      </c>
      <c r="BA67">
        <f t="shared" si="76"/>
        <v>237.21659270214576</v>
      </c>
      <c r="BB67">
        <f t="shared" si="77"/>
        <v>6.662649269298708E-3</v>
      </c>
      <c r="BC67">
        <f t="shared" si="78"/>
        <v>3.0611207542782926</v>
      </c>
      <c r="BD67">
        <f t="shared" si="79"/>
        <v>246.04248415600881</v>
      </c>
      <c r="BE67" t="s">
        <v>626</v>
      </c>
      <c r="BF67">
        <v>531.88</v>
      </c>
      <c r="BG67">
        <f t="shared" si="80"/>
        <v>531.88</v>
      </c>
      <c r="BH67">
        <f t="shared" si="81"/>
        <v>0.46696224198960146</v>
      </c>
      <c r="BI67">
        <f t="shared" si="82"/>
        <v>0.60432168396473407</v>
      </c>
      <c r="BJ67">
        <f t="shared" si="83"/>
        <v>0.86764420154413402</v>
      </c>
      <c r="BK67">
        <f t="shared" si="84"/>
        <v>0.40479586438494791</v>
      </c>
      <c r="BL67">
        <f t="shared" si="85"/>
        <v>0.81450675290819841</v>
      </c>
      <c r="BM67">
        <f t="shared" si="86"/>
        <v>0.44876597241007904</v>
      </c>
      <c r="BN67">
        <f t="shared" si="87"/>
        <v>0.55123402758992102</v>
      </c>
      <c r="BO67">
        <f t="shared" si="88"/>
        <v>2000.03</v>
      </c>
      <c r="BP67">
        <f t="shared" si="89"/>
        <v>1681.2222000658337</v>
      </c>
      <c r="BQ67">
        <f t="shared" si="90"/>
        <v>0.84059849105555107</v>
      </c>
      <c r="BR67">
        <f t="shared" si="91"/>
        <v>0.16075508773721375</v>
      </c>
      <c r="BS67">
        <v>6</v>
      </c>
      <c r="BT67">
        <v>0.5</v>
      </c>
      <c r="BU67" t="s">
        <v>368</v>
      </c>
      <c r="BV67">
        <v>2</v>
      </c>
      <c r="BW67">
        <v>1628185094.5999999</v>
      </c>
      <c r="BX67">
        <v>184.59100000000001</v>
      </c>
      <c r="BY67">
        <v>200.03899999999999</v>
      </c>
      <c r="BZ67">
        <v>13.587199999999999</v>
      </c>
      <c r="CA67">
        <v>0.784439</v>
      </c>
      <c r="CB67">
        <v>182.90600000000001</v>
      </c>
      <c r="CC67">
        <v>13.4994</v>
      </c>
      <c r="CD67">
        <v>500.053</v>
      </c>
      <c r="CE67">
        <v>99.669300000000007</v>
      </c>
      <c r="CF67">
        <v>0.100255</v>
      </c>
      <c r="CG67">
        <v>29.609500000000001</v>
      </c>
      <c r="CH67">
        <v>29.450800000000001</v>
      </c>
      <c r="CI67">
        <v>999.9</v>
      </c>
      <c r="CJ67">
        <v>0</v>
      </c>
      <c r="CK67">
        <v>0</v>
      </c>
      <c r="CL67">
        <v>9963.75</v>
      </c>
      <c r="CM67">
        <v>0</v>
      </c>
      <c r="CN67">
        <v>1414.39</v>
      </c>
      <c r="CO67">
        <v>-15.447699999999999</v>
      </c>
      <c r="CP67">
        <v>187.13399999999999</v>
      </c>
      <c r="CQ67">
        <v>200.196</v>
      </c>
      <c r="CR67">
        <v>12.8028</v>
      </c>
      <c r="CS67">
        <v>200.03899999999999</v>
      </c>
      <c r="CT67">
        <v>0.784439</v>
      </c>
      <c r="CU67">
        <v>1.35423</v>
      </c>
      <c r="CV67">
        <v>7.8184500000000004E-2</v>
      </c>
      <c r="CW67">
        <v>11.4146</v>
      </c>
      <c r="CX67">
        <v>-25.3795</v>
      </c>
      <c r="CY67">
        <v>2000.03</v>
      </c>
      <c r="CZ67">
        <v>0.98</v>
      </c>
      <c r="DA67">
        <v>2.00001E-2</v>
      </c>
      <c r="DB67">
        <v>0</v>
      </c>
      <c r="DC67">
        <v>715.57399999999996</v>
      </c>
      <c r="DD67">
        <v>4.9998899999999997</v>
      </c>
      <c r="DE67">
        <v>15460.2</v>
      </c>
      <c r="DF67">
        <v>16900.5</v>
      </c>
      <c r="DG67">
        <v>48.061999999999998</v>
      </c>
      <c r="DH67">
        <v>49.186999999999998</v>
      </c>
      <c r="DI67">
        <v>48.561999999999998</v>
      </c>
      <c r="DJ67">
        <v>48.875</v>
      </c>
      <c r="DK67">
        <v>49.686999999999998</v>
      </c>
      <c r="DL67">
        <v>1955.13</v>
      </c>
      <c r="DM67">
        <v>39.9</v>
      </c>
      <c r="DN67">
        <v>0</v>
      </c>
      <c r="DO67">
        <v>117.60000014305101</v>
      </c>
      <c r="DP67">
        <v>0</v>
      </c>
      <c r="DQ67">
        <v>716.24552000000006</v>
      </c>
      <c r="DR67">
        <v>-8.1416922957163198</v>
      </c>
      <c r="DS67">
        <v>350.82307685338799</v>
      </c>
      <c r="DT67">
        <v>15444.075999999999</v>
      </c>
      <c r="DU67">
        <v>15</v>
      </c>
      <c r="DV67">
        <v>1628185058.5999999</v>
      </c>
      <c r="DW67" t="s">
        <v>627</v>
      </c>
      <c r="DX67">
        <v>1628185036.0999999</v>
      </c>
      <c r="DY67">
        <v>1628185058.5999999</v>
      </c>
      <c r="DZ67">
        <v>55</v>
      </c>
      <c r="EA67">
        <v>-0.09</v>
      </c>
      <c r="EB67">
        <v>0</v>
      </c>
      <c r="EC67">
        <v>1.6879999999999999</v>
      </c>
      <c r="ED67">
        <v>-1.2999999999999999E-2</v>
      </c>
      <c r="EE67">
        <v>200</v>
      </c>
      <c r="EF67">
        <v>1</v>
      </c>
      <c r="EG67">
        <v>0.06</v>
      </c>
      <c r="EH67">
        <v>0.01</v>
      </c>
      <c r="EI67">
        <v>10.8579099829368</v>
      </c>
      <c r="EJ67">
        <v>0.194849210353433</v>
      </c>
      <c r="EK67">
        <v>0.17959488748358199</v>
      </c>
      <c r="EL67">
        <v>1</v>
      </c>
      <c r="EM67">
        <v>0.41061289105049897</v>
      </c>
      <c r="EN67">
        <v>2.44433329975767E-3</v>
      </c>
      <c r="EO67">
        <v>1.02481036164231E-2</v>
      </c>
      <c r="EP67">
        <v>1</v>
      </c>
      <c r="EQ67">
        <v>2</v>
      </c>
      <c r="ER67">
        <v>2</v>
      </c>
      <c r="ES67" t="s">
        <v>370</v>
      </c>
      <c r="ET67">
        <v>2.93811</v>
      </c>
      <c r="EU67">
        <v>2.7456399999999999</v>
      </c>
      <c r="EV67">
        <v>4.6512499999999998E-2</v>
      </c>
      <c r="EW67">
        <v>5.0353099999999998E-2</v>
      </c>
      <c r="EX67">
        <v>7.7038499999999996E-2</v>
      </c>
      <c r="EY67">
        <v>6.8692099999999997E-3</v>
      </c>
      <c r="EZ67">
        <v>22511.9</v>
      </c>
      <c r="FA67">
        <v>20571.7</v>
      </c>
      <c r="FB67">
        <v>23547.4</v>
      </c>
      <c r="FC67">
        <v>21713.5</v>
      </c>
      <c r="FD67">
        <v>30704.2</v>
      </c>
      <c r="FE67">
        <v>30283.9</v>
      </c>
      <c r="FF67">
        <v>37213</v>
      </c>
      <c r="FG67">
        <v>33993.300000000003</v>
      </c>
      <c r="FH67">
        <v>1.9824200000000001</v>
      </c>
      <c r="FI67">
        <v>1.8945700000000001</v>
      </c>
      <c r="FJ67">
        <v>2.4586900000000001E-4</v>
      </c>
      <c r="FK67">
        <v>0</v>
      </c>
      <c r="FL67">
        <v>29.4468</v>
      </c>
      <c r="FM67">
        <v>999.9</v>
      </c>
      <c r="FN67">
        <v>45.776000000000003</v>
      </c>
      <c r="FO67">
        <v>39.729999999999997</v>
      </c>
      <c r="FP67">
        <v>33.558900000000001</v>
      </c>
      <c r="FQ67">
        <v>60.944400000000002</v>
      </c>
      <c r="FR67">
        <v>36.682699999999997</v>
      </c>
      <c r="FS67">
        <v>1</v>
      </c>
      <c r="FT67">
        <v>0.54694399999999999</v>
      </c>
      <c r="FU67">
        <v>2.5766399999999998</v>
      </c>
      <c r="FV67">
        <v>20.1661</v>
      </c>
      <c r="FW67">
        <v>5.2611699999999999</v>
      </c>
      <c r="FX67">
        <v>11.962</v>
      </c>
      <c r="FY67">
        <v>4.9789000000000003</v>
      </c>
      <c r="FZ67">
        <v>3.2977799999999999</v>
      </c>
      <c r="GA67">
        <v>9999</v>
      </c>
      <c r="GB67">
        <v>9999</v>
      </c>
      <c r="GC67">
        <v>999.9</v>
      </c>
      <c r="GD67">
        <v>9999</v>
      </c>
      <c r="GE67">
        <v>1.8696200000000001</v>
      </c>
      <c r="GF67">
        <v>1.86554</v>
      </c>
      <c r="GG67">
        <v>1.87225</v>
      </c>
      <c r="GH67">
        <v>1.8689</v>
      </c>
      <c r="GI67">
        <v>1.8675200000000001</v>
      </c>
      <c r="GJ67">
        <v>1.8675900000000001</v>
      </c>
      <c r="GK67">
        <v>1.8688899999999999</v>
      </c>
      <c r="GL67">
        <v>1.87012</v>
      </c>
      <c r="GM67">
        <v>5</v>
      </c>
      <c r="GN67">
        <v>0</v>
      </c>
      <c r="GO67">
        <v>0</v>
      </c>
      <c r="GP67">
        <v>0</v>
      </c>
      <c r="GQ67" t="s">
        <v>371</v>
      </c>
      <c r="GR67" t="s">
        <v>372</v>
      </c>
      <c r="GS67" t="s">
        <v>373</v>
      </c>
      <c r="GT67" t="s">
        <v>373</v>
      </c>
      <c r="GU67" t="s">
        <v>373</v>
      </c>
      <c r="GV67" t="s">
        <v>373</v>
      </c>
      <c r="GW67">
        <v>0</v>
      </c>
      <c r="GX67">
        <v>100</v>
      </c>
      <c r="GY67">
        <v>100</v>
      </c>
      <c r="GZ67">
        <v>1.6850000000000001</v>
      </c>
      <c r="HA67">
        <v>8.7800000000000003E-2</v>
      </c>
      <c r="HB67">
        <v>1.6793020077760401</v>
      </c>
      <c r="HC67">
        <v>-8.5412330020358197E-5</v>
      </c>
      <c r="HD67">
        <v>7.0222813146585796E-7</v>
      </c>
      <c r="HE67">
        <v>-2.98990151938357E-10</v>
      </c>
      <c r="HF67">
        <v>2.7910075381069599E-3</v>
      </c>
      <c r="HG67">
        <v>-2.3286016756615301E-2</v>
      </c>
      <c r="HH67">
        <v>2.6488966622917002E-3</v>
      </c>
      <c r="HI67">
        <v>-3.3879166133906998E-5</v>
      </c>
      <c r="HJ67">
        <v>1</v>
      </c>
      <c r="HK67">
        <v>2007</v>
      </c>
      <c r="HL67">
        <v>1</v>
      </c>
      <c r="HM67">
        <v>24</v>
      </c>
      <c r="HN67">
        <v>1</v>
      </c>
      <c r="HO67">
        <v>0.6</v>
      </c>
      <c r="HP67">
        <v>18</v>
      </c>
      <c r="HQ67">
        <v>513.33799999999997</v>
      </c>
      <c r="HR67">
        <v>481.14400000000001</v>
      </c>
      <c r="HS67">
        <v>27.000399999999999</v>
      </c>
      <c r="HT67">
        <v>33.461500000000001</v>
      </c>
      <c r="HU67">
        <v>30.0016</v>
      </c>
      <c r="HV67">
        <v>33.166200000000003</v>
      </c>
      <c r="HW67">
        <v>33.0884</v>
      </c>
      <c r="HX67">
        <v>12.085699999999999</v>
      </c>
      <c r="HY67">
        <v>100</v>
      </c>
      <c r="HZ67">
        <v>0</v>
      </c>
      <c r="IA67">
        <v>27</v>
      </c>
      <c r="IB67">
        <v>200</v>
      </c>
      <c r="IC67">
        <v>0</v>
      </c>
      <c r="ID67">
        <v>98.409199999999998</v>
      </c>
      <c r="IE67">
        <v>99.510199999999998</v>
      </c>
    </row>
    <row r="68" spans="1:239" x14ac:dyDescent="0.3">
      <c r="A68">
        <v>52</v>
      </c>
      <c r="B68">
        <v>1628185211.0999999</v>
      </c>
      <c r="C68">
        <v>10121.5</v>
      </c>
      <c r="D68" t="s">
        <v>628</v>
      </c>
      <c r="E68" t="s">
        <v>629</v>
      </c>
      <c r="F68">
        <v>0</v>
      </c>
      <c r="G68" t="s">
        <v>614</v>
      </c>
      <c r="H68" t="s">
        <v>27</v>
      </c>
      <c r="I68" t="s">
        <v>364</v>
      </c>
      <c r="J68">
        <v>1628185211.0999999</v>
      </c>
      <c r="K68">
        <f t="shared" si="46"/>
        <v>9.9712675761264632E-3</v>
      </c>
      <c r="L68">
        <f t="shared" si="47"/>
        <v>9.9712675761264631</v>
      </c>
      <c r="M68">
        <f t="shared" si="48"/>
        <v>6.5485477394500125</v>
      </c>
      <c r="N68">
        <f t="shared" si="49"/>
        <v>140.46799999999999</v>
      </c>
      <c r="O68">
        <f t="shared" si="50"/>
        <v>104.47111905818656</v>
      </c>
      <c r="P68">
        <f t="shared" si="51"/>
        <v>10.422746085826491</v>
      </c>
      <c r="Q68">
        <f t="shared" si="52"/>
        <v>14.014038620266399</v>
      </c>
      <c r="R68">
        <f t="shared" si="53"/>
        <v>0.36580106377135041</v>
      </c>
      <c r="S68">
        <f t="shared" si="54"/>
        <v>2.9252431148960549</v>
      </c>
      <c r="T68">
        <f t="shared" si="55"/>
        <v>0.34215592363160657</v>
      </c>
      <c r="U68">
        <f t="shared" si="56"/>
        <v>0.21584438107302123</v>
      </c>
      <c r="V68">
        <f t="shared" si="57"/>
        <v>321.51122712702903</v>
      </c>
      <c r="W68">
        <f t="shared" si="58"/>
        <v>28.734644102720587</v>
      </c>
      <c r="X68">
        <f t="shared" si="59"/>
        <v>29.340199999999999</v>
      </c>
      <c r="Y68">
        <f t="shared" si="60"/>
        <v>4.1016275474554167</v>
      </c>
      <c r="Z68">
        <f t="shared" si="61"/>
        <v>30.860726293491108</v>
      </c>
      <c r="AA68">
        <f t="shared" si="62"/>
        <v>1.2724852420910802</v>
      </c>
      <c r="AB68">
        <f t="shared" si="63"/>
        <v>4.1233159258454082</v>
      </c>
      <c r="AC68">
        <f t="shared" si="64"/>
        <v>2.8291423053643365</v>
      </c>
      <c r="AD68">
        <f t="shared" si="65"/>
        <v>-439.73290010717704</v>
      </c>
      <c r="AE68">
        <f t="shared" si="66"/>
        <v>14.414301602459261</v>
      </c>
      <c r="AF68">
        <f t="shared" si="67"/>
        <v>1.0889989634361066</v>
      </c>
      <c r="AG68">
        <f t="shared" si="68"/>
        <v>-102.71837241425266</v>
      </c>
      <c r="AH68">
        <v>0</v>
      </c>
      <c r="AI68">
        <v>0</v>
      </c>
      <c r="AJ68">
        <f t="shared" si="69"/>
        <v>1</v>
      </c>
      <c r="AK68">
        <f t="shared" si="70"/>
        <v>0</v>
      </c>
      <c r="AL68">
        <f t="shared" si="71"/>
        <v>52321.483059770806</v>
      </c>
      <c r="AM68" t="s">
        <v>365</v>
      </c>
      <c r="AN68">
        <v>10238.9</v>
      </c>
      <c r="AO68">
        <v>302.21199999999999</v>
      </c>
      <c r="AP68">
        <v>4052.3</v>
      </c>
      <c r="AQ68">
        <f t="shared" si="72"/>
        <v>0.92542210596451402</v>
      </c>
      <c r="AR68">
        <v>-0.32343011824092399</v>
      </c>
      <c r="AS68" t="s">
        <v>630</v>
      </c>
      <c r="AT68">
        <v>10176.700000000001</v>
      </c>
      <c r="AU68">
        <v>692.61965384615405</v>
      </c>
      <c r="AV68">
        <v>926.51199999999994</v>
      </c>
      <c r="AW68">
        <f t="shared" si="73"/>
        <v>0.25244394692550765</v>
      </c>
      <c r="AX68">
        <v>0.5</v>
      </c>
      <c r="AY68">
        <f t="shared" si="74"/>
        <v>1681.2051000658182</v>
      </c>
      <c r="AZ68">
        <f t="shared" si="75"/>
        <v>6.5485477394500125</v>
      </c>
      <c r="BA68">
        <f t="shared" si="76"/>
        <v>212.20502552595408</v>
      </c>
      <c r="BB68">
        <f t="shared" si="77"/>
        <v>4.0875309368392362E-3</v>
      </c>
      <c r="BC68">
        <f t="shared" si="78"/>
        <v>3.3737156129656181</v>
      </c>
      <c r="BD68">
        <f t="shared" si="79"/>
        <v>241.45964202630736</v>
      </c>
      <c r="BE68" t="s">
        <v>631</v>
      </c>
      <c r="BF68">
        <v>518.05999999999995</v>
      </c>
      <c r="BG68">
        <f t="shared" si="80"/>
        <v>518.05999999999995</v>
      </c>
      <c r="BH68">
        <f t="shared" si="81"/>
        <v>0.4408491201409156</v>
      </c>
      <c r="BI68">
        <f t="shared" si="82"/>
        <v>0.5726311687881217</v>
      </c>
      <c r="BJ68">
        <f t="shared" si="83"/>
        <v>0.88443003304812362</v>
      </c>
      <c r="BK68">
        <f t="shared" si="84"/>
        <v>0.37464735888810813</v>
      </c>
      <c r="BL68">
        <f t="shared" si="85"/>
        <v>0.83352390663899101</v>
      </c>
      <c r="BM68">
        <f t="shared" si="86"/>
        <v>0.4283119915165855</v>
      </c>
      <c r="BN68">
        <f t="shared" si="87"/>
        <v>0.5716880084834145</v>
      </c>
      <c r="BO68">
        <f t="shared" si="88"/>
        <v>2000.01</v>
      </c>
      <c r="BP68">
        <f t="shared" si="89"/>
        <v>1681.2051000658182</v>
      </c>
      <c r="BQ68">
        <f t="shared" si="90"/>
        <v>0.84059834704117387</v>
      </c>
      <c r="BR68">
        <f t="shared" si="91"/>
        <v>0.16075480978946557</v>
      </c>
      <c r="BS68">
        <v>6</v>
      </c>
      <c r="BT68">
        <v>0.5</v>
      </c>
      <c r="BU68" t="s">
        <v>368</v>
      </c>
      <c r="BV68">
        <v>2</v>
      </c>
      <c r="BW68">
        <v>1628185211.0999999</v>
      </c>
      <c r="BX68">
        <v>140.46799999999999</v>
      </c>
      <c r="BY68">
        <v>150.006</v>
      </c>
      <c r="BZ68">
        <v>12.7546</v>
      </c>
      <c r="CA68">
        <v>0.94296999999999997</v>
      </c>
      <c r="CB68">
        <v>138.917</v>
      </c>
      <c r="CC68">
        <v>12.69</v>
      </c>
      <c r="CD68">
        <v>500.05399999999997</v>
      </c>
      <c r="CE68">
        <v>99.667000000000002</v>
      </c>
      <c r="CF68">
        <v>9.9769800000000006E-2</v>
      </c>
      <c r="CG68">
        <v>29.4316</v>
      </c>
      <c r="CH68">
        <v>29.340199999999999</v>
      </c>
      <c r="CI68">
        <v>999.9</v>
      </c>
      <c r="CJ68">
        <v>0</v>
      </c>
      <c r="CK68">
        <v>0</v>
      </c>
      <c r="CL68">
        <v>10008.799999999999</v>
      </c>
      <c r="CM68">
        <v>0</v>
      </c>
      <c r="CN68">
        <v>383.226</v>
      </c>
      <c r="CO68">
        <v>-9.5378299999999996</v>
      </c>
      <c r="CP68">
        <v>142.28299999999999</v>
      </c>
      <c r="CQ68">
        <v>150.14699999999999</v>
      </c>
      <c r="CR68">
        <v>11.8116</v>
      </c>
      <c r="CS68">
        <v>150.006</v>
      </c>
      <c r="CT68">
        <v>0.94296999999999997</v>
      </c>
      <c r="CU68">
        <v>1.27121</v>
      </c>
      <c r="CV68">
        <v>9.39831E-2</v>
      </c>
      <c r="CW68">
        <v>10.4627</v>
      </c>
      <c r="CX68">
        <v>-23.332000000000001</v>
      </c>
      <c r="CY68">
        <v>2000.01</v>
      </c>
      <c r="CZ68">
        <v>0.98000299999999996</v>
      </c>
      <c r="DA68">
        <v>1.9997299999999999E-2</v>
      </c>
      <c r="DB68">
        <v>0</v>
      </c>
      <c r="DC68">
        <v>692.00300000000004</v>
      </c>
      <c r="DD68">
        <v>4.9998899999999997</v>
      </c>
      <c r="DE68">
        <v>14477.9</v>
      </c>
      <c r="DF68">
        <v>16900.400000000001</v>
      </c>
      <c r="DG68">
        <v>48.061999999999998</v>
      </c>
      <c r="DH68">
        <v>48.75</v>
      </c>
      <c r="DI68">
        <v>48.5</v>
      </c>
      <c r="DJ68">
        <v>48.625</v>
      </c>
      <c r="DK68">
        <v>49.625</v>
      </c>
      <c r="DL68">
        <v>1955.12</v>
      </c>
      <c r="DM68">
        <v>39.89</v>
      </c>
      <c r="DN68">
        <v>0</v>
      </c>
      <c r="DO68">
        <v>115.80000019073501</v>
      </c>
      <c r="DP68">
        <v>0</v>
      </c>
      <c r="DQ68">
        <v>692.61965384615405</v>
      </c>
      <c r="DR68">
        <v>-6.0076239129825497</v>
      </c>
      <c r="DS68">
        <v>-136.119658147434</v>
      </c>
      <c r="DT68">
        <v>14494.257692307699</v>
      </c>
      <c r="DU68">
        <v>15</v>
      </c>
      <c r="DV68">
        <v>1628185174.5999999</v>
      </c>
      <c r="DW68" t="s">
        <v>632</v>
      </c>
      <c r="DX68">
        <v>1628185151.0999999</v>
      </c>
      <c r="DY68">
        <v>1628185174.5999999</v>
      </c>
      <c r="DZ68">
        <v>56</v>
      </c>
      <c r="EA68">
        <v>-0.129</v>
      </c>
      <c r="EB68">
        <v>0</v>
      </c>
      <c r="EC68">
        <v>1.552</v>
      </c>
      <c r="ED68">
        <v>-1.6E-2</v>
      </c>
      <c r="EE68">
        <v>150</v>
      </c>
      <c r="EF68">
        <v>1</v>
      </c>
      <c r="EG68">
        <v>0.09</v>
      </c>
      <c r="EH68">
        <v>0.01</v>
      </c>
      <c r="EI68">
        <v>6.5676337161261999</v>
      </c>
      <c r="EJ68">
        <v>-8.5420611993812498E-2</v>
      </c>
      <c r="EK68">
        <v>3.7813416555732803E-2</v>
      </c>
      <c r="EL68">
        <v>1</v>
      </c>
      <c r="EM68">
        <v>0.37152534948426902</v>
      </c>
      <c r="EN68">
        <v>-1.56741764296171E-2</v>
      </c>
      <c r="EO68">
        <v>3.2221764518943E-3</v>
      </c>
      <c r="EP68">
        <v>1</v>
      </c>
      <c r="EQ68">
        <v>2</v>
      </c>
      <c r="ER68">
        <v>2</v>
      </c>
      <c r="ES68" t="s">
        <v>370</v>
      </c>
      <c r="ET68">
        <v>2.9379300000000002</v>
      </c>
      <c r="EU68">
        <v>2.7455500000000002</v>
      </c>
      <c r="EV68">
        <v>3.6181100000000001E-2</v>
      </c>
      <c r="EW68">
        <v>3.8841399999999998E-2</v>
      </c>
      <c r="EX68">
        <v>7.35262E-2</v>
      </c>
      <c r="EY68">
        <v>8.1683499999999996E-3</v>
      </c>
      <c r="EZ68">
        <v>22750.3</v>
      </c>
      <c r="FA68">
        <v>20814.599999999999</v>
      </c>
      <c r="FB68">
        <v>23542.7</v>
      </c>
      <c r="FC68">
        <v>21707.5</v>
      </c>
      <c r="FD68">
        <v>30818.400000000001</v>
      </c>
      <c r="FE68">
        <v>30238.7</v>
      </c>
      <c r="FF68">
        <v>37209.4</v>
      </c>
      <c r="FG68">
        <v>33987.5</v>
      </c>
      <c r="FH68">
        <v>1.97987</v>
      </c>
      <c r="FI68">
        <v>1.8900699999999999</v>
      </c>
      <c r="FJ68">
        <v>2.4385799999999999E-2</v>
      </c>
      <c r="FK68">
        <v>0</v>
      </c>
      <c r="FL68">
        <v>28.942799999999998</v>
      </c>
      <c r="FM68">
        <v>999.9</v>
      </c>
      <c r="FN68">
        <v>45.677999999999997</v>
      </c>
      <c r="FO68">
        <v>40.021999999999998</v>
      </c>
      <c r="FP68">
        <v>34.016599999999997</v>
      </c>
      <c r="FQ68">
        <v>60.824399999999997</v>
      </c>
      <c r="FR68">
        <v>36.442300000000003</v>
      </c>
      <c r="FS68">
        <v>1</v>
      </c>
      <c r="FT68">
        <v>0.56376300000000001</v>
      </c>
      <c r="FU68">
        <v>2.35344</v>
      </c>
      <c r="FV68">
        <v>20.1694</v>
      </c>
      <c r="FW68">
        <v>5.2617700000000003</v>
      </c>
      <c r="FX68">
        <v>11.962</v>
      </c>
      <c r="FY68">
        <v>4.9787999999999997</v>
      </c>
      <c r="FZ68">
        <v>3.2979799999999999</v>
      </c>
      <c r="GA68">
        <v>9999</v>
      </c>
      <c r="GB68">
        <v>9999</v>
      </c>
      <c r="GC68">
        <v>999.9</v>
      </c>
      <c r="GD68">
        <v>9999</v>
      </c>
      <c r="GE68">
        <v>1.8695999999999999</v>
      </c>
      <c r="GF68">
        <v>1.86554</v>
      </c>
      <c r="GG68">
        <v>1.87225</v>
      </c>
      <c r="GH68">
        <v>1.8689</v>
      </c>
      <c r="GI68">
        <v>1.8675299999999999</v>
      </c>
      <c r="GJ68">
        <v>1.86754</v>
      </c>
      <c r="GK68">
        <v>1.8689</v>
      </c>
      <c r="GL68">
        <v>1.87012</v>
      </c>
      <c r="GM68">
        <v>5</v>
      </c>
      <c r="GN68">
        <v>0</v>
      </c>
      <c r="GO68">
        <v>0</v>
      </c>
      <c r="GP68">
        <v>0</v>
      </c>
      <c r="GQ68" t="s">
        <v>371</v>
      </c>
      <c r="GR68" t="s">
        <v>372</v>
      </c>
      <c r="GS68" t="s">
        <v>373</v>
      </c>
      <c r="GT68" t="s">
        <v>373</v>
      </c>
      <c r="GU68" t="s">
        <v>373</v>
      </c>
      <c r="GV68" t="s">
        <v>373</v>
      </c>
      <c r="GW68">
        <v>0</v>
      </c>
      <c r="GX68">
        <v>100</v>
      </c>
      <c r="GY68">
        <v>100</v>
      </c>
      <c r="GZ68">
        <v>1.5509999999999999</v>
      </c>
      <c r="HA68">
        <v>6.4600000000000005E-2</v>
      </c>
      <c r="HB68">
        <v>1.55027963745872</v>
      </c>
      <c r="HC68">
        <v>-8.5412330020358197E-5</v>
      </c>
      <c r="HD68">
        <v>7.0222813146585796E-7</v>
      </c>
      <c r="HE68">
        <v>-2.98990151938357E-10</v>
      </c>
      <c r="HF68">
        <v>2.6885991552840199E-3</v>
      </c>
      <c r="HG68">
        <v>-2.3286016756615301E-2</v>
      </c>
      <c r="HH68">
        <v>2.6488966622917002E-3</v>
      </c>
      <c r="HI68">
        <v>-3.3879166133906998E-5</v>
      </c>
      <c r="HJ68">
        <v>1</v>
      </c>
      <c r="HK68">
        <v>2007</v>
      </c>
      <c r="HL68">
        <v>1</v>
      </c>
      <c r="HM68">
        <v>24</v>
      </c>
      <c r="HN68">
        <v>1</v>
      </c>
      <c r="HO68">
        <v>0.6</v>
      </c>
      <c r="HP68">
        <v>18</v>
      </c>
      <c r="HQ68">
        <v>513.26700000000005</v>
      </c>
      <c r="HR68">
        <v>479.54</v>
      </c>
      <c r="HS68">
        <v>26.997800000000002</v>
      </c>
      <c r="HT68">
        <v>33.626300000000001</v>
      </c>
      <c r="HU68">
        <v>29.9998</v>
      </c>
      <c r="HV68">
        <v>33.369100000000003</v>
      </c>
      <c r="HW68">
        <v>33.2879</v>
      </c>
      <c r="HX68">
        <v>9.6872600000000002</v>
      </c>
      <c r="HY68">
        <v>100</v>
      </c>
      <c r="HZ68">
        <v>0</v>
      </c>
      <c r="IA68">
        <v>27</v>
      </c>
      <c r="IB68">
        <v>150</v>
      </c>
      <c r="IC68">
        <v>0</v>
      </c>
      <c r="ID68">
        <v>98.395700000000005</v>
      </c>
      <c r="IE68">
        <v>99.4893</v>
      </c>
    </row>
    <row r="69" spans="1:239" x14ac:dyDescent="0.3">
      <c r="A69">
        <v>53</v>
      </c>
      <c r="B69">
        <v>1628185327.0999999</v>
      </c>
      <c r="C69">
        <v>10237.5</v>
      </c>
      <c r="D69" t="s">
        <v>633</v>
      </c>
      <c r="E69" t="s">
        <v>634</v>
      </c>
      <c r="F69">
        <v>0</v>
      </c>
      <c r="G69" t="s">
        <v>614</v>
      </c>
      <c r="H69" t="s">
        <v>27</v>
      </c>
      <c r="I69" t="s">
        <v>364</v>
      </c>
      <c r="J69">
        <v>1628185327.0999999</v>
      </c>
      <c r="K69">
        <f t="shared" si="46"/>
        <v>9.0667885403328211E-3</v>
      </c>
      <c r="L69">
        <f t="shared" si="47"/>
        <v>9.066788540332821</v>
      </c>
      <c r="M69">
        <f t="shared" si="48"/>
        <v>2.3632197967596071</v>
      </c>
      <c r="N69">
        <f t="shared" si="49"/>
        <v>96.071399999999997</v>
      </c>
      <c r="O69">
        <f t="shared" si="50"/>
        <v>79.539822478278992</v>
      </c>
      <c r="P69">
        <f t="shared" si="51"/>
        <v>7.9355790395612775</v>
      </c>
      <c r="Q69">
        <f t="shared" si="52"/>
        <v>9.5849118641105999</v>
      </c>
      <c r="R69">
        <f t="shared" si="53"/>
        <v>0.32172683287636522</v>
      </c>
      <c r="S69">
        <f t="shared" si="54"/>
        <v>2.9217522005468206</v>
      </c>
      <c r="T69">
        <f t="shared" si="55"/>
        <v>0.30326147856601138</v>
      </c>
      <c r="U69">
        <f t="shared" si="56"/>
        <v>0.19110908819006994</v>
      </c>
      <c r="V69">
        <f t="shared" si="57"/>
        <v>321.50063412706538</v>
      </c>
      <c r="W69">
        <f t="shared" si="58"/>
        <v>28.872387574856337</v>
      </c>
      <c r="X69">
        <f t="shared" si="59"/>
        <v>29.280899999999999</v>
      </c>
      <c r="Y69">
        <f t="shared" si="60"/>
        <v>4.0876094592546934</v>
      </c>
      <c r="Z69">
        <f t="shared" si="61"/>
        <v>28.864985337783455</v>
      </c>
      <c r="AA69">
        <f t="shared" si="62"/>
        <v>1.1835652226898998</v>
      </c>
      <c r="AB69">
        <f t="shared" si="63"/>
        <v>4.1003492946197557</v>
      </c>
      <c r="AC69">
        <f t="shared" si="64"/>
        <v>2.9040442365647934</v>
      </c>
      <c r="AD69">
        <f t="shared" si="65"/>
        <v>-399.8453746286774</v>
      </c>
      <c r="AE69">
        <f t="shared" si="66"/>
        <v>8.4901934998743034</v>
      </c>
      <c r="AF69">
        <f t="shared" si="67"/>
        <v>0.64170244441695112</v>
      </c>
      <c r="AG69">
        <f t="shared" si="68"/>
        <v>-69.212844557320736</v>
      </c>
      <c r="AH69">
        <v>0</v>
      </c>
      <c r="AI69">
        <v>0</v>
      </c>
      <c r="AJ69">
        <f t="shared" si="69"/>
        <v>1</v>
      </c>
      <c r="AK69">
        <f t="shared" si="70"/>
        <v>0</v>
      </c>
      <c r="AL69">
        <f t="shared" si="71"/>
        <v>52238.34865822865</v>
      </c>
      <c r="AM69" t="s">
        <v>365</v>
      </c>
      <c r="AN69">
        <v>10238.9</v>
      </c>
      <c r="AO69">
        <v>302.21199999999999</v>
      </c>
      <c r="AP69">
        <v>4052.3</v>
      </c>
      <c r="AQ69">
        <f t="shared" si="72"/>
        <v>0.92542210596451402</v>
      </c>
      <c r="AR69">
        <v>-0.32343011824092399</v>
      </c>
      <c r="AS69" t="s">
        <v>635</v>
      </c>
      <c r="AT69">
        <v>10177.6</v>
      </c>
      <c r="AU69">
        <v>680.83271999999999</v>
      </c>
      <c r="AV69">
        <v>873.99599999999998</v>
      </c>
      <c r="AW69">
        <f t="shared" si="73"/>
        <v>0.22101162934384133</v>
      </c>
      <c r="AX69">
        <v>0.5</v>
      </c>
      <c r="AY69">
        <f t="shared" si="74"/>
        <v>1681.146600065837</v>
      </c>
      <c r="AZ69">
        <f t="shared" si="75"/>
        <v>2.3632197967596071</v>
      </c>
      <c r="BA69">
        <f t="shared" si="76"/>
        <v>185.7764746232049</v>
      </c>
      <c r="BB69">
        <f t="shared" si="77"/>
        <v>1.5981056707935622E-3</v>
      </c>
      <c r="BC69">
        <f t="shared" si="78"/>
        <v>3.6365200756067537</v>
      </c>
      <c r="BD69">
        <f t="shared" si="79"/>
        <v>237.7368210723688</v>
      </c>
      <c r="BE69" t="s">
        <v>636</v>
      </c>
      <c r="BF69">
        <v>521.22</v>
      </c>
      <c r="BG69">
        <f t="shared" si="80"/>
        <v>521.22</v>
      </c>
      <c r="BH69">
        <f t="shared" si="81"/>
        <v>0.40363571457992942</v>
      </c>
      <c r="BI69">
        <f t="shared" si="82"/>
        <v>0.54755221443635627</v>
      </c>
      <c r="BJ69">
        <f t="shared" si="83"/>
        <v>0.90009402222549484</v>
      </c>
      <c r="BK69">
        <f t="shared" si="84"/>
        <v>0.33782561246904425</v>
      </c>
      <c r="BL69">
        <f t="shared" si="85"/>
        <v>0.84752784467991149</v>
      </c>
      <c r="BM69">
        <f t="shared" si="86"/>
        <v>0.41918544280380304</v>
      </c>
      <c r="BN69">
        <f t="shared" si="87"/>
        <v>0.5808145571961969</v>
      </c>
      <c r="BO69">
        <f t="shared" si="88"/>
        <v>1999.94</v>
      </c>
      <c r="BP69">
        <f t="shared" si="89"/>
        <v>1681.146600065837</v>
      </c>
      <c r="BQ69">
        <f t="shared" si="90"/>
        <v>0.84059851798845808</v>
      </c>
      <c r="BR69">
        <f t="shared" si="91"/>
        <v>0.1607551397177242</v>
      </c>
      <c r="BS69">
        <v>6</v>
      </c>
      <c r="BT69">
        <v>0.5</v>
      </c>
      <c r="BU69" t="s">
        <v>368</v>
      </c>
      <c r="BV69">
        <v>2</v>
      </c>
      <c r="BW69">
        <v>1628185327.0999999</v>
      </c>
      <c r="BX69">
        <v>96.071399999999997</v>
      </c>
      <c r="BY69">
        <v>99.952100000000002</v>
      </c>
      <c r="BZ69">
        <v>11.863099999999999</v>
      </c>
      <c r="CA69">
        <v>1.1132299999999999</v>
      </c>
      <c r="CB69">
        <v>94.575699999999998</v>
      </c>
      <c r="CC69">
        <v>11.8215</v>
      </c>
      <c r="CD69">
        <v>500.05599999999998</v>
      </c>
      <c r="CE69">
        <v>99.668300000000002</v>
      </c>
      <c r="CF69">
        <v>0.100329</v>
      </c>
      <c r="CG69">
        <v>29.334800000000001</v>
      </c>
      <c r="CH69">
        <v>29.280899999999999</v>
      </c>
      <c r="CI69">
        <v>999.9</v>
      </c>
      <c r="CJ69">
        <v>0</v>
      </c>
      <c r="CK69">
        <v>0</v>
      </c>
      <c r="CL69">
        <v>9988.75</v>
      </c>
      <c r="CM69">
        <v>0</v>
      </c>
      <c r="CN69">
        <v>414.41300000000001</v>
      </c>
      <c r="CO69">
        <v>-3.88076</v>
      </c>
      <c r="CP69">
        <v>97.224800000000002</v>
      </c>
      <c r="CQ69">
        <v>100.06399999999999</v>
      </c>
      <c r="CR69">
        <v>10.7499</v>
      </c>
      <c r="CS69">
        <v>99.952100000000002</v>
      </c>
      <c r="CT69">
        <v>1.1132299999999999</v>
      </c>
      <c r="CU69">
        <v>1.18238</v>
      </c>
      <c r="CV69">
        <v>0.110954</v>
      </c>
      <c r="CW69">
        <v>9.3814799999999998</v>
      </c>
      <c r="CX69">
        <v>-21.451499999999999</v>
      </c>
      <c r="CY69">
        <v>1999.94</v>
      </c>
      <c r="CZ69">
        <v>0.98</v>
      </c>
      <c r="DA69">
        <v>2.00001E-2</v>
      </c>
      <c r="DB69">
        <v>0</v>
      </c>
      <c r="DC69">
        <v>680.34900000000005</v>
      </c>
      <c r="DD69">
        <v>4.9998899999999997</v>
      </c>
      <c r="DE69">
        <v>14250.8</v>
      </c>
      <c r="DF69">
        <v>16899.8</v>
      </c>
      <c r="DG69">
        <v>47.875</v>
      </c>
      <c r="DH69">
        <v>48.375</v>
      </c>
      <c r="DI69">
        <v>48.25</v>
      </c>
      <c r="DJ69">
        <v>48.25</v>
      </c>
      <c r="DK69">
        <v>49.436999999999998</v>
      </c>
      <c r="DL69">
        <v>1955.04</v>
      </c>
      <c r="DM69">
        <v>39.9</v>
      </c>
      <c r="DN69">
        <v>0</v>
      </c>
      <c r="DO69">
        <v>115.200000047684</v>
      </c>
      <c r="DP69">
        <v>0</v>
      </c>
      <c r="DQ69">
        <v>680.83271999999999</v>
      </c>
      <c r="DR69">
        <v>-3.1460000085437101</v>
      </c>
      <c r="DS69">
        <v>-49.461538547348297</v>
      </c>
      <c r="DT69">
        <v>14257.016</v>
      </c>
      <c r="DU69">
        <v>15</v>
      </c>
      <c r="DV69">
        <v>1628185291.0999999</v>
      </c>
      <c r="DW69" t="s">
        <v>637</v>
      </c>
      <c r="DX69">
        <v>1628185271.5999999</v>
      </c>
      <c r="DY69">
        <v>1628185291.0999999</v>
      </c>
      <c r="DZ69">
        <v>57</v>
      </c>
      <c r="EA69">
        <v>-5.2999999999999999E-2</v>
      </c>
      <c r="EB69">
        <v>0</v>
      </c>
      <c r="EC69">
        <v>1.496</v>
      </c>
      <c r="ED69">
        <v>-1.9E-2</v>
      </c>
      <c r="EE69">
        <v>100</v>
      </c>
      <c r="EF69">
        <v>1</v>
      </c>
      <c r="EG69">
        <v>0.22</v>
      </c>
      <c r="EH69">
        <v>0.02</v>
      </c>
      <c r="EI69">
        <v>2.4129026836334502</v>
      </c>
      <c r="EJ69">
        <v>-5.8078711225802902E-2</v>
      </c>
      <c r="EK69">
        <v>6.7370882840677604E-2</v>
      </c>
      <c r="EL69">
        <v>1</v>
      </c>
      <c r="EM69">
        <v>0.32582319108432201</v>
      </c>
      <c r="EN69">
        <v>-2.8641622634786E-3</v>
      </c>
      <c r="EO69">
        <v>8.31635263509343E-3</v>
      </c>
      <c r="EP69">
        <v>1</v>
      </c>
      <c r="EQ69">
        <v>2</v>
      </c>
      <c r="ER69">
        <v>2</v>
      </c>
      <c r="ES69" t="s">
        <v>370</v>
      </c>
      <c r="ET69">
        <v>2.9380299999999999</v>
      </c>
      <c r="EU69">
        <v>2.74593</v>
      </c>
      <c r="EV69">
        <v>2.5161099999999999E-2</v>
      </c>
      <c r="EW69">
        <v>2.6530000000000001E-2</v>
      </c>
      <c r="EX69">
        <v>6.9710999999999995E-2</v>
      </c>
      <c r="EY69">
        <v>9.54114E-3</v>
      </c>
      <c r="EZ69">
        <v>23022.3</v>
      </c>
      <c r="FA69">
        <v>21094.400000000001</v>
      </c>
      <c r="FB69">
        <v>23555</v>
      </c>
      <c r="FC69">
        <v>21721.200000000001</v>
      </c>
      <c r="FD69">
        <v>30963.5</v>
      </c>
      <c r="FE69">
        <v>30215.599999999999</v>
      </c>
      <c r="FF69">
        <v>37231.1</v>
      </c>
      <c r="FG69">
        <v>34008.400000000001</v>
      </c>
      <c r="FH69">
        <v>1.9802500000000001</v>
      </c>
      <c r="FI69">
        <v>1.89072</v>
      </c>
      <c r="FJ69">
        <v>4.65736E-2</v>
      </c>
      <c r="FK69">
        <v>0</v>
      </c>
      <c r="FL69">
        <v>28.521599999999999</v>
      </c>
      <c r="FM69">
        <v>999.9</v>
      </c>
      <c r="FN69">
        <v>45.402999999999999</v>
      </c>
      <c r="FO69">
        <v>40.162999999999997</v>
      </c>
      <c r="FP69">
        <v>34.067599999999999</v>
      </c>
      <c r="FQ69">
        <v>60.924399999999999</v>
      </c>
      <c r="FR69">
        <v>36.714700000000001</v>
      </c>
      <c r="FS69">
        <v>1</v>
      </c>
      <c r="FT69">
        <v>0.54182699999999995</v>
      </c>
      <c r="FU69">
        <v>2.11592</v>
      </c>
      <c r="FV69">
        <v>20.174800000000001</v>
      </c>
      <c r="FW69">
        <v>5.2608699999999997</v>
      </c>
      <c r="FX69">
        <v>11.962</v>
      </c>
      <c r="FY69">
        <v>4.9792500000000004</v>
      </c>
      <c r="FZ69">
        <v>3.29765</v>
      </c>
      <c r="GA69">
        <v>9999</v>
      </c>
      <c r="GB69">
        <v>9999</v>
      </c>
      <c r="GC69">
        <v>999.9</v>
      </c>
      <c r="GD69">
        <v>9999</v>
      </c>
      <c r="GE69">
        <v>1.86955</v>
      </c>
      <c r="GF69">
        <v>1.86554</v>
      </c>
      <c r="GG69">
        <v>1.8722399999999999</v>
      </c>
      <c r="GH69">
        <v>1.8689</v>
      </c>
      <c r="GI69">
        <v>1.8675200000000001</v>
      </c>
      <c r="GJ69">
        <v>1.8675299999999999</v>
      </c>
      <c r="GK69">
        <v>1.8688800000000001</v>
      </c>
      <c r="GL69">
        <v>1.87012</v>
      </c>
      <c r="GM69">
        <v>5</v>
      </c>
      <c r="GN69">
        <v>0</v>
      </c>
      <c r="GO69">
        <v>0</v>
      </c>
      <c r="GP69">
        <v>0</v>
      </c>
      <c r="GQ69" t="s">
        <v>371</v>
      </c>
      <c r="GR69" t="s">
        <v>372</v>
      </c>
      <c r="GS69" t="s">
        <v>373</v>
      </c>
      <c r="GT69" t="s">
        <v>373</v>
      </c>
      <c r="GU69" t="s">
        <v>373</v>
      </c>
      <c r="GV69" t="s">
        <v>373</v>
      </c>
      <c r="GW69">
        <v>0</v>
      </c>
      <c r="GX69">
        <v>100</v>
      </c>
      <c r="GY69">
        <v>100</v>
      </c>
      <c r="GZ69">
        <v>1.496</v>
      </c>
      <c r="HA69">
        <v>4.1599999999999998E-2</v>
      </c>
      <c r="HB69">
        <v>1.4977474063419001</v>
      </c>
      <c r="HC69">
        <v>-8.5412330020358197E-5</v>
      </c>
      <c r="HD69">
        <v>7.0222813146585796E-7</v>
      </c>
      <c r="HE69">
        <v>-2.98990151938357E-10</v>
      </c>
      <c r="HF69">
        <v>2.72612906941554E-3</v>
      </c>
      <c r="HG69">
        <v>-2.3286016756615301E-2</v>
      </c>
      <c r="HH69">
        <v>2.6488966622917002E-3</v>
      </c>
      <c r="HI69">
        <v>-3.3879166133906998E-5</v>
      </c>
      <c r="HJ69">
        <v>1</v>
      </c>
      <c r="HK69">
        <v>2007</v>
      </c>
      <c r="HL69">
        <v>1</v>
      </c>
      <c r="HM69">
        <v>24</v>
      </c>
      <c r="HN69">
        <v>0.9</v>
      </c>
      <c r="HO69">
        <v>0.6</v>
      </c>
      <c r="HP69">
        <v>18</v>
      </c>
      <c r="HQ69">
        <v>513.47199999999998</v>
      </c>
      <c r="HR69">
        <v>480.06599999999997</v>
      </c>
      <c r="HS69">
        <v>26.998000000000001</v>
      </c>
      <c r="HT69">
        <v>33.537300000000002</v>
      </c>
      <c r="HU69">
        <v>29.998899999999999</v>
      </c>
      <c r="HV69">
        <v>33.364100000000001</v>
      </c>
      <c r="HW69">
        <v>33.2958</v>
      </c>
      <c r="HX69">
        <v>7.2993499999999996</v>
      </c>
      <c r="HY69">
        <v>100</v>
      </c>
      <c r="HZ69">
        <v>0</v>
      </c>
      <c r="IA69">
        <v>27</v>
      </c>
      <c r="IB69">
        <v>100</v>
      </c>
      <c r="IC69">
        <v>0</v>
      </c>
      <c r="ID69">
        <v>98.450800000000001</v>
      </c>
      <c r="IE69">
        <v>99.551000000000002</v>
      </c>
    </row>
    <row r="70" spans="1:239" x14ac:dyDescent="0.3">
      <c r="A70">
        <v>54</v>
      </c>
      <c r="B70">
        <v>1628185440.5999999</v>
      </c>
      <c r="C70">
        <v>10351</v>
      </c>
      <c r="D70" t="s">
        <v>638</v>
      </c>
      <c r="E70" t="s">
        <v>639</v>
      </c>
      <c r="F70">
        <v>0</v>
      </c>
      <c r="G70" t="s">
        <v>614</v>
      </c>
      <c r="H70" t="s">
        <v>27</v>
      </c>
      <c r="I70" t="s">
        <v>364</v>
      </c>
      <c r="J70">
        <v>1628185440.5999999</v>
      </c>
      <c r="K70">
        <f t="shared" si="46"/>
        <v>8.205178631545176E-3</v>
      </c>
      <c r="L70">
        <f t="shared" si="47"/>
        <v>8.2051786315451753</v>
      </c>
      <c r="M70">
        <f t="shared" si="48"/>
        <v>0.38785163789843952</v>
      </c>
      <c r="N70">
        <f t="shared" si="49"/>
        <v>73.771600000000007</v>
      </c>
      <c r="O70">
        <f t="shared" si="50"/>
        <v>68.040474793527267</v>
      </c>
      <c r="P70">
        <f t="shared" si="51"/>
        <v>6.7879232884604415</v>
      </c>
      <c r="Q70">
        <f t="shared" si="52"/>
        <v>7.3596776504949615</v>
      </c>
      <c r="R70">
        <f t="shared" si="53"/>
        <v>0.28311932010866747</v>
      </c>
      <c r="S70">
        <f t="shared" si="54"/>
        <v>2.9260500202268287</v>
      </c>
      <c r="T70">
        <f t="shared" si="55"/>
        <v>0.26873324482076111</v>
      </c>
      <c r="U70">
        <f t="shared" si="56"/>
        <v>0.16918987212123499</v>
      </c>
      <c r="V70">
        <f t="shared" si="57"/>
        <v>321.50543367834575</v>
      </c>
      <c r="W70">
        <f t="shared" si="58"/>
        <v>28.981890876255481</v>
      </c>
      <c r="X70">
        <f t="shared" si="59"/>
        <v>29.1953</v>
      </c>
      <c r="Y70">
        <f t="shared" si="60"/>
        <v>4.0674479125787535</v>
      </c>
      <c r="Z70">
        <f t="shared" si="61"/>
        <v>27.013161671070968</v>
      </c>
      <c r="AA70">
        <f t="shared" si="62"/>
        <v>1.10029633049946</v>
      </c>
      <c r="AB70">
        <f t="shared" si="63"/>
        <v>4.0731860412985021</v>
      </c>
      <c r="AC70">
        <f t="shared" si="64"/>
        <v>2.9671515820792935</v>
      </c>
      <c r="AD70">
        <f t="shared" si="65"/>
        <v>-361.84837765114224</v>
      </c>
      <c r="AE70">
        <f t="shared" si="66"/>
        <v>3.8490806920474347</v>
      </c>
      <c r="AF70">
        <f t="shared" si="67"/>
        <v>0.29020319719617382</v>
      </c>
      <c r="AG70">
        <f t="shared" si="68"/>
        <v>-36.203660083552904</v>
      </c>
      <c r="AH70">
        <v>0</v>
      </c>
      <c r="AI70">
        <v>0</v>
      </c>
      <c r="AJ70">
        <f t="shared" si="69"/>
        <v>1</v>
      </c>
      <c r="AK70">
        <f t="shared" si="70"/>
        <v>0</v>
      </c>
      <c r="AL70">
        <f t="shared" si="71"/>
        <v>52381.197890748132</v>
      </c>
      <c r="AM70" t="s">
        <v>365</v>
      </c>
      <c r="AN70">
        <v>10238.9</v>
      </c>
      <c r="AO70">
        <v>302.21199999999999</v>
      </c>
      <c r="AP70">
        <v>4052.3</v>
      </c>
      <c r="AQ70">
        <f t="shared" si="72"/>
        <v>0.92542210596451402</v>
      </c>
      <c r="AR70">
        <v>-0.32343011824092399</v>
      </c>
      <c r="AS70" t="s">
        <v>640</v>
      </c>
      <c r="AT70">
        <v>10179.1</v>
      </c>
      <c r="AU70">
        <v>677.00036</v>
      </c>
      <c r="AV70">
        <v>841.85299999999995</v>
      </c>
      <c r="AW70">
        <f t="shared" si="73"/>
        <v>0.1958211706794416</v>
      </c>
      <c r="AX70">
        <v>0.5</v>
      </c>
      <c r="AY70">
        <f t="shared" si="74"/>
        <v>1681.1718060509563</v>
      </c>
      <c r="AZ70">
        <f t="shared" si="75"/>
        <v>0.38785163789843952</v>
      </c>
      <c r="BA70">
        <f t="shared" si="76"/>
        <v>164.60451558708471</v>
      </c>
      <c r="BB70">
        <f t="shared" si="77"/>
        <v>4.2308689307022826E-4</v>
      </c>
      <c r="BC70">
        <f t="shared" si="78"/>
        <v>3.8135482085352197</v>
      </c>
      <c r="BD70">
        <f t="shared" si="79"/>
        <v>235.29312946882899</v>
      </c>
      <c r="BE70" t="s">
        <v>641</v>
      </c>
      <c r="BF70">
        <v>520.72</v>
      </c>
      <c r="BG70">
        <f t="shared" si="80"/>
        <v>520.72</v>
      </c>
      <c r="BH70">
        <f t="shared" si="81"/>
        <v>0.38145970852393463</v>
      </c>
      <c r="BI70">
        <f t="shared" si="82"/>
        <v>0.51334693102234896</v>
      </c>
      <c r="BJ70">
        <f t="shared" si="83"/>
        <v>0.90906817911529691</v>
      </c>
      <c r="BK70">
        <f t="shared" si="84"/>
        <v>0.30548575812438261</v>
      </c>
      <c r="BL70">
        <f t="shared" si="85"/>
        <v>0.85609911020754714</v>
      </c>
      <c r="BM70">
        <f t="shared" si="86"/>
        <v>0.39484471459063564</v>
      </c>
      <c r="BN70">
        <f t="shared" si="87"/>
        <v>0.60515528540936436</v>
      </c>
      <c r="BO70">
        <f t="shared" si="88"/>
        <v>1999.97</v>
      </c>
      <c r="BP70">
        <f t="shared" si="89"/>
        <v>1681.1718060509563</v>
      </c>
      <c r="BQ70">
        <f t="shared" si="90"/>
        <v>0.84059851200315816</v>
      </c>
      <c r="BR70">
        <f t="shared" si="91"/>
        <v>0.16075512816609536</v>
      </c>
      <c r="BS70">
        <v>6</v>
      </c>
      <c r="BT70">
        <v>0.5</v>
      </c>
      <c r="BU70" t="s">
        <v>368</v>
      </c>
      <c r="BV70">
        <v>2</v>
      </c>
      <c r="BW70">
        <v>1628185440.5999999</v>
      </c>
      <c r="BX70">
        <v>73.771600000000007</v>
      </c>
      <c r="BY70">
        <v>74.963300000000004</v>
      </c>
      <c r="BZ70">
        <v>11.0291</v>
      </c>
      <c r="CA70">
        <v>1.2922400000000001</v>
      </c>
      <c r="CB70">
        <v>72.211299999999994</v>
      </c>
      <c r="CC70">
        <v>11.007</v>
      </c>
      <c r="CD70">
        <v>500.03899999999999</v>
      </c>
      <c r="CE70">
        <v>99.6631</v>
      </c>
      <c r="CF70">
        <v>9.9920599999999998E-2</v>
      </c>
      <c r="CG70">
        <v>29.2197</v>
      </c>
      <c r="CH70">
        <v>29.1953</v>
      </c>
      <c r="CI70">
        <v>999.9</v>
      </c>
      <c r="CJ70">
        <v>0</v>
      </c>
      <c r="CK70">
        <v>0</v>
      </c>
      <c r="CL70">
        <v>10013.799999999999</v>
      </c>
      <c r="CM70">
        <v>0</v>
      </c>
      <c r="CN70">
        <v>368.67399999999998</v>
      </c>
      <c r="CO70">
        <v>-1.19167</v>
      </c>
      <c r="CP70">
        <v>74.594300000000004</v>
      </c>
      <c r="CQ70">
        <v>75.060299999999998</v>
      </c>
      <c r="CR70">
        <v>9.7368799999999993</v>
      </c>
      <c r="CS70">
        <v>74.963300000000004</v>
      </c>
      <c r="CT70">
        <v>1.2922400000000001</v>
      </c>
      <c r="CU70">
        <v>1.0992</v>
      </c>
      <c r="CV70">
        <v>0.12878800000000001</v>
      </c>
      <c r="CW70">
        <v>8.3020800000000001</v>
      </c>
      <c r="CX70">
        <v>-19.735099999999999</v>
      </c>
      <c r="CY70">
        <v>1999.97</v>
      </c>
      <c r="CZ70">
        <v>0.97999700000000001</v>
      </c>
      <c r="DA70">
        <v>2.0002800000000001E-2</v>
      </c>
      <c r="DB70">
        <v>0</v>
      </c>
      <c r="DC70">
        <v>676.60699999999997</v>
      </c>
      <c r="DD70">
        <v>4.9998899999999997</v>
      </c>
      <c r="DE70">
        <v>14131</v>
      </c>
      <c r="DF70">
        <v>16900</v>
      </c>
      <c r="DG70">
        <v>47.625</v>
      </c>
      <c r="DH70">
        <v>48</v>
      </c>
      <c r="DI70">
        <v>48</v>
      </c>
      <c r="DJ70">
        <v>47.875</v>
      </c>
      <c r="DK70">
        <v>49.25</v>
      </c>
      <c r="DL70">
        <v>1955.06</v>
      </c>
      <c r="DM70">
        <v>39.9</v>
      </c>
      <c r="DN70">
        <v>0</v>
      </c>
      <c r="DO70">
        <v>113.200000047684</v>
      </c>
      <c r="DP70">
        <v>0</v>
      </c>
      <c r="DQ70">
        <v>677.00036</v>
      </c>
      <c r="DR70">
        <v>-2.0939999855784999</v>
      </c>
      <c r="DS70">
        <v>-41.200000009129496</v>
      </c>
      <c r="DT70">
        <v>14135.732</v>
      </c>
      <c r="DU70">
        <v>15</v>
      </c>
      <c r="DV70">
        <v>1628185404.5999999</v>
      </c>
      <c r="DW70" t="s">
        <v>642</v>
      </c>
      <c r="DX70">
        <v>1628185383.5999999</v>
      </c>
      <c r="DY70">
        <v>1628185404.5999999</v>
      </c>
      <c r="DZ70">
        <v>58</v>
      </c>
      <c r="EA70">
        <v>6.5000000000000002E-2</v>
      </c>
      <c r="EB70">
        <v>0</v>
      </c>
      <c r="EC70">
        <v>1.56</v>
      </c>
      <c r="ED70">
        <v>-2.1999999999999999E-2</v>
      </c>
      <c r="EE70">
        <v>75</v>
      </c>
      <c r="EF70">
        <v>1</v>
      </c>
      <c r="EG70">
        <v>0.19</v>
      </c>
      <c r="EH70">
        <v>0.01</v>
      </c>
      <c r="EI70">
        <v>0.400870312538252</v>
      </c>
      <c r="EJ70">
        <v>-5.4902056423348798E-2</v>
      </c>
      <c r="EK70">
        <v>4.5215105997337503E-2</v>
      </c>
      <c r="EL70">
        <v>1</v>
      </c>
      <c r="EM70">
        <v>0.28667381605831699</v>
      </c>
      <c r="EN70">
        <v>-4.2900454791581803E-3</v>
      </c>
      <c r="EO70">
        <v>6.3421285204650598E-3</v>
      </c>
      <c r="EP70">
        <v>1</v>
      </c>
      <c r="EQ70">
        <v>2</v>
      </c>
      <c r="ER70">
        <v>2</v>
      </c>
      <c r="ES70" t="s">
        <v>370</v>
      </c>
      <c r="ET70">
        <v>2.93824</v>
      </c>
      <c r="EU70">
        <v>2.7457400000000001</v>
      </c>
      <c r="EV70">
        <v>1.93861E-2</v>
      </c>
      <c r="EW70">
        <v>2.01017E-2</v>
      </c>
      <c r="EX70">
        <v>6.6059499999999993E-2</v>
      </c>
      <c r="EY70">
        <v>1.09596E-2</v>
      </c>
      <c r="EZ70">
        <v>23178.6</v>
      </c>
      <c r="FA70">
        <v>21253.8</v>
      </c>
      <c r="FB70">
        <v>23574.7</v>
      </c>
      <c r="FC70">
        <v>21741.3</v>
      </c>
      <c r="FD70">
        <v>31112.7</v>
      </c>
      <c r="FE70">
        <v>30199.7</v>
      </c>
      <c r="FF70">
        <v>37264</v>
      </c>
      <c r="FG70">
        <v>34038.800000000003</v>
      </c>
      <c r="FH70">
        <v>1.98247</v>
      </c>
      <c r="FI70">
        <v>1.89422</v>
      </c>
      <c r="FJ70">
        <v>5.9738800000000002E-2</v>
      </c>
      <c r="FK70">
        <v>0</v>
      </c>
      <c r="FL70">
        <v>28.221</v>
      </c>
      <c r="FM70">
        <v>999.9</v>
      </c>
      <c r="FN70">
        <v>45.11</v>
      </c>
      <c r="FO70">
        <v>40.223999999999997</v>
      </c>
      <c r="FP70">
        <v>33.96</v>
      </c>
      <c r="FQ70">
        <v>60.904499999999999</v>
      </c>
      <c r="FR70">
        <v>36.766800000000003</v>
      </c>
      <c r="FS70">
        <v>1</v>
      </c>
      <c r="FT70">
        <v>0.50821099999999997</v>
      </c>
      <c r="FU70">
        <v>1.93119</v>
      </c>
      <c r="FV70">
        <v>20.177499999999998</v>
      </c>
      <c r="FW70">
        <v>5.2590700000000004</v>
      </c>
      <c r="FX70">
        <v>11.962</v>
      </c>
      <c r="FY70">
        <v>4.9791999999999996</v>
      </c>
      <c r="FZ70">
        <v>3.2976000000000001</v>
      </c>
      <c r="GA70">
        <v>9999</v>
      </c>
      <c r="GB70">
        <v>9999</v>
      </c>
      <c r="GC70">
        <v>999.9</v>
      </c>
      <c r="GD70">
        <v>9999</v>
      </c>
      <c r="GE70">
        <v>1.8695299999999999</v>
      </c>
      <c r="GF70">
        <v>1.86554</v>
      </c>
      <c r="GG70">
        <v>1.87225</v>
      </c>
      <c r="GH70">
        <v>1.8689</v>
      </c>
      <c r="GI70">
        <v>1.8675200000000001</v>
      </c>
      <c r="GJ70">
        <v>1.86754</v>
      </c>
      <c r="GK70">
        <v>1.86887</v>
      </c>
      <c r="GL70">
        <v>1.87012</v>
      </c>
      <c r="GM70">
        <v>5</v>
      </c>
      <c r="GN70">
        <v>0</v>
      </c>
      <c r="GO70">
        <v>0</v>
      </c>
      <c r="GP70">
        <v>0</v>
      </c>
      <c r="GQ70" t="s">
        <v>371</v>
      </c>
      <c r="GR70" t="s">
        <v>372</v>
      </c>
      <c r="GS70" t="s">
        <v>373</v>
      </c>
      <c r="GT70" t="s">
        <v>373</v>
      </c>
      <c r="GU70" t="s">
        <v>373</v>
      </c>
      <c r="GV70" t="s">
        <v>373</v>
      </c>
      <c r="GW70">
        <v>0</v>
      </c>
      <c r="GX70">
        <v>100</v>
      </c>
      <c r="GY70">
        <v>100</v>
      </c>
      <c r="GZ70">
        <v>1.56</v>
      </c>
      <c r="HA70">
        <v>2.2100000000000002E-2</v>
      </c>
      <c r="HB70">
        <v>1.56292321974368</v>
      </c>
      <c r="HC70">
        <v>-8.5412330020358197E-5</v>
      </c>
      <c r="HD70">
        <v>7.0222813146585796E-7</v>
      </c>
      <c r="HE70">
        <v>-2.98990151938357E-10</v>
      </c>
      <c r="HF70">
        <v>2.6778595518892698E-3</v>
      </c>
      <c r="HG70">
        <v>-2.3286016756615301E-2</v>
      </c>
      <c r="HH70">
        <v>2.6488966622917002E-3</v>
      </c>
      <c r="HI70">
        <v>-3.3879166133906998E-5</v>
      </c>
      <c r="HJ70">
        <v>1</v>
      </c>
      <c r="HK70">
        <v>2007</v>
      </c>
      <c r="HL70">
        <v>1</v>
      </c>
      <c r="HM70">
        <v>24</v>
      </c>
      <c r="HN70">
        <v>0.9</v>
      </c>
      <c r="HO70">
        <v>0.6</v>
      </c>
      <c r="HP70">
        <v>18</v>
      </c>
      <c r="HQ70">
        <v>513.82399999999996</v>
      </c>
      <c r="HR70">
        <v>481.58499999999998</v>
      </c>
      <c r="HS70">
        <v>26.997800000000002</v>
      </c>
      <c r="HT70">
        <v>33.308199999999999</v>
      </c>
      <c r="HU70">
        <v>29.9984</v>
      </c>
      <c r="HV70">
        <v>33.224200000000003</v>
      </c>
      <c r="HW70">
        <v>33.173999999999999</v>
      </c>
      <c r="HX70">
        <v>6.1154999999999999</v>
      </c>
      <c r="HY70">
        <v>100</v>
      </c>
      <c r="HZ70">
        <v>0</v>
      </c>
      <c r="IA70">
        <v>27</v>
      </c>
      <c r="IB70">
        <v>75</v>
      </c>
      <c r="IC70">
        <v>0</v>
      </c>
      <c r="ID70">
        <v>98.536000000000001</v>
      </c>
      <c r="IE70">
        <v>99.641199999999998</v>
      </c>
    </row>
    <row r="71" spans="1:239" x14ac:dyDescent="0.3">
      <c r="A71">
        <v>55</v>
      </c>
      <c r="B71">
        <v>1628185553.5999999</v>
      </c>
      <c r="C71">
        <v>10464</v>
      </c>
      <c r="D71" t="s">
        <v>643</v>
      </c>
      <c r="E71" t="s">
        <v>644</v>
      </c>
      <c r="F71">
        <v>0</v>
      </c>
      <c r="G71" t="s">
        <v>614</v>
      </c>
      <c r="H71" t="s">
        <v>27</v>
      </c>
      <c r="I71" t="s">
        <v>364</v>
      </c>
      <c r="J71">
        <v>1628185553.5999999</v>
      </c>
      <c r="K71">
        <f t="shared" si="46"/>
        <v>7.5537875774774974E-3</v>
      </c>
      <c r="L71">
        <f t="shared" si="47"/>
        <v>7.5537875774774976</v>
      </c>
      <c r="M71">
        <f t="shared" si="48"/>
        <v>-1.304805494319959</v>
      </c>
      <c r="N71">
        <f t="shared" si="49"/>
        <v>51.084099999999999</v>
      </c>
      <c r="O71">
        <f t="shared" si="50"/>
        <v>56.93376310674126</v>
      </c>
      <c r="P71">
        <f t="shared" si="51"/>
        <v>5.6797877244718933</v>
      </c>
      <c r="Q71">
        <f t="shared" si="52"/>
        <v>5.0962175739502396</v>
      </c>
      <c r="R71">
        <f t="shared" si="53"/>
        <v>0.25546300077983014</v>
      </c>
      <c r="S71">
        <f t="shared" si="54"/>
        <v>2.924270596165937</v>
      </c>
      <c r="T71">
        <f t="shared" si="55"/>
        <v>0.24368062897413054</v>
      </c>
      <c r="U71">
        <f t="shared" si="56"/>
        <v>0.15331370058657701</v>
      </c>
      <c r="V71">
        <f t="shared" si="57"/>
        <v>321.50498412712784</v>
      </c>
      <c r="W71">
        <f t="shared" si="58"/>
        <v>29.10678024568945</v>
      </c>
      <c r="X71">
        <f t="shared" si="59"/>
        <v>29.1416</v>
      </c>
      <c r="Y71">
        <f t="shared" si="60"/>
        <v>4.0548441446726624</v>
      </c>
      <c r="Z71">
        <f t="shared" si="61"/>
        <v>25.631866605830712</v>
      </c>
      <c r="AA71">
        <f t="shared" si="62"/>
        <v>1.0413586056264001</v>
      </c>
      <c r="AB71">
        <f t="shared" si="63"/>
        <v>4.0627497858057398</v>
      </c>
      <c r="AC71">
        <f t="shared" si="64"/>
        <v>3.013485539046262</v>
      </c>
      <c r="AD71">
        <f t="shared" si="65"/>
        <v>-333.12203216675766</v>
      </c>
      <c r="AE71">
        <f t="shared" si="66"/>
        <v>5.3129154140227222</v>
      </c>
      <c r="AF71">
        <f t="shared" si="67"/>
        <v>0.40061830154505534</v>
      </c>
      <c r="AG71">
        <f t="shared" si="68"/>
        <v>-5.9035143240620194</v>
      </c>
      <c r="AH71">
        <v>0</v>
      </c>
      <c r="AI71">
        <v>0</v>
      </c>
      <c r="AJ71">
        <f t="shared" si="69"/>
        <v>1</v>
      </c>
      <c r="AK71">
        <f t="shared" si="70"/>
        <v>0</v>
      </c>
      <c r="AL71">
        <f t="shared" si="71"/>
        <v>52337.885925736831</v>
      </c>
      <c r="AM71" t="s">
        <v>365</v>
      </c>
      <c r="AN71">
        <v>10238.9</v>
      </c>
      <c r="AO71">
        <v>302.21199999999999</v>
      </c>
      <c r="AP71">
        <v>4052.3</v>
      </c>
      <c r="AQ71">
        <f t="shared" si="72"/>
        <v>0.92542210596451402</v>
      </c>
      <c r="AR71">
        <v>-0.32343011824092399</v>
      </c>
      <c r="AS71" t="s">
        <v>645</v>
      </c>
      <c r="AT71">
        <v>10181.6</v>
      </c>
      <c r="AU71">
        <v>676.84503846153802</v>
      </c>
      <c r="AV71">
        <v>814.20100000000002</v>
      </c>
      <c r="AW71">
        <f t="shared" si="73"/>
        <v>0.16870031053568102</v>
      </c>
      <c r="AX71">
        <v>0.5</v>
      </c>
      <c r="AY71">
        <f t="shared" si="74"/>
        <v>1681.1640000658695</v>
      </c>
      <c r="AZ71">
        <f t="shared" si="75"/>
        <v>-1.304805494319959</v>
      </c>
      <c r="BA71">
        <f t="shared" si="76"/>
        <v>141.80644443625991</v>
      </c>
      <c r="BB71">
        <f t="shared" si="77"/>
        <v>-5.8374755588424675E-4</v>
      </c>
      <c r="BC71">
        <f t="shared" si="78"/>
        <v>3.9770265573242973</v>
      </c>
      <c r="BD71">
        <f t="shared" si="79"/>
        <v>233.08067588748364</v>
      </c>
      <c r="BE71" t="s">
        <v>646</v>
      </c>
      <c r="BF71">
        <v>523.32000000000005</v>
      </c>
      <c r="BG71">
        <f t="shared" si="80"/>
        <v>523.32000000000005</v>
      </c>
      <c r="BH71">
        <f t="shared" si="81"/>
        <v>0.35725944821978839</v>
      </c>
      <c r="BI71">
        <f t="shared" si="82"/>
        <v>0.47220671524940444</v>
      </c>
      <c r="BJ71">
        <f t="shared" si="83"/>
        <v>0.91757363317445839</v>
      </c>
      <c r="BK71">
        <f t="shared" si="84"/>
        <v>0.26827912618916028</v>
      </c>
      <c r="BL71">
        <f t="shared" si="85"/>
        <v>0.86347280383820324</v>
      </c>
      <c r="BM71">
        <f t="shared" si="86"/>
        <v>0.36509866244422617</v>
      </c>
      <c r="BN71">
        <f t="shared" si="87"/>
        <v>0.63490133755577383</v>
      </c>
      <c r="BO71">
        <f t="shared" si="88"/>
        <v>1999.96</v>
      </c>
      <c r="BP71">
        <f t="shared" si="89"/>
        <v>1681.1640000658695</v>
      </c>
      <c r="BQ71">
        <f t="shared" si="90"/>
        <v>0.84059881200917486</v>
      </c>
      <c r="BR71">
        <f t="shared" si="91"/>
        <v>0.16075570717770746</v>
      </c>
      <c r="BS71">
        <v>6</v>
      </c>
      <c r="BT71">
        <v>0.5</v>
      </c>
      <c r="BU71" t="s">
        <v>368</v>
      </c>
      <c r="BV71">
        <v>2</v>
      </c>
      <c r="BW71">
        <v>1628185553.5999999</v>
      </c>
      <c r="BX71">
        <v>51.084099999999999</v>
      </c>
      <c r="BY71">
        <v>49.981499999999997</v>
      </c>
      <c r="BZ71">
        <v>10.438499999999999</v>
      </c>
      <c r="CA71">
        <v>1.46949</v>
      </c>
      <c r="CB71">
        <v>49.490200000000002</v>
      </c>
      <c r="CC71">
        <v>10.4305</v>
      </c>
      <c r="CD71">
        <v>500.05099999999999</v>
      </c>
      <c r="CE71">
        <v>99.661500000000004</v>
      </c>
      <c r="CF71">
        <v>9.9826399999999996E-2</v>
      </c>
      <c r="CG71">
        <v>29.1753</v>
      </c>
      <c r="CH71">
        <v>29.1416</v>
      </c>
      <c r="CI71">
        <v>999.9</v>
      </c>
      <c r="CJ71">
        <v>0</v>
      </c>
      <c r="CK71">
        <v>0</v>
      </c>
      <c r="CL71">
        <v>10003.799999999999</v>
      </c>
      <c r="CM71">
        <v>0</v>
      </c>
      <c r="CN71">
        <v>1426.25</v>
      </c>
      <c r="CO71">
        <v>1.10263</v>
      </c>
      <c r="CP71">
        <v>51.622999999999998</v>
      </c>
      <c r="CQ71">
        <v>50.055</v>
      </c>
      <c r="CR71">
        <v>8.9690300000000001</v>
      </c>
      <c r="CS71">
        <v>49.981499999999997</v>
      </c>
      <c r="CT71">
        <v>1.46949</v>
      </c>
      <c r="CU71">
        <v>1.0403199999999999</v>
      </c>
      <c r="CV71">
        <v>0.146452</v>
      </c>
      <c r="CW71">
        <v>7.4936199999999999</v>
      </c>
      <c r="CX71">
        <v>-18.2334</v>
      </c>
      <c r="CY71">
        <v>1999.96</v>
      </c>
      <c r="CZ71">
        <v>0.97999199999999997</v>
      </c>
      <c r="DA71">
        <v>2.00083E-2</v>
      </c>
      <c r="DB71">
        <v>0</v>
      </c>
      <c r="DC71">
        <v>676.721</v>
      </c>
      <c r="DD71">
        <v>4.9998899999999997</v>
      </c>
      <c r="DE71">
        <v>14611.3</v>
      </c>
      <c r="DF71">
        <v>16899.900000000001</v>
      </c>
      <c r="DG71">
        <v>47.25</v>
      </c>
      <c r="DH71">
        <v>47.686999999999998</v>
      </c>
      <c r="DI71">
        <v>47.625</v>
      </c>
      <c r="DJ71">
        <v>47.436999999999998</v>
      </c>
      <c r="DK71">
        <v>48.875</v>
      </c>
      <c r="DL71">
        <v>1955.04</v>
      </c>
      <c r="DM71">
        <v>39.92</v>
      </c>
      <c r="DN71">
        <v>0</v>
      </c>
      <c r="DO71">
        <v>112.60000014305101</v>
      </c>
      <c r="DP71">
        <v>0</v>
      </c>
      <c r="DQ71">
        <v>676.84503846153802</v>
      </c>
      <c r="DR71">
        <v>-1.0957606780410001</v>
      </c>
      <c r="DS71">
        <v>-64.916239393844293</v>
      </c>
      <c r="DT71">
        <v>14624.9461538462</v>
      </c>
      <c r="DU71">
        <v>15</v>
      </c>
      <c r="DV71">
        <v>1628185518.0999999</v>
      </c>
      <c r="DW71" t="s">
        <v>647</v>
      </c>
      <c r="DX71">
        <v>1628185496.5999999</v>
      </c>
      <c r="DY71">
        <v>1628185518.0999999</v>
      </c>
      <c r="DZ71">
        <v>59</v>
      </c>
      <c r="EA71">
        <v>3.4000000000000002E-2</v>
      </c>
      <c r="EB71">
        <v>-2E-3</v>
      </c>
      <c r="EC71">
        <v>1.5940000000000001</v>
      </c>
      <c r="ED71">
        <v>-2.7E-2</v>
      </c>
      <c r="EE71">
        <v>50</v>
      </c>
      <c r="EF71">
        <v>1</v>
      </c>
      <c r="EG71">
        <v>0.34</v>
      </c>
      <c r="EH71">
        <v>0.02</v>
      </c>
      <c r="EI71">
        <v>-1.2780579370187299</v>
      </c>
      <c r="EJ71">
        <v>-0.19866987953870199</v>
      </c>
      <c r="EK71">
        <v>4.2484000235934599E-2</v>
      </c>
      <c r="EL71">
        <v>1</v>
      </c>
      <c r="EM71">
        <v>0.25597730836099503</v>
      </c>
      <c r="EN71">
        <v>1.6271789177143899E-2</v>
      </c>
      <c r="EO71">
        <v>1.1727584432116999E-2</v>
      </c>
      <c r="EP71">
        <v>1</v>
      </c>
      <c r="EQ71">
        <v>2</v>
      </c>
      <c r="ER71">
        <v>2</v>
      </c>
      <c r="ES71" t="s">
        <v>370</v>
      </c>
      <c r="ET71">
        <v>2.9386299999999999</v>
      </c>
      <c r="EU71">
        <v>2.7455599999999998</v>
      </c>
      <c r="EV71">
        <v>1.33898E-2</v>
      </c>
      <c r="EW71">
        <v>1.35149E-2</v>
      </c>
      <c r="EX71">
        <v>6.3440300000000005E-2</v>
      </c>
      <c r="EY71">
        <v>1.23421E-2</v>
      </c>
      <c r="EZ71">
        <v>23340.5</v>
      </c>
      <c r="FA71">
        <v>21418.400000000001</v>
      </c>
      <c r="FB71">
        <v>23594.1</v>
      </c>
      <c r="FC71">
        <v>21762.5</v>
      </c>
      <c r="FD71">
        <v>31224.7</v>
      </c>
      <c r="FE71">
        <v>30184.799999999999</v>
      </c>
      <c r="FF71">
        <v>37293.300000000003</v>
      </c>
      <c r="FG71">
        <v>34068.9</v>
      </c>
      <c r="FH71">
        <v>1.98542</v>
      </c>
      <c r="FI71">
        <v>1.8996500000000001</v>
      </c>
      <c r="FJ71">
        <v>6.9126499999999994E-2</v>
      </c>
      <c r="FK71">
        <v>0</v>
      </c>
      <c r="FL71">
        <v>28.013999999999999</v>
      </c>
      <c r="FM71">
        <v>999.9</v>
      </c>
      <c r="FN71">
        <v>44.72</v>
      </c>
      <c r="FO71">
        <v>40.194000000000003</v>
      </c>
      <c r="FP71">
        <v>33.612400000000001</v>
      </c>
      <c r="FQ71">
        <v>60.974499999999999</v>
      </c>
      <c r="FR71">
        <v>36.438299999999998</v>
      </c>
      <c r="FS71">
        <v>1</v>
      </c>
      <c r="FT71">
        <v>0.46811999999999998</v>
      </c>
      <c r="FU71">
        <v>1.7692000000000001</v>
      </c>
      <c r="FV71">
        <v>20.1798</v>
      </c>
      <c r="FW71">
        <v>5.2601199999999997</v>
      </c>
      <c r="FX71">
        <v>11.962</v>
      </c>
      <c r="FY71">
        <v>4.9793500000000002</v>
      </c>
      <c r="FZ71">
        <v>3.2972999999999999</v>
      </c>
      <c r="GA71">
        <v>9999</v>
      </c>
      <c r="GB71">
        <v>9999</v>
      </c>
      <c r="GC71">
        <v>999.9</v>
      </c>
      <c r="GD71">
        <v>9999</v>
      </c>
      <c r="GE71">
        <v>1.8695999999999999</v>
      </c>
      <c r="GF71">
        <v>1.86554</v>
      </c>
      <c r="GG71">
        <v>1.87225</v>
      </c>
      <c r="GH71">
        <v>1.8689</v>
      </c>
      <c r="GI71">
        <v>1.8675200000000001</v>
      </c>
      <c r="GJ71">
        <v>1.86754</v>
      </c>
      <c r="GK71">
        <v>1.8688800000000001</v>
      </c>
      <c r="GL71">
        <v>1.8701099999999999</v>
      </c>
      <c r="GM71">
        <v>5</v>
      </c>
      <c r="GN71">
        <v>0</v>
      </c>
      <c r="GO71">
        <v>0</v>
      </c>
      <c r="GP71">
        <v>0</v>
      </c>
      <c r="GQ71" t="s">
        <v>371</v>
      </c>
      <c r="GR71" t="s">
        <v>372</v>
      </c>
      <c r="GS71" t="s">
        <v>373</v>
      </c>
      <c r="GT71" t="s">
        <v>373</v>
      </c>
      <c r="GU71" t="s">
        <v>373</v>
      </c>
      <c r="GV71" t="s">
        <v>373</v>
      </c>
      <c r="GW71">
        <v>0</v>
      </c>
      <c r="GX71">
        <v>100</v>
      </c>
      <c r="GY71">
        <v>100</v>
      </c>
      <c r="GZ71">
        <v>1.5940000000000001</v>
      </c>
      <c r="HA71">
        <v>8.0000000000000002E-3</v>
      </c>
      <c r="HB71">
        <v>1.5964913435633099</v>
      </c>
      <c r="HC71">
        <v>-8.5412330020358197E-5</v>
      </c>
      <c r="HD71">
        <v>7.0222813146585796E-7</v>
      </c>
      <c r="HE71">
        <v>-2.98990151938357E-10</v>
      </c>
      <c r="HF71">
        <v>1.1456809940782701E-3</v>
      </c>
      <c r="HG71">
        <v>-2.3286016756615301E-2</v>
      </c>
      <c r="HH71">
        <v>2.6488966622917002E-3</v>
      </c>
      <c r="HI71">
        <v>-3.3879166133906998E-5</v>
      </c>
      <c r="HJ71">
        <v>1</v>
      </c>
      <c r="HK71">
        <v>2007</v>
      </c>
      <c r="HL71">
        <v>1</v>
      </c>
      <c r="HM71">
        <v>24</v>
      </c>
      <c r="HN71">
        <v>0.9</v>
      </c>
      <c r="HO71">
        <v>0.6</v>
      </c>
      <c r="HP71">
        <v>18</v>
      </c>
      <c r="HQ71">
        <v>513.81500000000005</v>
      </c>
      <c r="HR71">
        <v>483.64400000000001</v>
      </c>
      <c r="HS71">
        <v>27.001999999999999</v>
      </c>
      <c r="HT71">
        <v>32.978000000000002</v>
      </c>
      <c r="HU71">
        <v>29.998699999999999</v>
      </c>
      <c r="HV71">
        <v>32.978499999999997</v>
      </c>
      <c r="HW71">
        <v>32.949100000000001</v>
      </c>
      <c r="HX71">
        <v>4.95547</v>
      </c>
      <c r="HY71">
        <v>100</v>
      </c>
      <c r="HZ71">
        <v>0</v>
      </c>
      <c r="IA71">
        <v>27</v>
      </c>
      <c r="IB71">
        <v>50</v>
      </c>
      <c r="IC71">
        <v>0</v>
      </c>
      <c r="ID71">
        <v>98.614999999999995</v>
      </c>
      <c r="IE71">
        <v>99.732799999999997</v>
      </c>
    </row>
    <row r="72" spans="1:239" x14ac:dyDescent="0.3">
      <c r="A72">
        <v>56</v>
      </c>
      <c r="B72">
        <v>1628185665.5999999</v>
      </c>
      <c r="C72">
        <v>10576</v>
      </c>
      <c r="D72" t="s">
        <v>648</v>
      </c>
      <c r="E72" t="s">
        <v>649</v>
      </c>
      <c r="F72">
        <v>0</v>
      </c>
      <c r="G72" t="s">
        <v>614</v>
      </c>
      <c r="H72" t="s">
        <v>27</v>
      </c>
      <c r="I72" t="s">
        <v>364</v>
      </c>
      <c r="J72">
        <v>1628185665.5999999</v>
      </c>
      <c r="K72">
        <f t="shared" si="46"/>
        <v>7.4066198205243869E-3</v>
      </c>
      <c r="L72">
        <f t="shared" si="47"/>
        <v>7.4066198205243872</v>
      </c>
      <c r="M72">
        <f t="shared" si="48"/>
        <v>-3.2220442053679648</v>
      </c>
      <c r="N72">
        <f t="shared" si="49"/>
        <v>23.58</v>
      </c>
      <c r="O72">
        <f t="shared" si="50"/>
        <v>43.57104191177212</v>
      </c>
      <c r="P72">
        <f t="shared" si="51"/>
        <v>4.3465543783701559</v>
      </c>
      <c r="Q72">
        <f t="shared" si="52"/>
        <v>2.3522905981799993</v>
      </c>
      <c r="R72">
        <f t="shared" si="53"/>
        <v>0.24752339153513711</v>
      </c>
      <c r="S72">
        <f t="shared" si="54"/>
        <v>2.9256259007709766</v>
      </c>
      <c r="T72">
        <f t="shared" si="55"/>
        <v>0.23644983229451033</v>
      </c>
      <c r="U72">
        <f t="shared" si="56"/>
        <v>0.148734773279663</v>
      </c>
      <c r="V72">
        <f t="shared" si="57"/>
        <v>321.48831567307553</v>
      </c>
      <c r="W72">
        <f t="shared" si="58"/>
        <v>29.221076549172469</v>
      </c>
      <c r="X72">
        <f t="shared" si="59"/>
        <v>29.276900000000001</v>
      </c>
      <c r="Y72">
        <f t="shared" si="60"/>
        <v>4.0866653939927726</v>
      </c>
      <c r="Z72">
        <f t="shared" si="61"/>
        <v>25.538827334066511</v>
      </c>
      <c r="AA72">
        <f t="shared" si="62"/>
        <v>1.0421505267628</v>
      </c>
      <c r="AB72">
        <f t="shared" si="63"/>
        <v>4.0806514454665832</v>
      </c>
      <c r="AC72">
        <f t="shared" si="64"/>
        <v>3.0445148672299727</v>
      </c>
      <c r="AD72">
        <f t="shared" si="65"/>
        <v>-326.63193408512547</v>
      </c>
      <c r="AE72">
        <f t="shared" si="66"/>
        <v>-4.0220217608404569</v>
      </c>
      <c r="AF72">
        <f t="shared" si="67"/>
        <v>-0.30345671681569264</v>
      </c>
      <c r="AG72">
        <f t="shared" si="68"/>
        <v>-9.4690968897060621</v>
      </c>
      <c r="AH72">
        <v>0</v>
      </c>
      <c r="AI72">
        <v>0</v>
      </c>
      <c r="AJ72">
        <f t="shared" si="69"/>
        <v>1</v>
      </c>
      <c r="AK72">
        <f t="shared" si="70"/>
        <v>0</v>
      </c>
      <c r="AL72">
        <f t="shared" si="71"/>
        <v>52363.443471473453</v>
      </c>
      <c r="AM72" t="s">
        <v>365</v>
      </c>
      <c r="AN72">
        <v>10238.9</v>
      </c>
      <c r="AO72">
        <v>302.21199999999999</v>
      </c>
      <c r="AP72">
        <v>4052.3</v>
      </c>
      <c r="AQ72">
        <f t="shared" si="72"/>
        <v>0.92542210596451402</v>
      </c>
      <c r="AR72">
        <v>-0.32343011824092399</v>
      </c>
      <c r="AS72" t="s">
        <v>650</v>
      </c>
      <c r="AT72">
        <v>10182.799999999999</v>
      </c>
      <c r="AU72">
        <v>679.61608000000001</v>
      </c>
      <c r="AV72">
        <v>797.78300000000002</v>
      </c>
      <c r="AW72">
        <f t="shared" si="73"/>
        <v>0.14811912512550407</v>
      </c>
      <c r="AX72">
        <v>0.5</v>
      </c>
      <c r="AY72">
        <f t="shared" si="74"/>
        <v>1681.0872060482254</v>
      </c>
      <c r="AZ72">
        <f t="shared" si="75"/>
        <v>-3.2220442053679648</v>
      </c>
      <c r="BA72">
        <f t="shared" si="76"/>
        <v>124.50058310977057</v>
      </c>
      <c r="BB72">
        <f t="shared" si="77"/>
        <v>-1.7242496859760695E-3</v>
      </c>
      <c r="BC72">
        <f t="shared" si="78"/>
        <v>4.0794514297747639</v>
      </c>
      <c r="BD72">
        <f t="shared" si="79"/>
        <v>231.71557316157458</v>
      </c>
      <c r="BE72" t="s">
        <v>651</v>
      </c>
      <c r="BF72">
        <v>530.29</v>
      </c>
      <c r="BG72">
        <f t="shared" si="80"/>
        <v>530.29</v>
      </c>
      <c r="BH72">
        <f t="shared" si="81"/>
        <v>0.33529543748111956</v>
      </c>
      <c r="BI72">
        <f t="shared" si="82"/>
        <v>0.44175705532481219</v>
      </c>
      <c r="BJ72">
        <f t="shared" si="83"/>
        <v>0.92405103903736785</v>
      </c>
      <c r="BK72">
        <f t="shared" si="84"/>
        <v>0.23844599462034702</v>
      </c>
      <c r="BL72">
        <f t="shared" si="85"/>
        <v>0.86785083443375199</v>
      </c>
      <c r="BM72">
        <f t="shared" si="86"/>
        <v>0.34469365243417233</v>
      </c>
      <c r="BN72">
        <f t="shared" si="87"/>
        <v>0.65530634756582762</v>
      </c>
      <c r="BO72">
        <f t="shared" si="88"/>
        <v>1999.87</v>
      </c>
      <c r="BP72">
        <f t="shared" si="89"/>
        <v>1681.0872060482254</v>
      </c>
      <c r="BQ72">
        <f t="shared" si="90"/>
        <v>0.8405982419098369</v>
      </c>
      <c r="BR72">
        <f t="shared" si="91"/>
        <v>0.16075460688598536</v>
      </c>
      <c r="BS72">
        <v>6</v>
      </c>
      <c r="BT72">
        <v>0.5</v>
      </c>
      <c r="BU72" t="s">
        <v>368</v>
      </c>
      <c r="BV72">
        <v>2</v>
      </c>
      <c r="BW72">
        <v>1628185665.5999999</v>
      </c>
      <c r="BX72">
        <v>23.58</v>
      </c>
      <c r="BY72">
        <v>19.9236</v>
      </c>
      <c r="BZ72">
        <v>10.4468</v>
      </c>
      <c r="CA72">
        <v>1.6528499999999999</v>
      </c>
      <c r="CB72">
        <v>22.065200000000001</v>
      </c>
      <c r="CC72">
        <v>10.4359</v>
      </c>
      <c r="CD72">
        <v>500.065</v>
      </c>
      <c r="CE72">
        <v>99.657899999999998</v>
      </c>
      <c r="CF72">
        <v>9.9971000000000004E-2</v>
      </c>
      <c r="CG72">
        <v>29.2514</v>
      </c>
      <c r="CH72">
        <v>29.276900000000001</v>
      </c>
      <c r="CI72">
        <v>999.9</v>
      </c>
      <c r="CJ72">
        <v>0</v>
      </c>
      <c r="CK72">
        <v>0</v>
      </c>
      <c r="CL72">
        <v>10011.9</v>
      </c>
      <c r="CM72">
        <v>0</v>
      </c>
      <c r="CN72">
        <v>1410.44</v>
      </c>
      <c r="CO72">
        <v>3.6563599999999998</v>
      </c>
      <c r="CP72">
        <v>23.828900000000001</v>
      </c>
      <c r="CQ72">
        <v>19.956600000000002</v>
      </c>
      <c r="CR72">
        <v>8.7939900000000009</v>
      </c>
      <c r="CS72">
        <v>19.9236</v>
      </c>
      <c r="CT72">
        <v>1.6528499999999999</v>
      </c>
      <c r="CU72">
        <v>1.04111</v>
      </c>
      <c r="CV72">
        <v>0.16472000000000001</v>
      </c>
      <c r="CW72">
        <v>7.5047699999999997</v>
      </c>
      <c r="CX72">
        <v>-16.841999999999999</v>
      </c>
      <c r="CY72">
        <v>1999.87</v>
      </c>
      <c r="CZ72">
        <v>0.98000600000000004</v>
      </c>
      <c r="DA72">
        <v>1.99937E-2</v>
      </c>
      <c r="DB72">
        <v>0</v>
      </c>
      <c r="DC72">
        <v>680.15099999999995</v>
      </c>
      <c r="DD72">
        <v>4.9998899999999997</v>
      </c>
      <c r="DE72">
        <v>14579.8</v>
      </c>
      <c r="DF72">
        <v>16899.2</v>
      </c>
      <c r="DG72">
        <v>47.125</v>
      </c>
      <c r="DH72">
        <v>47.625</v>
      </c>
      <c r="DI72">
        <v>47.5</v>
      </c>
      <c r="DJ72">
        <v>47.5</v>
      </c>
      <c r="DK72">
        <v>48.75</v>
      </c>
      <c r="DL72">
        <v>1954.98</v>
      </c>
      <c r="DM72">
        <v>39.880000000000003</v>
      </c>
      <c r="DN72">
        <v>0</v>
      </c>
      <c r="DO72">
        <v>111.5</v>
      </c>
      <c r="DP72">
        <v>0</v>
      </c>
      <c r="DQ72">
        <v>679.61608000000001</v>
      </c>
      <c r="DR72">
        <v>1.6543846216028899</v>
      </c>
      <c r="DS72">
        <v>2592.0461592932202</v>
      </c>
      <c r="DT72">
        <v>14411.204</v>
      </c>
      <c r="DU72">
        <v>15</v>
      </c>
      <c r="DV72">
        <v>1628185630.5999999</v>
      </c>
      <c r="DW72" t="s">
        <v>652</v>
      </c>
      <c r="DX72">
        <v>1628185614.0999999</v>
      </c>
      <c r="DY72">
        <v>1628185630.5999999</v>
      </c>
      <c r="DZ72">
        <v>60</v>
      </c>
      <c r="EA72">
        <v>-0.08</v>
      </c>
      <c r="EB72">
        <v>3.0000000000000001E-3</v>
      </c>
      <c r="EC72">
        <v>1.5149999999999999</v>
      </c>
      <c r="ED72">
        <v>-2.7E-2</v>
      </c>
      <c r="EE72">
        <v>20</v>
      </c>
      <c r="EF72">
        <v>2</v>
      </c>
      <c r="EG72">
        <v>0.15</v>
      </c>
      <c r="EH72">
        <v>0.01</v>
      </c>
      <c r="EI72">
        <v>-3.1699433015250702</v>
      </c>
      <c r="EJ72">
        <v>-0.403994843368853</v>
      </c>
      <c r="EK72">
        <v>0.16418377050958</v>
      </c>
      <c r="EL72">
        <v>1</v>
      </c>
      <c r="EM72">
        <v>0.24385753713514799</v>
      </c>
      <c r="EN72">
        <v>4.5109254244768998E-2</v>
      </c>
      <c r="EO72">
        <v>1.78921756041494E-2</v>
      </c>
      <c r="EP72">
        <v>1</v>
      </c>
      <c r="EQ72">
        <v>2</v>
      </c>
      <c r="ER72">
        <v>2</v>
      </c>
      <c r="ES72" t="s">
        <v>370</v>
      </c>
      <c r="ET72">
        <v>2.93885</v>
      </c>
      <c r="EU72">
        <v>2.7457699999999998</v>
      </c>
      <c r="EV72">
        <v>6.0057399999999999E-3</v>
      </c>
      <c r="EW72">
        <v>5.4196100000000001E-3</v>
      </c>
      <c r="EX72">
        <v>6.3489100000000007E-2</v>
      </c>
      <c r="EY72">
        <v>1.37438E-2</v>
      </c>
      <c r="EZ72">
        <v>23523.200000000001</v>
      </c>
      <c r="FA72">
        <v>21601.1</v>
      </c>
      <c r="FB72">
        <v>23601.9</v>
      </c>
      <c r="FC72">
        <v>21769.3</v>
      </c>
      <c r="FD72">
        <v>31233.5</v>
      </c>
      <c r="FE72">
        <v>30150.799999999999</v>
      </c>
      <c r="FF72">
        <v>37305.800000000003</v>
      </c>
      <c r="FG72">
        <v>34078.6</v>
      </c>
      <c r="FH72">
        <v>1.9877499999999999</v>
      </c>
      <c r="FI72">
        <v>1.9017999999999999</v>
      </c>
      <c r="FJ72">
        <v>5.74589E-2</v>
      </c>
      <c r="FK72">
        <v>0</v>
      </c>
      <c r="FL72">
        <v>28.34</v>
      </c>
      <c r="FM72">
        <v>999.9</v>
      </c>
      <c r="FN72">
        <v>44.47</v>
      </c>
      <c r="FO72">
        <v>40.183</v>
      </c>
      <c r="FP72">
        <v>33.409599999999998</v>
      </c>
      <c r="FQ72">
        <v>60.694499999999998</v>
      </c>
      <c r="FR72">
        <v>36.438299999999998</v>
      </c>
      <c r="FS72">
        <v>1</v>
      </c>
      <c r="FT72">
        <v>0.45539600000000002</v>
      </c>
      <c r="FU72">
        <v>1.9023099999999999</v>
      </c>
      <c r="FV72">
        <v>20.179400000000001</v>
      </c>
      <c r="FW72">
        <v>5.2560799999999999</v>
      </c>
      <c r="FX72">
        <v>11.962</v>
      </c>
      <c r="FY72">
        <v>4.9791999999999996</v>
      </c>
      <c r="FZ72">
        <v>3.29718</v>
      </c>
      <c r="GA72">
        <v>9999</v>
      </c>
      <c r="GB72">
        <v>9999</v>
      </c>
      <c r="GC72">
        <v>999.9</v>
      </c>
      <c r="GD72">
        <v>9999</v>
      </c>
      <c r="GE72">
        <v>1.86955</v>
      </c>
      <c r="GF72">
        <v>1.86554</v>
      </c>
      <c r="GG72">
        <v>1.8722399999999999</v>
      </c>
      <c r="GH72">
        <v>1.8688899999999999</v>
      </c>
      <c r="GI72">
        <v>1.8675200000000001</v>
      </c>
      <c r="GJ72">
        <v>1.8675200000000001</v>
      </c>
      <c r="GK72">
        <v>1.86886</v>
      </c>
      <c r="GL72">
        <v>1.8701099999999999</v>
      </c>
      <c r="GM72">
        <v>5</v>
      </c>
      <c r="GN72">
        <v>0</v>
      </c>
      <c r="GO72">
        <v>0</v>
      </c>
      <c r="GP72">
        <v>0</v>
      </c>
      <c r="GQ72" t="s">
        <v>371</v>
      </c>
      <c r="GR72" t="s">
        <v>372</v>
      </c>
      <c r="GS72" t="s">
        <v>373</v>
      </c>
      <c r="GT72" t="s">
        <v>373</v>
      </c>
      <c r="GU72" t="s">
        <v>373</v>
      </c>
      <c r="GV72" t="s">
        <v>373</v>
      </c>
      <c r="GW72">
        <v>0</v>
      </c>
      <c r="GX72">
        <v>100</v>
      </c>
      <c r="GY72">
        <v>100</v>
      </c>
      <c r="GZ72">
        <v>1.5149999999999999</v>
      </c>
      <c r="HA72">
        <v>1.09E-2</v>
      </c>
      <c r="HB72">
        <v>1.5163421441459499</v>
      </c>
      <c r="HC72">
        <v>-8.5412330020358197E-5</v>
      </c>
      <c r="HD72">
        <v>7.0222813146585796E-7</v>
      </c>
      <c r="HE72">
        <v>-2.98990151938357E-10</v>
      </c>
      <c r="HF72">
        <v>3.9824588470976597E-3</v>
      </c>
      <c r="HG72">
        <v>-2.3286016756615301E-2</v>
      </c>
      <c r="HH72">
        <v>2.6488966622917002E-3</v>
      </c>
      <c r="HI72">
        <v>-3.3879166133906998E-5</v>
      </c>
      <c r="HJ72">
        <v>1</v>
      </c>
      <c r="HK72">
        <v>2007</v>
      </c>
      <c r="HL72">
        <v>1</v>
      </c>
      <c r="HM72">
        <v>24</v>
      </c>
      <c r="HN72">
        <v>0.9</v>
      </c>
      <c r="HO72">
        <v>0.6</v>
      </c>
      <c r="HP72">
        <v>18</v>
      </c>
      <c r="HQ72">
        <v>514.03200000000004</v>
      </c>
      <c r="HR72">
        <v>483.935</v>
      </c>
      <c r="HS72">
        <v>26.999199999999998</v>
      </c>
      <c r="HT72">
        <v>32.805</v>
      </c>
      <c r="HU72">
        <v>29.999600000000001</v>
      </c>
      <c r="HV72">
        <v>32.814500000000002</v>
      </c>
      <c r="HW72">
        <v>32.795400000000001</v>
      </c>
      <c r="HX72">
        <v>3.5623200000000002</v>
      </c>
      <c r="HY72">
        <v>100</v>
      </c>
      <c r="HZ72">
        <v>0</v>
      </c>
      <c r="IA72">
        <v>27</v>
      </c>
      <c r="IB72">
        <v>20</v>
      </c>
      <c r="IC72">
        <v>0</v>
      </c>
      <c r="ID72">
        <v>98.6477</v>
      </c>
      <c r="IE72">
        <v>99.762200000000007</v>
      </c>
    </row>
    <row r="73" spans="1:239" x14ac:dyDescent="0.3">
      <c r="A73">
        <v>57</v>
      </c>
      <c r="B73">
        <v>1628185757.0999999</v>
      </c>
      <c r="C73">
        <v>10667.5</v>
      </c>
      <c r="D73" t="s">
        <v>653</v>
      </c>
      <c r="E73" t="s">
        <v>654</v>
      </c>
      <c r="F73">
        <v>0</v>
      </c>
      <c r="G73" t="s">
        <v>614</v>
      </c>
      <c r="H73" t="s">
        <v>27</v>
      </c>
      <c r="I73" t="s">
        <v>364</v>
      </c>
      <c r="J73">
        <v>1628185757.0999999</v>
      </c>
      <c r="K73">
        <f t="shared" si="46"/>
        <v>7.3363562288718048E-3</v>
      </c>
      <c r="L73">
        <f t="shared" si="47"/>
        <v>7.3363562288718045</v>
      </c>
      <c r="M73">
        <f t="shared" si="48"/>
        <v>20.481290037807199</v>
      </c>
      <c r="N73">
        <f t="shared" si="49"/>
        <v>372.17700000000002</v>
      </c>
      <c r="O73">
        <f t="shared" si="50"/>
        <v>217.2519002108391</v>
      </c>
      <c r="P73">
        <f t="shared" si="51"/>
        <v>21.672088551252724</v>
      </c>
      <c r="Q73">
        <f t="shared" si="52"/>
        <v>37.126731195040499</v>
      </c>
      <c r="R73">
        <f t="shared" si="53"/>
        <v>0.24306119387366693</v>
      </c>
      <c r="S73">
        <f t="shared" si="54"/>
        <v>2.9269000280048916</v>
      </c>
      <c r="T73">
        <f t="shared" si="55"/>
        <v>0.23237845815362873</v>
      </c>
      <c r="U73">
        <f t="shared" si="56"/>
        <v>0.146157209260425</v>
      </c>
      <c r="V73">
        <f t="shared" si="57"/>
        <v>321.48831567307553</v>
      </c>
      <c r="W73">
        <f t="shared" si="58"/>
        <v>29.39185019625527</v>
      </c>
      <c r="X73">
        <f t="shared" si="59"/>
        <v>29.411799999999999</v>
      </c>
      <c r="Y73">
        <f t="shared" si="60"/>
        <v>4.1186091040877004</v>
      </c>
      <c r="Z73">
        <f t="shared" si="61"/>
        <v>25.52643839496514</v>
      </c>
      <c r="AA73">
        <f t="shared" si="62"/>
        <v>1.0508551695239499</v>
      </c>
      <c r="AB73">
        <f t="shared" si="63"/>
        <v>4.1167324374215148</v>
      </c>
      <c r="AC73">
        <f t="shared" si="64"/>
        <v>3.0677539345637506</v>
      </c>
      <c r="AD73">
        <f t="shared" si="65"/>
        <v>-323.53330969324657</v>
      </c>
      <c r="AE73">
        <f t="shared" si="66"/>
        <v>-1.2465807710473156</v>
      </c>
      <c r="AF73">
        <f t="shared" si="67"/>
        <v>-9.4146227908929334E-2</v>
      </c>
      <c r="AG73">
        <f t="shared" si="68"/>
        <v>-3.385721019127284</v>
      </c>
      <c r="AH73">
        <v>0</v>
      </c>
      <c r="AI73">
        <v>0</v>
      </c>
      <c r="AJ73">
        <f t="shared" si="69"/>
        <v>1</v>
      </c>
      <c r="AK73">
        <f t="shared" si="70"/>
        <v>0</v>
      </c>
      <c r="AL73">
        <f t="shared" si="71"/>
        <v>52373.46910798816</v>
      </c>
      <c r="AM73" t="s">
        <v>365</v>
      </c>
      <c r="AN73">
        <v>10238.9</v>
      </c>
      <c r="AO73">
        <v>302.21199999999999</v>
      </c>
      <c r="AP73">
        <v>4052.3</v>
      </c>
      <c r="AQ73">
        <f t="shared" si="72"/>
        <v>0.92542210596451402</v>
      </c>
      <c r="AR73">
        <v>-0.32343011824092399</v>
      </c>
      <c r="AS73" t="s">
        <v>655</v>
      </c>
      <c r="AT73">
        <v>10183.5</v>
      </c>
      <c r="AU73">
        <v>670.01271999999994</v>
      </c>
      <c r="AV73">
        <v>928.86199999999997</v>
      </c>
      <c r="AW73">
        <f t="shared" si="73"/>
        <v>0.27867355968916807</v>
      </c>
      <c r="AX73">
        <v>0.5</v>
      </c>
      <c r="AY73">
        <f t="shared" si="74"/>
        <v>1681.0872060482254</v>
      </c>
      <c r="AZ73">
        <f t="shared" si="75"/>
        <v>20.481290037807199</v>
      </c>
      <c r="BA73">
        <f t="shared" si="76"/>
        <v>234.23727792868846</v>
      </c>
      <c r="BB73">
        <f t="shared" si="77"/>
        <v>1.2375753072890436E-2</v>
      </c>
      <c r="BC73">
        <f t="shared" si="78"/>
        <v>3.3626502106879173</v>
      </c>
      <c r="BD73">
        <f t="shared" si="79"/>
        <v>241.6189513394136</v>
      </c>
      <c r="BE73" t="s">
        <v>656</v>
      </c>
      <c r="BF73">
        <v>508.18</v>
      </c>
      <c r="BG73">
        <f t="shared" si="80"/>
        <v>508.18</v>
      </c>
      <c r="BH73">
        <f t="shared" si="81"/>
        <v>0.45290043084979248</v>
      </c>
      <c r="BI73">
        <f t="shared" si="82"/>
        <v>0.61530866545276486</v>
      </c>
      <c r="BJ73">
        <f t="shared" si="83"/>
        <v>0.88130142320237459</v>
      </c>
      <c r="BK73">
        <f t="shared" si="84"/>
        <v>0.41306834756243521</v>
      </c>
      <c r="BL73">
        <f t="shared" si="85"/>
        <v>0.83289725467775688</v>
      </c>
      <c r="BM73">
        <f t="shared" si="86"/>
        <v>0.46668898705353845</v>
      </c>
      <c r="BN73">
        <f t="shared" si="87"/>
        <v>0.53331101294646155</v>
      </c>
      <c r="BO73">
        <f t="shared" si="88"/>
        <v>1999.87</v>
      </c>
      <c r="BP73">
        <f t="shared" si="89"/>
        <v>1681.0872060482254</v>
      </c>
      <c r="BQ73">
        <f t="shared" si="90"/>
        <v>0.8405982419098369</v>
      </c>
      <c r="BR73">
        <f t="shared" si="91"/>
        <v>0.16075460688598536</v>
      </c>
      <c r="BS73">
        <v>6</v>
      </c>
      <c r="BT73">
        <v>0.5</v>
      </c>
      <c r="BU73" t="s">
        <v>368</v>
      </c>
      <c r="BV73">
        <v>2</v>
      </c>
      <c r="BW73">
        <v>1628185757.0999999</v>
      </c>
      <c r="BX73">
        <v>372.17700000000002</v>
      </c>
      <c r="BY73">
        <v>400.03100000000001</v>
      </c>
      <c r="BZ73">
        <v>10.5343</v>
      </c>
      <c r="CA73">
        <v>1.8234300000000001</v>
      </c>
      <c r="CB73">
        <v>370.14100000000002</v>
      </c>
      <c r="CC73">
        <v>10.565300000000001</v>
      </c>
      <c r="CD73">
        <v>500.00099999999998</v>
      </c>
      <c r="CE73">
        <v>99.655699999999996</v>
      </c>
      <c r="CF73">
        <v>9.9876500000000007E-2</v>
      </c>
      <c r="CG73">
        <v>29.4039</v>
      </c>
      <c r="CH73">
        <v>29.411799999999999</v>
      </c>
      <c r="CI73">
        <v>999.9</v>
      </c>
      <c r="CJ73">
        <v>0</v>
      </c>
      <c r="CK73">
        <v>0</v>
      </c>
      <c r="CL73">
        <v>10019.4</v>
      </c>
      <c r="CM73">
        <v>0</v>
      </c>
      <c r="CN73">
        <v>1457.2</v>
      </c>
      <c r="CO73">
        <v>-28.3248</v>
      </c>
      <c r="CP73">
        <v>375.68099999999998</v>
      </c>
      <c r="CQ73">
        <v>400.762</v>
      </c>
      <c r="CR73">
        <v>8.7555999999999994</v>
      </c>
      <c r="CS73">
        <v>400.03100000000001</v>
      </c>
      <c r="CT73">
        <v>1.8234300000000001</v>
      </c>
      <c r="CU73">
        <v>1.05426</v>
      </c>
      <c r="CV73">
        <v>0.18171499999999999</v>
      </c>
      <c r="CW73">
        <v>7.68865</v>
      </c>
      <c r="CX73">
        <v>-15.6663</v>
      </c>
      <c r="CY73">
        <v>1999.87</v>
      </c>
      <c r="CZ73">
        <v>0.98000600000000004</v>
      </c>
      <c r="DA73">
        <v>1.99937E-2</v>
      </c>
      <c r="DB73">
        <v>0</v>
      </c>
      <c r="DC73">
        <v>671.92499999999995</v>
      </c>
      <c r="DD73">
        <v>4.9998899999999997</v>
      </c>
      <c r="DE73">
        <v>14530</v>
      </c>
      <c r="DF73">
        <v>16899.2</v>
      </c>
      <c r="DG73">
        <v>47.061999999999998</v>
      </c>
      <c r="DH73">
        <v>47.811999999999998</v>
      </c>
      <c r="DI73">
        <v>47.436999999999998</v>
      </c>
      <c r="DJ73">
        <v>47.686999999999998</v>
      </c>
      <c r="DK73">
        <v>48.686999999999998</v>
      </c>
      <c r="DL73">
        <v>1954.98</v>
      </c>
      <c r="DM73">
        <v>39.880000000000003</v>
      </c>
      <c r="DN73">
        <v>0</v>
      </c>
      <c r="DO73">
        <v>91.200000047683702</v>
      </c>
      <c r="DP73">
        <v>0</v>
      </c>
      <c r="DQ73">
        <v>670.01271999999994</v>
      </c>
      <c r="DR73">
        <v>16.251615419417799</v>
      </c>
      <c r="DS73">
        <v>347.93076985655301</v>
      </c>
      <c r="DT73">
        <v>14488.567999999999</v>
      </c>
      <c r="DU73">
        <v>15</v>
      </c>
      <c r="DV73">
        <v>1628185797.5999999</v>
      </c>
      <c r="DW73" t="s">
        <v>657</v>
      </c>
      <c r="DX73">
        <v>1628185778.0999999</v>
      </c>
      <c r="DY73">
        <v>1628185797.5999999</v>
      </c>
      <c r="DZ73">
        <v>61</v>
      </c>
      <c r="EA73">
        <v>0.46200000000000002</v>
      </c>
      <c r="EB73">
        <v>0</v>
      </c>
      <c r="EC73">
        <v>2.036</v>
      </c>
      <c r="ED73">
        <v>-3.1E-2</v>
      </c>
      <c r="EE73">
        <v>400</v>
      </c>
      <c r="EF73">
        <v>2</v>
      </c>
      <c r="EG73">
        <v>0.16</v>
      </c>
      <c r="EH73">
        <v>0.02</v>
      </c>
      <c r="EI73">
        <v>20.616822212426801</v>
      </c>
      <c r="EJ73">
        <v>0.98928284646464604</v>
      </c>
      <c r="EK73">
        <v>0.14942226763828201</v>
      </c>
      <c r="EL73">
        <v>1</v>
      </c>
      <c r="EM73">
        <v>0.24465606681186899</v>
      </c>
      <c r="EN73">
        <v>-5.82011130476498E-4</v>
      </c>
      <c r="EO73">
        <v>1.4940234107908899E-4</v>
      </c>
      <c r="EP73">
        <v>1</v>
      </c>
      <c r="EQ73">
        <v>2</v>
      </c>
      <c r="ER73">
        <v>2</v>
      </c>
      <c r="ES73" t="s">
        <v>370</v>
      </c>
      <c r="ET73">
        <v>2.9387300000000001</v>
      </c>
      <c r="EU73">
        <v>2.7457400000000001</v>
      </c>
      <c r="EV73">
        <v>8.4009700000000007E-2</v>
      </c>
      <c r="EW73">
        <v>8.9144100000000004E-2</v>
      </c>
      <c r="EX73">
        <v>6.4101099999999994E-2</v>
      </c>
      <c r="EY73">
        <v>1.5022600000000001E-2</v>
      </c>
      <c r="EZ73">
        <v>21678.5</v>
      </c>
      <c r="FA73">
        <v>19784.5</v>
      </c>
      <c r="FB73">
        <v>23600.799999999999</v>
      </c>
      <c r="FC73">
        <v>21769.1</v>
      </c>
      <c r="FD73">
        <v>31209.7</v>
      </c>
      <c r="FE73">
        <v>30110.9</v>
      </c>
      <c r="FF73">
        <v>37301.699999999997</v>
      </c>
      <c r="FG73">
        <v>34077.300000000003</v>
      </c>
      <c r="FH73">
        <v>1.9892000000000001</v>
      </c>
      <c r="FI73">
        <v>1.9036500000000001</v>
      </c>
      <c r="FJ73">
        <v>4.48227E-2</v>
      </c>
      <c r="FK73">
        <v>0</v>
      </c>
      <c r="FL73">
        <v>28.6813</v>
      </c>
      <c r="FM73">
        <v>999.9</v>
      </c>
      <c r="FN73">
        <v>44.298999999999999</v>
      </c>
      <c r="FO73">
        <v>40.194000000000003</v>
      </c>
      <c r="FP73">
        <v>33.298099999999998</v>
      </c>
      <c r="FQ73">
        <v>61.0045</v>
      </c>
      <c r="FR73">
        <v>36.902999999999999</v>
      </c>
      <c r="FS73">
        <v>1</v>
      </c>
      <c r="FT73">
        <v>0.45385199999999998</v>
      </c>
      <c r="FU73">
        <v>2.1114700000000002</v>
      </c>
      <c r="FV73">
        <v>20.1767</v>
      </c>
      <c r="FW73">
        <v>5.2640099999999999</v>
      </c>
      <c r="FX73">
        <v>11.962</v>
      </c>
      <c r="FY73">
        <v>4.9796500000000004</v>
      </c>
      <c r="FZ73">
        <v>3.2979500000000002</v>
      </c>
      <c r="GA73">
        <v>9999</v>
      </c>
      <c r="GB73">
        <v>9999</v>
      </c>
      <c r="GC73">
        <v>999.9</v>
      </c>
      <c r="GD73">
        <v>9999</v>
      </c>
      <c r="GE73">
        <v>1.86954</v>
      </c>
      <c r="GF73">
        <v>1.86554</v>
      </c>
      <c r="GG73">
        <v>1.8722300000000001</v>
      </c>
      <c r="GH73">
        <v>1.8689</v>
      </c>
      <c r="GI73">
        <v>1.8675200000000001</v>
      </c>
      <c r="GJ73">
        <v>1.8675600000000001</v>
      </c>
      <c r="GK73">
        <v>1.8688899999999999</v>
      </c>
      <c r="GL73">
        <v>1.87012</v>
      </c>
      <c r="GM73">
        <v>5</v>
      </c>
      <c r="GN73">
        <v>0</v>
      </c>
      <c r="GO73">
        <v>0</v>
      </c>
      <c r="GP73">
        <v>0</v>
      </c>
      <c r="GQ73" t="s">
        <v>371</v>
      </c>
      <c r="GR73" t="s">
        <v>372</v>
      </c>
      <c r="GS73" t="s">
        <v>373</v>
      </c>
      <c r="GT73" t="s">
        <v>373</v>
      </c>
      <c r="GU73" t="s">
        <v>373</v>
      </c>
      <c r="GV73" t="s">
        <v>373</v>
      </c>
      <c r="GW73">
        <v>0</v>
      </c>
      <c r="GX73">
        <v>100</v>
      </c>
      <c r="GY73">
        <v>100</v>
      </c>
      <c r="GZ73">
        <v>2.036</v>
      </c>
      <c r="HA73">
        <v>-3.1E-2</v>
      </c>
      <c r="HB73">
        <v>1.5163421441459499</v>
      </c>
      <c r="HC73">
        <v>-8.5412330020358197E-5</v>
      </c>
      <c r="HD73">
        <v>7.0222813146585796E-7</v>
      </c>
      <c r="HE73">
        <v>-2.98990151938357E-10</v>
      </c>
      <c r="HF73">
        <v>3.9824588470976597E-3</v>
      </c>
      <c r="HG73">
        <v>-2.3286016756615301E-2</v>
      </c>
      <c r="HH73">
        <v>2.6488966622917002E-3</v>
      </c>
      <c r="HI73">
        <v>-3.3879166133906998E-5</v>
      </c>
      <c r="HJ73">
        <v>1</v>
      </c>
      <c r="HK73">
        <v>2007</v>
      </c>
      <c r="HL73">
        <v>1</v>
      </c>
      <c r="HM73">
        <v>24</v>
      </c>
      <c r="HN73">
        <v>2.4</v>
      </c>
      <c r="HO73">
        <v>2.1</v>
      </c>
      <c r="HP73">
        <v>18</v>
      </c>
      <c r="HQ73">
        <v>514.38</v>
      </c>
      <c r="HR73">
        <v>484.70299999999997</v>
      </c>
      <c r="HS73">
        <v>27.002099999999999</v>
      </c>
      <c r="HT73">
        <v>32.765900000000002</v>
      </c>
      <c r="HU73">
        <v>30.000499999999999</v>
      </c>
      <c r="HV73">
        <v>32.740099999999998</v>
      </c>
      <c r="HW73">
        <v>32.727400000000003</v>
      </c>
      <c r="HX73">
        <v>21.232800000000001</v>
      </c>
      <c r="HY73">
        <v>100</v>
      </c>
      <c r="HZ73">
        <v>0</v>
      </c>
      <c r="IA73">
        <v>27</v>
      </c>
      <c r="IB73">
        <v>400</v>
      </c>
      <c r="IC73">
        <v>0</v>
      </c>
      <c r="ID73">
        <v>98.639300000000006</v>
      </c>
      <c r="IE73">
        <v>99.759699999999995</v>
      </c>
    </row>
    <row r="74" spans="1:239" x14ac:dyDescent="0.3">
      <c r="A74">
        <v>58</v>
      </c>
      <c r="B74">
        <v>1628185925.5999999</v>
      </c>
      <c r="C74">
        <v>10836</v>
      </c>
      <c r="D74" t="s">
        <v>658</v>
      </c>
      <c r="E74" t="s">
        <v>659</v>
      </c>
      <c r="F74">
        <v>0</v>
      </c>
      <c r="G74" t="s">
        <v>614</v>
      </c>
      <c r="H74" t="s">
        <v>27</v>
      </c>
      <c r="I74" t="s">
        <v>364</v>
      </c>
      <c r="J74">
        <v>1628185925.5999999</v>
      </c>
      <c r="K74">
        <f t="shared" si="46"/>
        <v>7.4694394649824991E-3</v>
      </c>
      <c r="L74">
        <f t="shared" si="47"/>
        <v>7.4694394649824991</v>
      </c>
      <c r="M74">
        <f t="shared" si="48"/>
        <v>21.518989343850752</v>
      </c>
      <c r="N74">
        <f t="shared" si="49"/>
        <v>370.84899999999999</v>
      </c>
      <c r="O74">
        <f t="shared" si="50"/>
        <v>210.70968801996264</v>
      </c>
      <c r="P74">
        <f t="shared" si="51"/>
        <v>21.019154236163715</v>
      </c>
      <c r="Q74">
        <f t="shared" si="52"/>
        <v>36.993706376654998</v>
      </c>
      <c r="R74">
        <f t="shared" si="53"/>
        <v>0.24616056258562427</v>
      </c>
      <c r="S74">
        <f t="shared" si="54"/>
        <v>2.9217165352167438</v>
      </c>
      <c r="T74">
        <f t="shared" si="55"/>
        <v>0.23519175024094602</v>
      </c>
      <c r="U74">
        <f t="shared" si="56"/>
        <v>0.14793961431877453</v>
      </c>
      <c r="V74">
        <f t="shared" si="57"/>
        <v>321.46915212701367</v>
      </c>
      <c r="W74">
        <f t="shared" si="58"/>
        <v>29.585185654867637</v>
      </c>
      <c r="X74">
        <f t="shared" si="59"/>
        <v>29.6722</v>
      </c>
      <c r="Y74">
        <f t="shared" si="60"/>
        <v>4.1808867564041909</v>
      </c>
      <c r="Z74">
        <f t="shared" si="61"/>
        <v>26.28983721496909</v>
      </c>
      <c r="AA74">
        <f t="shared" si="62"/>
        <v>1.0966067417445002</v>
      </c>
      <c r="AB74">
        <f t="shared" si="63"/>
        <v>4.1712192159185628</v>
      </c>
      <c r="AC74">
        <f t="shared" si="64"/>
        <v>3.0842800146596909</v>
      </c>
      <c r="AD74">
        <f t="shared" si="65"/>
        <v>-329.40228040572822</v>
      </c>
      <c r="AE74">
        <f t="shared" si="66"/>
        <v>-6.3321263902333174</v>
      </c>
      <c r="AF74">
        <f t="shared" si="67"/>
        <v>-0.48023496962578743</v>
      </c>
      <c r="AG74">
        <f t="shared" si="68"/>
        <v>-14.745489638573634</v>
      </c>
      <c r="AH74">
        <v>0</v>
      </c>
      <c r="AI74">
        <v>0</v>
      </c>
      <c r="AJ74">
        <f t="shared" si="69"/>
        <v>1</v>
      </c>
      <c r="AK74">
        <f t="shared" si="70"/>
        <v>0</v>
      </c>
      <c r="AL74">
        <f t="shared" si="71"/>
        <v>52185.720183951838</v>
      </c>
      <c r="AM74" t="s">
        <v>365</v>
      </c>
      <c r="AN74">
        <v>10238.9</v>
      </c>
      <c r="AO74">
        <v>302.21199999999999</v>
      </c>
      <c r="AP74">
        <v>4052.3</v>
      </c>
      <c r="AQ74">
        <f t="shared" si="72"/>
        <v>0.92542210596451402</v>
      </c>
      <c r="AR74">
        <v>-0.32343011824092399</v>
      </c>
      <c r="AS74" t="s">
        <v>660</v>
      </c>
      <c r="AT74">
        <v>10183.299999999999</v>
      </c>
      <c r="AU74">
        <v>700.97046153846202</v>
      </c>
      <c r="AV74">
        <v>1030.3699999999999</v>
      </c>
      <c r="AW74">
        <f t="shared" si="73"/>
        <v>0.31969053685718518</v>
      </c>
      <c r="AX74">
        <v>0.5</v>
      </c>
      <c r="AY74">
        <f t="shared" si="74"/>
        <v>1680.9864000658099</v>
      </c>
      <c r="AZ74">
        <f t="shared" si="75"/>
        <v>21.518989343850752</v>
      </c>
      <c r="BA74">
        <f t="shared" si="76"/>
        <v>268.69772234333294</v>
      </c>
      <c r="BB74">
        <f t="shared" si="77"/>
        <v>1.299381093222203E-2</v>
      </c>
      <c r="BC74">
        <f t="shared" si="78"/>
        <v>2.9328590700428006</v>
      </c>
      <c r="BD74">
        <f t="shared" si="79"/>
        <v>247.97361152644595</v>
      </c>
      <c r="BE74" t="s">
        <v>661</v>
      </c>
      <c r="BF74">
        <v>519.45000000000005</v>
      </c>
      <c r="BG74">
        <f t="shared" si="80"/>
        <v>519.45000000000005</v>
      </c>
      <c r="BH74">
        <f t="shared" si="81"/>
        <v>0.49586071023030553</v>
      </c>
      <c r="BI74">
        <f t="shared" si="82"/>
        <v>0.6447184264885657</v>
      </c>
      <c r="BJ74">
        <f t="shared" si="83"/>
        <v>0.85538021710517009</v>
      </c>
      <c r="BK74">
        <f t="shared" si="84"/>
        <v>0.45237371348187883</v>
      </c>
      <c r="BL74">
        <f t="shared" si="85"/>
        <v>0.80582908987735757</v>
      </c>
      <c r="BM74">
        <f t="shared" si="86"/>
        <v>0.47776476330323897</v>
      </c>
      <c r="BN74">
        <f t="shared" si="87"/>
        <v>0.52223523669676108</v>
      </c>
      <c r="BO74">
        <f t="shared" si="88"/>
        <v>1999.75</v>
      </c>
      <c r="BP74">
        <f t="shared" si="89"/>
        <v>1680.9864000658099</v>
      </c>
      <c r="BQ74">
        <f t="shared" si="90"/>
        <v>0.84059827481725713</v>
      </c>
      <c r="BR74">
        <f t="shared" si="91"/>
        <v>0.16075467039730651</v>
      </c>
      <c r="BS74">
        <v>6</v>
      </c>
      <c r="BT74">
        <v>0.5</v>
      </c>
      <c r="BU74" t="s">
        <v>368</v>
      </c>
      <c r="BV74">
        <v>2</v>
      </c>
      <c r="BW74">
        <v>1628185925.5999999</v>
      </c>
      <c r="BX74">
        <v>370.84899999999999</v>
      </c>
      <c r="BY74">
        <v>399.99</v>
      </c>
      <c r="BZ74">
        <v>10.9931</v>
      </c>
      <c r="CA74">
        <v>2.13008</v>
      </c>
      <c r="CB74">
        <v>368.90899999999999</v>
      </c>
      <c r="CC74">
        <v>10.9689</v>
      </c>
      <c r="CD74">
        <v>500.1</v>
      </c>
      <c r="CE74">
        <v>99.653800000000004</v>
      </c>
      <c r="CF74">
        <v>0.100295</v>
      </c>
      <c r="CG74">
        <v>29.632000000000001</v>
      </c>
      <c r="CH74">
        <v>29.6722</v>
      </c>
      <c r="CI74">
        <v>999.9</v>
      </c>
      <c r="CJ74">
        <v>0</v>
      </c>
      <c r="CK74">
        <v>0</v>
      </c>
      <c r="CL74">
        <v>9990</v>
      </c>
      <c r="CM74">
        <v>0</v>
      </c>
      <c r="CN74">
        <v>1460.79</v>
      </c>
      <c r="CO74">
        <v>-29.140599999999999</v>
      </c>
      <c r="CP74">
        <v>374.97199999999998</v>
      </c>
      <c r="CQ74">
        <v>400.84399999999999</v>
      </c>
      <c r="CR74">
        <v>8.8629800000000003</v>
      </c>
      <c r="CS74">
        <v>399.99</v>
      </c>
      <c r="CT74">
        <v>2.13008</v>
      </c>
      <c r="CU74">
        <v>1.0954999999999999</v>
      </c>
      <c r="CV74">
        <v>0.21227099999999999</v>
      </c>
      <c r="CW74">
        <v>8.2524700000000006</v>
      </c>
      <c r="CX74">
        <v>-13.7799</v>
      </c>
      <c r="CY74">
        <v>1999.75</v>
      </c>
      <c r="CZ74">
        <v>0.98000600000000004</v>
      </c>
      <c r="DA74">
        <v>1.99937E-2</v>
      </c>
      <c r="DB74">
        <v>0</v>
      </c>
      <c r="DC74">
        <v>702.15499999999997</v>
      </c>
      <c r="DD74">
        <v>4.9998899999999997</v>
      </c>
      <c r="DE74">
        <v>15152</v>
      </c>
      <c r="DF74">
        <v>16898.2</v>
      </c>
      <c r="DG74">
        <v>47.311999999999998</v>
      </c>
      <c r="DH74">
        <v>48.375</v>
      </c>
      <c r="DI74">
        <v>47.686999999999998</v>
      </c>
      <c r="DJ74">
        <v>48.311999999999998</v>
      </c>
      <c r="DK74">
        <v>48.936999999999998</v>
      </c>
      <c r="DL74">
        <v>1954.87</v>
      </c>
      <c r="DM74">
        <v>39.880000000000003</v>
      </c>
      <c r="DN74">
        <v>0</v>
      </c>
      <c r="DO74">
        <v>168.200000047684</v>
      </c>
      <c r="DP74">
        <v>0</v>
      </c>
      <c r="DQ74">
        <v>700.97046153846202</v>
      </c>
      <c r="DR74">
        <v>10.7545982963029</v>
      </c>
      <c r="DS74">
        <v>207.52136765796701</v>
      </c>
      <c r="DT74">
        <v>15128.069230769201</v>
      </c>
      <c r="DU74">
        <v>15</v>
      </c>
      <c r="DV74">
        <v>1628185889.0999999</v>
      </c>
      <c r="DW74" t="s">
        <v>662</v>
      </c>
      <c r="DX74">
        <v>1628185871.0999999</v>
      </c>
      <c r="DY74">
        <v>1628185889.0999999</v>
      </c>
      <c r="DZ74">
        <v>62</v>
      </c>
      <c r="EA74">
        <v>-8.5999999999999993E-2</v>
      </c>
      <c r="EB74">
        <v>1E-3</v>
      </c>
      <c r="EC74">
        <v>1.95</v>
      </c>
      <c r="ED74">
        <v>-3.2000000000000001E-2</v>
      </c>
      <c r="EE74">
        <v>400</v>
      </c>
      <c r="EF74">
        <v>2</v>
      </c>
      <c r="EG74">
        <v>0.06</v>
      </c>
      <c r="EH74">
        <v>0.01</v>
      </c>
      <c r="EI74">
        <v>21.424852835502701</v>
      </c>
      <c r="EJ74">
        <v>0.45229809197906101</v>
      </c>
      <c r="EK74">
        <v>0.107117246855325</v>
      </c>
      <c r="EL74">
        <v>1</v>
      </c>
      <c r="EM74">
        <v>0.245501723324522</v>
      </c>
      <c r="EN74">
        <v>3.6174117064099801E-3</v>
      </c>
      <c r="EO74">
        <v>1.3438493936505499E-3</v>
      </c>
      <c r="EP74">
        <v>1</v>
      </c>
      <c r="EQ74">
        <v>2</v>
      </c>
      <c r="ER74">
        <v>2</v>
      </c>
      <c r="ES74" t="s">
        <v>370</v>
      </c>
      <c r="ET74">
        <v>2.9387400000000001</v>
      </c>
      <c r="EU74">
        <v>2.7459099999999999</v>
      </c>
      <c r="EV74">
        <v>8.3768599999999999E-2</v>
      </c>
      <c r="EW74">
        <v>8.9116699999999993E-2</v>
      </c>
      <c r="EX74">
        <v>6.5939399999999995E-2</v>
      </c>
      <c r="EY74">
        <v>1.7259400000000001E-2</v>
      </c>
      <c r="EZ74">
        <v>21667.9</v>
      </c>
      <c r="FA74">
        <v>19768.5</v>
      </c>
      <c r="FB74">
        <v>23583.9</v>
      </c>
      <c r="FC74">
        <v>21751.5</v>
      </c>
      <c r="FD74">
        <v>31124.400000000001</v>
      </c>
      <c r="FE74">
        <v>30018.6</v>
      </c>
      <c r="FF74">
        <v>37273.1</v>
      </c>
      <c r="FG74">
        <v>34050.699999999997</v>
      </c>
      <c r="FH74">
        <v>1.9867999999999999</v>
      </c>
      <c r="FI74">
        <v>1.8992500000000001</v>
      </c>
      <c r="FJ74">
        <v>2.3201099999999999E-2</v>
      </c>
      <c r="FK74">
        <v>0</v>
      </c>
      <c r="FL74">
        <v>29.2943</v>
      </c>
      <c r="FM74">
        <v>999.9</v>
      </c>
      <c r="FN74">
        <v>44.03</v>
      </c>
      <c r="FO74">
        <v>40.395000000000003</v>
      </c>
      <c r="FP74">
        <v>33.4572</v>
      </c>
      <c r="FQ74">
        <v>61.124499999999998</v>
      </c>
      <c r="FR74">
        <v>36.450299999999999</v>
      </c>
      <c r="FS74">
        <v>1</v>
      </c>
      <c r="FT74">
        <v>0.48305599999999999</v>
      </c>
      <c r="FU74">
        <v>2.51423</v>
      </c>
      <c r="FV74">
        <v>20.1675</v>
      </c>
      <c r="FW74">
        <v>5.2640099999999999</v>
      </c>
      <c r="FX74">
        <v>11.962</v>
      </c>
      <c r="FY74">
        <v>4.9796500000000004</v>
      </c>
      <c r="FZ74">
        <v>3.298</v>
      </c>
      <c r="GA74">
        <v>9999</v>
      </c>
      <c r="GB74">
        <v>9999</v>
      </c>
      <c r="GC74">
        <v>999.9</v>
      </c>
      <c r="GD74">
        <v>9999</v>
      </c>
      <c r="GE74">
        <v>1.8695999999999999</v>
      </c>
      <c r="GF74">
        <v>1.86554</v>
      </c>
      <c r="GG74">
        <v>1.87225</v>
      </c>
      <c r="GH74">
        <v>1.8689</v>
      </c>
      <c r="GI74">
        <v>1.8675200000000001</v>
      </c>
      <c r="GJ74">
        <v>1.86754</v>
      </c>
      <c r="GK74">
        <v>1.8689</v>
      </c>
      <c r="GL74">
        <v>1.87012</v>
      </c>
      <c r="GM74">
        <v>5</v>
      </c>
      <c r="GN74">
        <v>0</v>
      </c>
      <c r="GO74">
        <v>0</v>
      </c>
      <c r="GP74">
        <v>0</v>
      </c>
      <c r="GQ74" t="s">
        <v>371</v>
      </c>
      <c r="GR74" t="s">
        <v>372</v>
      </c>
      <c r="GS74" t="s">
        <v>373</v>
      </c>
      <c r="GT74" t="s">
        <v>373</v>
      </c>
      <c r="GU74" t="s">
        <v>373</v>
      </c>
      <c r="GV74" t="s">
        <v>373</v>
      </c>
      <c r="GW74">
        <v>0</v>
      </c>
      <c r="GX74">
        <v>100</v>
      </c>
      <c r="GY74">
        <v>100</v>
      </c>
      <c r="GZ74">
        <v>1.94</v>
      </c>
      <c r="HA74">
        <v>2.4199999999999999E-2</v>
      </c>
      <c r="HB74">
        <v>1.8916170289526999</v>
      </c>
      <c r="HC74">
        <v>-8.5412330020358197E-5</v>
      </c>
      <c r="HD74">
        <v>7.0222813146585796E-7</v>
      </c>
      <c r="HE74">
        <v>-2.98990151938357E-10</v>
      </c>
      <c r="HF74">
        <v>5.63697784575172E-3</v>
      </c>
      <c r="HG74">
        <v>-2.3286016756615301E-2</v>
      </c>
      <c r="HH74">
        <v>2.6488966622917002E-3</v>
      </c>
      <c r="HI74">
        <v>-3.3879166133906998E-5</v>
      </c>
      <c r="HJ74">
        <v>1</v>
      </c>
      <c r="HK74">
        <v>2007</v>
      </c>
      <c r="HL74">
        <v>1</v>
      </c>
      <c r="HM74">
        <v>24</v>
      </c>
      <c r="HN74">
        <v>0.9</v>
      </c>
      <c r="HO74">
        <v>0.6</v>
      </c>
      <c r="HP74">
        <v>18</v>
      </c>
      <c r="HQ74">
        <v>513.74400000000003</v>
      </c>
      <c r="HR74">
        <v>482.33600000000001</v>
      </c>
      <c r="HS74">
        <v>27.005099999999999</v>
      </c>
      <c r="HT74">
        <v>32.990200000000002</v>
      </c>
      <c r="HU74">
        <v>30.001300000000001</v>
      </c>
      <c r="HV74">
        <v>32.856299999999997</v>
      </c>
      <c r="HW74">
        <v>32.822800000000001</v>
      </c>
      <c r="HX74">
        <v>21.231999999999999</v>
      </c>
      <c r="HY74">
        <v>100</v>
      </c>
      <c r="HZ74">
        <v>0</v>
      </c>
      <c r="IA74">
        <v>27</v>
      </c>
      <c r="IB74">
        <v>400</v>
      </c>
      <c r="IC74">
        <v>0</v>
      </c>
      <c r="ID74">
        <v>98.565600000000003</v>
      </c>
      <c r="IE74">
        <v>99.680599999999998</v>
      </c>
    </row>
    <row r="75" spans="1:239" x14ac:dyDescent="0.3">
      <c r="A75">
        <v>59</v>
      </c>
      <c r="B75">
        <v>1628186077.5999999</v>
      </c>
      <c r="C75">
        <v>10988</v>
      </c>
      <c r="D75" t="s">
        <v>663</v>
      </c>
      <c r="E75" t="s">
        <v>664</v>
      </c>
      <c r="F75">
        <v>0</v>
      </c>
      <c r="G75" t="s">
        <v>614</v>
      </c>
      <c r="H75" t="s">
        <v>27</v>
      </c>
      <c r="I75" t="s">
        <v>364</v>
      </c>
      <c r="J75">
        <v>1628186077.5999999</v>
      </c>
      <c r="K75">
        <f t="shared" si="46"/>
        <v>7.6331796521329105E-3</v>
      </c>
      <c r="L75">
        <f t="shared" si="47"/>
        <v>7.6331796521329105</v>
      </c>
      <c r="M75">
        <f t="shared" si="48"/>
        <v>33.207903277771997</v>
      </c>
      <c r="N75">
        <f t="shared" si="49"/>
        <v>555.07399999999996</v>
      </c>
      <c r="O75">
        <f t="shared" si="50"/>
        <v>314.5098008985243</v>
      </c>
      <c r="P75">
        <f t="shared" si="51"/>
        <v>31.373773909418063</v>
      </c>
      <c r="Q75">
        <f t="shared" si="52"/>
        <v>55.371139879405995</v>
      </c>
      <c r="R75">
        <f t="shared" si="53"/>
        <v>0.25291073931351382</v>
      </c>
      <c r="S75">
        <f t="shared" si="54"/>
        <v>2.9221636543677763</v>
      </c>
      <c r="T75">
        <f t="shared" si="55"/>
        <v>0.24134897748841799</v>
      </c>
      <c r="U75">
        <f t="shared" si="56"/>
        <v>0.15183783830521536</v>
      </c>
      <c r="V75">
        <f t="shared" si="57"/>
        <v>321.50498412712784</v>
      </c>
      <c r="W75">
        <f t="shared" si="58"/>
        <v>29.68790718822337</v>
      </c>
      <c r="X75">
        <f t="shared" si="59"/>
        <v>29.810600000000001</v>
      </c>
      <c r="Y75">
        <f t="shared" si="60"/>
        <v>4.2143195577591994</v>
      </c>
      <c r="Z75">
        <f t="shared" si="61"/>
        <v>27.200393642791891</v>
      </c>
      <c r="AA75">
        <f t="shared" si="62"/>
        <v>1.1441045293148002</v>
      </c>
      <c r="AB75">
        <f t="shared" si="63"/>
        <v>4.2062057790034526</v>
      </c>
      <c r="AC75">
        <f t="shared" si="64"/>
        <v>3.070215028444399</v>
      </c>
      <c r="AD75">
        <f t="shared" si="65"/>
        <v>-336.62322265906135</v>
      </c>
      <c r="AE75">
        <f t="shared" si="66"/>
        <v>-5.277579512298245</v>
      </c>
      <c r="AF75">
        <f t="shared" si="67"/>
        <v>-0.40075837746358278</v>
      </c>
      <c r="AG75">
        <f t="shared" si="68"/>
        <v>-20.796576421695363</v>
      </c>
      <c r="AH75">
        <v>0</v>
      </c>
      <c r="AI75">
        <v>0</v>
      </c>
      <c r="AJ75">
        <f t="shared" si="69"/>
        <v>1</v>
      </c>
      <c r="AK75">
        <f t="shared" si="70"/>
        <v>0</v>
      </c>
      <c r="AL75">
        <f t="shared" si="71"/>
        <v>52173.495369074044</v>
      </c>
      <c r="AM75" t="s">
        <v>365</v>
      </c>
      <c r="AN75">
        <v>10238.9</v>
      </c>
      <c r="AO75">
        <v>302.21199999999999</v>
      </c>
      <c r="AP75">
        <v>4052.3</v>
      </c>
      <c r="AQ75">
        <f t="shared" si="72"/>
        <v>0.92542210596451402</v>
      </c>
      <c r="AR75">
        <v>-0.32343011824092399</v>
      </c>
      <c r="AS75" t="s">
        <v>665</v>
      </c>
      <c r="AT75">
        <v>10183.1</v>
      </c>
      <c r="AU75">
        <v>776.78171999999995</v>
      </c>
      <c r="AV75">
        <v>1211.5</v>
      </c>
      <c r="AW75">
        <f t="shared" si="73"/>
        <v>0.35882647957078007</v>
      </c>
      <c r="AX75">
        <v>0.5</v>
      </c>
      <c r="AY75">
        <f t="shared" si="74"/>
        <v>1681.1640000658695</v>
      </c>
      <c r="AZ75">
        <f t="shared" si="75"/>
        <v>33.207903277771997</v>
      </c>
      <c r="BA75">
        <f t="shared" si="76"/>
        <v>301.62307986238329</v>
      </c>
      <c r="BB75">
        <f t="shared" si="77"/>
        <v>1.9945307771698138E-2</v>
      </c>
      <c r="BC75">
        <f t="shared" si="78"/>
        <v>2.3448617416425921</v>
      </c>
      <c r="BD75">
        <f t="shared" si="79"/>
        <v>257.22909965465016</v>
      </c>
      <c r="BE75" t="s">
        <v>666</v>
      </c>
      <c r="BF75">
        <v>545.37</v>
      </c>
      <c r="BG75">
        <f t="shared" si="80"/>
        <v>545.37</v>
      </c>
      <c r="BH75">
        <f t="shared" si="81"/>
        <v>0.54983904250928606</v>
      </c>
      <c r="BI75">
        <f t="shared" si="82"/>
        <v>0.65260276522600702</v>
      </c>
      <c r="BJ75">
        <f t="shared" si="83"/>
        <v>0.81005323744699775</v>
      </c>
      <c r="BK75">
        <f t="shared" si="84"/>
        <v>0.47808645885572015</v>
      </c>
      <c r="BL75">
        <f t="shared" si="85"/>
        <v>0.75752888998871493</v>
      </c>
      <c r="BM75">
        <f t="shared" si="86"/>
        <v>0.45818530599729801</v>
      </c>
      <c r="BN75">
        <f t="shared" si="87"/>
        <v>0.54181469400270199</v>
      </c>
      <c r="BO75">
        <f t="shared" si="88"/>
        <v>1999.96</v>
      </c>
      <c r="BP75">
        <f t="shared" si="89"/>
        <v>1681.1640000658695</v>
      </c>
      <c r="BQ75">
        <f t="shared" si="90"/>
        <v>0.84059881200917486</v>
      </c>
      <c r="BR75">
        <f t="shared" si="91"/>
        <v>0.16075570717770746</v>
      </c>
      <c r="BS75">
        <v>6</v>
      </c>
      <c r="BT75">
        <v>0.5</v>
      </c>
      <c r="BU75" t="s">
        <v>368</v>
      </c>
      <c r="BV75">
        <v>2</v>
      </c>
      <c r="BW75">
        <v>1628186077.5999999</v>
      </c>
      <c r="BX75">
        <v>555.07399999999996</v>
      </c>
      <c r="BY75">
        <v>599.99599999999998</v>
      </c>
      <c r="BZ75">
        <v>11.469200000000001</v>
      </c>
      <c r="CA75">
        <v>2.41683</v>
      </c>
      <c r="CB75">
        <v>552.93299999999999</v>
      </c>
      <c r="CC75">
        <v>11.4352</v>
      </c>
      <c r="CD75">
        <v>500.13200000000001</v>
      </c>
      <c r="CE75">
        <v>99.654300000000006</v>
      </c>
      <c r="CF75">
        <v>0.100219</v>
      </c>
      <c r="CG75">
        <v>29.777100000000001</v>
      </c>
      <c r="CH75">
        <v>29.810600000000001</v>
      </c>
      <c r="CI75">
        <v>999.9</v>
      </c>
      <c r="CJ75">
        <v>0</v>
      </c>
      <c r="CK75">
        <v>0</v>
      </c>
      <c r="CL75">
        <v>9992.5</v>
      </c>
      <c r="CM75">
        <v>0</v>
      </c>
      <c r="CN75">
        <v>1511.7</v>
      </c>
      <c r="CO75">
        <v>-44.921100000000003</v>
      </c>
      <c r="CP75">
        <v>561.51499999999999</v>
      </c>
      <c r="CQ75">
        <v>601.44899999999996</v>
      </c>
      <c r="CR75">
        <v>9.0523699999999998</v>
      </c>
      <c r="CS75">
        <v>599.99599999999998</v>
      </c>
      <c r="CT75">
        <v>2.41683</v>
      </c>
      <c r="CU75">
        <v>1.14296</v>
      </c>
      <c r="CV75">
        <v>0.24084800000000001</v>
      </c>
      <c r="CW75">
        <v>8.8785799999999995</v>
      </c>
      <c r="CX75">
        <v>-12.223599999999999</v>
      </c>
      <c r="CY75">
        <v>1999.96</v>
      </c>
      <c r="CZ75">
        <v>0.97999199999999997</v>
      </c>
      <c r="DA75">
        <v>2.00083E-2</v>
      </c>
      <c r="DB75">
        <v>0</v>
      </c>
      <c r="DC75">
        <v>777.95299999999997</v>
      </c>
      <c r="DD75">
        <v>4.9998899999999997</v>
      </c>
      <c r="DE75">
        <v>16715</v>
      </c>
      <c r="DF75">
        <v>16900</v>
      </c>
      <c r="DG75">
        <v>47.625</v>
      </c>
      <c r="DH75">
        <v>48.875</v>
      </c>
      <c r="DI75">
        <v>48.061999999999998</v>
      </c>
      <c r="DJ75">
        <v>48.811999999999998</v>
      </c>
      <c r="DK75">
        <v>49.311999999999998</v>
      </c>
      <c r="DL75">
        <v>1955.04</v>
      </c>
      <c r="DM75">
        <v>39.92</v>
      </c>
      <c r="DN75">
        <v>0</v>
      </c>
      <c r="DO75">
        <v>151.60000014305101</v>
      </c>
      <c r="DP75">
        <v>0</v>
      </c>
      <c r="DQ75">
        <v>776.78171999999995</v>
      </c>
      <c r="DR75">
        <v>7.5465384464387304</v>
      </c>
      <c r="DS75">
        <v>163.838461509117</v>
      </c>
      <c r="DT75">
        <v>16695.887999999999</v>
      </c>
      <c r="DU75">
        <v>15</v>
      </c>
      <c r="DV75">
        <v>1628186041.0999999</v>
      </c>
      <c r="DW75" t="s">
        <v>667</v>
      </c>
      <c r="DX75">
        <v>1628186039.0999999</v>
      </c>
      <c r="DY75">
        <v>1628186041.0999999</v>
      </c>
      <c r="DZ75">
        <v>63</v>
      </c>
      <c r="EA75">
        <v>0.13300000000000001</v>
      </c>
      <c r="EB75">
        <v>-1E-3</v>
      </c>
      <c r="EC75">
        <v>2.16</v>
      </c>
      <c r="ED75">
        <v>-3.5999999999999997E-2</v>
      </c>
      <c r="EE75">
        <v>600</v>
      </c>
      <c r="EF75">
        <v>2</v>
      </c>
      <c r="EG75">
        <v>0.08</v>
      </c>
      <c r="EH75">
        <v>0.01</v>
      </c>
      <c r="EI75">
        <v>33.082974237144398</v>
      </c>
      <c r="EJ75">
        <v>0.88298043820431205</v>
      </c>
      <c r="EK75">
        <v>0.169891636756792</v>
      </c>
      <c r="EL75">
        <v>1</v>
      </c>
      <c r="EM75">
        <v>0.25164054956953802</v>
      </c>
      <c r="EN75">
        <v>7.2359020534119804E-3</v>
      </c>
      <c r="EO75">
        <v>1.64300046570179E-3</v>
      </c>
      <c r="EP75">
        <v>1</v>
      </c>
      <c r="EQ75">
        <v>2</v>
      </c>
      <c r="ER75">
        <v>2</v>
      </c>
      <c r="ES75" t="s">
        <v>370</v>
      </c>
      <c r="ET75">
        <v>2.9384399999999999</v>
      </c>
      <c r="EU75">
        <v>2.7458499999999999</v>
      </c>
      <c r="EV75">
        <v>0.113191</v>
      </c>
      <c r="EW75">
        <v>0.11980399999999999</v>
      </c>
      <c r="EX75">
        <v>6.8014199999999997E-2</v>
      </c>
      <c r="EY75">
        <v>1.9285900000000002E-2</v>
      </c>
      <c r="EZ75">
        <v>20955</v>
      </c>
      <c r="FA75">
        <v>19085</v>
      </c>
      <c r="FB75">
        <v>23565.8</v>
      </c>
      <c r="FC75">
        <v>21732.9</v>
      </c>
      <c r="FD75">
        <v>31030.799999999999</v>
      </c>
      <c r="FE75">
        <v>29932.7</v>
      </c>
      <c r="FF75">
        <v>37243.699999999997</v>
      </c>
      <c r="FG75">
        <v>34024.199999999997</v>
      </c>
      <c r="FH75">
        <v>1.9830000000000001</v>
      </c>
      <c r="FI75">
        <v>1.8936299999999999</v>
      </c>
      <c r="FJ75">
        <v>1.09896E-2</v>
      </c>
      <c r="FK75">
        <v>0</v>
      </c>
      <c r="FL75">
        <v>29.631699999999999</v>
      </c>
      <c r="FM75">
        <v>999.9</v>
      </c>
      <c r="FN75">
        <v>43.688000000000002</v>
      </c>
      <c r="FO75">
        <v>40.707000000000001</v>
      </c>
      <c r="FP75">
        <v>33.752200000000002</v>
      </c>
      <c r="FQ75">
        <v>60.834499999999998</v>
      </c>
      <c r="FR75">
        <v>36.546500000000002</v>
      </c>
      <c r="FS75">
        <v>1</v>
      </c>
      <c r="FT75">
        <v>0.51855899999999999</v>
      </c>
      <c r="FU75">
        <v>2.8087599999999999</v>
      </c>
      <c r="FV75">
        <v>20.161899999999999</v>
      </c>
      <c r="FW75">
        <v>5.2641600000000004</v>
      </c>
      <c r="FX75">
        <v>11.962</v>
      </c>
      <c r="FY75">
        <v>4.9796500000000004</v>
      </c>
      <c r="FZ75">
        <v>3.2979799999999999</v>
      </c>
      <c r="GA75">
        <v>9999</v>
      </c>
      <c r="GB75">
        <v>9999</v>
      </c>
      <c r="GC75">
        <v>999.9</v>
      </c>
      <c r="GD75">
        <v>9999</v>
      </c>
      <c r="GE75">
        <v>1.8695900000000001</v>
      </c>
      <c r="GF75">
        <v>1.86554</v>
      </c>
      <c r="GG75">
        <v>1.87225</v>
      </c>
      <c r="GH75">
        <v>1.8689</v>
      </c>
      <c r="GI75">
        <v>1.8675299999999999</v>
      </c>
      <c r="GJ75">
        <v>1.86754</v>
      </c>
      <c r="GK75">
        <v>1.8689</v>
      </c>
      <c r="GL75">
        <v>1.87012</v>
      </c>
      <c r="GM75">
        <v>5</v>
      </c>
      <c r="GN75">
        <v>0</v>
      </c>
      <c r="GO75">
        <v>0</v>
      </c>
      <c r="GP75">
        <v>0</v>
      </c>
      <c r="GQ75" t="s">
        <v>371</v>
      </c>
      <c r="GR75" t="s">
        <v>372</v>
      </c>
      <c r="GS75" t="s">
        <v>373</v>
      </c>
      <c r="GT75" t="s">
        <v>373</v>
      </c>
      <c r="GU75" t="s">
        <v>373</v>
      </c>
      <c r="GV75" t="s">
        <v>373</v>
      </c>
      <c r="GW75">
        <v>0</v>
      </c>
      <c r="GX75">
        <v>100</v>
      </c>
      <c r="GY75">
        <v>100</v>
      </c>
      <c r="GZ75">
        <v>2.141</v>
      </c>
      <c r="HA75">
        <v>3.4000000000000002E-2</v>
      </c>
      <c r="HB75">
        <v>2.0242107962137199</v>
      </c>
      <c r="HC75">
        <v>-8.5412330020358197E-5</v>
      </c>
      <c r="HD75">
        <v>7.0222813146585796E-7</v>
      </c>
      <c r="HE75">
        <v>-2.98990151938357E-10</v>
      </c>
      <c r="HF75">
        <v>4.6161089842939396E-3</v>
      </c>
      <c r="HG75">
        <v>-2.3286016756615301E-2</v>
      </c>
      <c r="HH75">
        <v>2.6488966622917002E-3</v>
      </c>
      <c r="HI75">
        <v>-3.3879166133906998E-5</v>
      </c>
      <c r="HJ75">
        <v>1</v>
      </c>
      <c r="HK75">
        <v>2007</v>
      </c>
      <c r="HL75">
        <v>1</v>
      </c>
      <c r="HM75">
        <v>24</v>
      </c>
      <c r="HN75">
        <v>0.6</v>
      </c>
      <c r="HO75">
        <v>0.6</v>
      </c>
      <c r="HP75">
        <v>18</v>
      </c>
      <c r="HQ75">
        <v>513.29700000000003</v>
      </c>
      <c r="HR75">
        <v>480.24299999999999</v>
      </c>
      <c r="HS75">
        <v>27.001999999999999</v>
      </c>
      <c r="HT75">
        <v>33.347799999999999</v>
      </c>
      <c r="HU75">
        <v>30.001100000000001</v>
      </c>
      <c r="HV75">
        <v>33.113100000000003</v>
      </c>
      <c r="HW75">
        <v>33.060200000000002</v>
      </c>
      <c r="HX75">
        <v>29.620899999999999</v>
      </c>
      <c r="HY75">
        <v>100</v>
      </c>
      <c r="HZ75">
        <v>0</v>
      </c>
      <c r="IA75">
        <v>27</v>
      </c>
      <c r="IB75">
        <v>600</v>
      </c>
      <c r="IC75">
        <v>0</v>
      </c>
      <c r="ID75">
        <v>98.488699999999994</v>
      </c>
      <c r="IE75">
        <v>99.6</v>
      </c>
    </row>
    <row r="76" spans="1:239" x14ac:dyDescent="0.3">
      <c r="A76">
        <v>60</v>
      </c>
      <c r="B76">
        <v>1628186202.0999999</v>
      </c>
      <c r="C76">
        <v>11112.5</v>
      </c>
      <c r="D76" t="s">
        <v>668</v>
      </c>
      <c r="E76" t="s">
        <v>669</v>
      </c>
      <c r="F76">
        <v>0</v>
      </c>
      <c r="G76" t="s">
        <v>614</v>
      </c>
      <c r="H76" t="s">
        <v>27</v>
      </c>
      <c r="I76" t="s">
        <v>364</v>
      </c>
      <c r="J76">
        <v>1628186202.0999999</v>
      </c>
      <c r="K76">
        <f t="shared" si="46"/>
        <v>7.5414526962203918E-3</v>
      </c>
      <c r="L76">
        <f t="shared" si="47"/>
        <v>7.541452696220392</v>
      </c>
      <c r="M76">
        <f t="shared" si="48"/>
        <v>41.213513179867022</v>
      </c>
      <c r="N76">
        <f t="shared" si="49"/>
        <v>743.85599999999999</v>
      </c>
      <c r="O76">
        <f t="shared" si="50"/>
        <v>443.96244209722857</v>
      </c>
      <c r="P76">
        <f t="shared" si="51"/>
        <v>44.287451213286928</v>
      </c>
      <c r="Q76">
        <f t="shared" si="52"/>
        <v>74.203318087199989</v>
      </c>
      <c r="R76">
        <f t="shared" si="53"/>
        <v>0.25381147492004447</v>
      </c>
      <c r="S76">
        <f t="shared" si="54"/>
        <v>2.9245731807381192</v>
      </c>
      <c r="T76">
        <f t="shared" si="55"/>
        <v>0.24217836913310078</v>
      </c>
      <c r="U76">
        <f t="shared" si="56"/>
        <v>0.15236223077212024</v>
      </c>
      <c r="V76">
        <f t="shared" si="57"/>
        <v>321.5107891270934</v>
      </c>
      <c r="W76">
        <f t="shared" si="58"/>
        <v>29.591151090774034</v>
      </c>
      <c r="X76">
        <f t="shared" si="59"/>
        <v>29.6508</v>
      </c>
      <c r="Y76">
        <f t="shared" si="60"/>
        <v>4.1757379259810961</v>
      </c>
      <c r="Z76">
        <f t="shared" si="61"/>
        <v>27.586687225597395</v>
      </c>
      <c r="AA76">
        <f t="shared" si="62"/>
        <v>1.152319304925</v>
      </c>
      <c r="AB76">
        <f t="shared" si="63"/>
        <v>4.1770847492546155</v>
      </c>
      <c r="AC76">
        <f t="shared" si="64"/>
        <v>3.0234186210560958</v>
      </c>
      <c r="AD76">
        <f t="shared" si="65"/>
        <v>-332.57806390331928</v>
      </c>
      <c r="AE76">
        <f t="shared" si="66"/>
        <v>0.88294970019192243</v>
      </c>
      <c r="AF76">
        <f t="shared" si="67"/>
        <v>6.6899398127424681E-2</v>
      </c>
      <c r="AG76">
        <f t="shared" si="68"/>
        <v>-10.117425677906532</v>
      </c>
      <c r="AH76">
        <v>0</v>
      </c>
      <c r="AI76">
        <v>0</v>
      </c>
      <c r="AJ76">
        <f t="shared" si="69"/>
        <v>1</v>
      </c>
      <c r="AK76">
        <f t="shared" si="70"/>
        <v>0</v>
      </c>
      <c r="AL76">
        <f t="shared" si="71"/>
        <v>52263.198709117438</v>
      </c>
      <c r="AM76" t="s">
        <v>365</v>
      </c>
      <c r="AN76">
        <v>10238.9</v>
      </c>
      <c r="AO76">
        <v>302.21199999999999</v>
      </c>
      <c r="AP76">
        <v>4052.3</v>
      </c>
      <c r="AQ76">
        <f t="shared" si="72"/>
        <v>0.92542210596451402</v>
      </c>
      <c r="AR76">
        <v>-0.32343011824092399</v>
      </c>
      <c r="AS76" t="s">
        <v>670</v>
      </c>
      <c r="AT76">
        <v>10182.200000000001</v>
      </c>
      <c r="AU76">
        <v>811.33346153846196</v>
      </c>
      <c r="AV76">
        <v>1298.23</v>
      </c>
      <c r="AW76">
        <f t="shared" si="73"/>
        <v>0.37504643896808587</v>
      </c>
      <c r="AX76">
        <v>0.5</v>
      </c>
      <c r="AY76">
        <f t="shared" si="74"/>
        <v>1681.1973000658513</v>
      </c>
      <c r="AZ76">
        <f t="shared" si="75"/>
        <v>41.213513179867022</v>
      </c>
      <c r="BA76">
        <f t="shared" si="76"/>
        <v>315.26353029622902</v>
      </c>
      <c r="BB76">
        <f t="shared" si="77"/>
        <v>2.4706763029229806E-2</v>
      </c>
      <c r="BC76">
        <f t="shared" si="78"/>
        <v>2.1214037574235691</v>
      </c>
      <c r="BD76">
        <f t="shared" si="79"/>
        <v>260.93026805153033</v>
      </c>
      <c r="BE76" t="s">
        <v>671</v>
      </c>
      <c r="BF76">
        <v>561.21</v>
      </c>
      <c r="BG76">
        <f t="shared" si="80"/>
        <v>561.21</v>
      </c>
      <c r="BH76">
        <f t="shared" si="81"/>
        <v>0.56771142247521622</v>
      </c>
      <c r="BI76">
        <f t="shared" si="82"/>
        <v>0.6606286647058941</v>
      </c>
      <c r="BJ76">
        <f t="shared" si="83"/>
        <v>0.78888541973996662</v>
      </c>
      <c r="BK76">
        <f t="shared" si="84"/>
        <v>0.4888431117324567</v>
      </c>
      <c r="BL76">
        <f t="shared" si="85"/>
        <v>0.7344014327130457</v>
      </c>
      <c r="BM76">
        <f t="shared" si="86"/>
        <v>0.45696551479162556</v>
      </c>
      <c r="BN76">
        <f t="shared" si="87"/>
        <v>0.54303448520837438</v>
      </c>
      <c r="BO76">
        <f t="shared" si="88"/>
        <v>2000</v>
      </c>
      <c r="BP76">
        <f t="shared" si="89"/>
        <v>1681.1973000658513</v>
      </c>
      <c r="BQ76">
        <f t="shared" si="90"/>
        <v>0.84059865003292566</v>
      </c>
      <c r="BR76">
        <f t="shared" si="91"/>
        <v>0.16075539456354671</v>
      </c>
      <c r="BS76">
        <v>6</v>
      </c>
      <c r="BT76">
        <v>0.5</v>
      </c>
      <c r="BU76" t="s">
        <v>368</v>
      </c>
      <c r="BV76">
        <v>2</v>
      </c>
      <c r="BW76">
        <v>1628186202.0999999</v>
      </c>
      <c r="BX76">
        <v>743.85599999999999</v>
      </c>
      <c r="BY76">
        <v>800.04100000000005</v>
      </c>
      <c r="BZ76">
        <v>11.551500000000001</v>
      </c>
      <c r="CA76">
        <v>2.60676</v>
      </c>
      <c r="CB76">
        <v>741.346</v>
      </c>
      <c r="CC76">
        <v>11.5166</v>
      </c>
      <c r="CD76">
        <v>500.02600000000001</v>
      </c>
      <c r="CE76">
        <v>99.654799999999994</v>
      </c>
      <c r="CF76">
        <v>0.10015</v>
      </c>
      <c r="CG76">
        <v>29.656400000000001</v>
      </c>
      <c r="CH76">
        <v>29.6508</v>
      </c>
      <c r="CI76">
        <v>999.9</v>
      </c>
      <c r="CJ76">
        <v>0</v>
      </c>
      <c r="CK76">
        <v>0</v>
      </c>
      <c r="CL76">
        <v>10006.200000000001</v>
      </c>
      <c r="CM76">
        <v>0</v>
      </c>
      <c r="CN76">
        <v>528.18899999999996</v>
      </c>
      <c r="CO76">
        <v>-56.185499999999998</v>
      </c>
      <c r="CP76">
        <v>752.54899999999998</v>
      </c>
      <c r="CQ76">
        <v>802.13199999999995</v>
      </c>
      <c r="CR76">
        <v>8.9447700000000001</v>
      </c>
      <c r="CS76">
        <v>800.04100000000005</v>
      </c>
      <c r="CT76">
        <v>2.60676</v>
      </c>
      <c r="CU76">
        <v>1.15116</v>
      </c>
      <c r="CV76">
        <v>0.25977600000000001</v>
      </c>
      <c r="CW76">
        <v>8.9845400000000009</v>
      </c>
      <c r="CX76">
        <v>-11.2811</v>
      </c>
      <c r="CY76">
        <v>2000</v>
      </c>
      <c r="CZ76">
        <v>0.97999400000000003</v>
      </c>
      <c r="DA76">
        <v>2.0005599999999998E-2</v>
      </c>
      <c r="DB76">
        <v>0</v>
      </c>
      <c r="DC76">
        <v>812.33500000000004</v>
      </c>
      <c r="DD76">
        <v>4.9998899999999997</v>
      </c>
      <c r="DE76">
        <v>16952.8</v>
      </c>
      <c r="DF76">
        <v>16900.3</v>
      </c>
      <c r="DG76">
        <v>47.811999999999998</v>
      </c>
      <c r="DH76">
        <v>49</v>
      </c>
      <c r="DI76">
        <v>48.311999999999998</v>
      </c>
      <c r="DJ76">
        <v>48.936999999999998</v>
      </c>
      <c r="DK76">
        <v>49.561999999999998</v>
      </c>
      <c r="DL76">
        <v>1955.09</v>
      </c>
      <c r="DM76">
        <v>39.909999999999997</v>
      </c>
      <c r="DN76">
        <v>0</v>
      </c>
      <c r="DO76">
        <v>124.200000047684</v>
      </c>
      <c r="DP76">
        <v>0</v>
      </c>
      <c r="DQ76">
        <v>811.33346153846196</v>
      </c>
      <c r="DR76">
        <v>7.3106324810484198</v>
      </c>
      <c r="DS76">
        <v>148.372649678833</v>
      </c>
      <c r="DT76">
        <v>16934.865384615401</v>
      </c>
      <c r="DU76">
        <v>15</v>
      </c>
      <c r="DV76">
        <v>1628186165.5999999</v>
      </c>
      <c r="DW76" t="s">
        <v>672</v>
      </c>
      <c r="DX76">
        <v>1628186152.0999999</v>
      </c>
      <c r="DY76">
        <v>1628186165.5999999</v>
      </c>
      <c r="DZ76">
        <v>64</v>
      </c>
      <c r="EA76">
        <v>0.28499999999999998</v>
      </c>
      <c r="EB76">
        <v>-1E-3</v>
      </c>
      <c r="EC76">
        <v>2.536</v>
      </c>
      <c r="ED76">
        <v>-0.04</v>
      </c>
      <c r="EE76">
        <v>800</v>
      </c>
      <c r="EF76">
        <v>3</v>
      </c>
      <c r="EG76">
        <v>0.04</v>
      </c>
      <c r="EH76">
        <v>0.02</v>
      </c>
      <c r="EI76">
        <v>41.105756152071301</v>
      </c>
      <c r="EJ76">
        <v>0.49772566183455902</v>
      </c>
      <c r="EK76">
        <v>0.14425260715327701</v>
      </c>
      <c r="EL76">
        <v>1</v>
      </c>
      <c r="EM76">
        <v>0.254531142482322</v>
      </c>
      <c r="EN76">
        <v>-1.87163949206678E-4</v>
      </c>
      <c r="EO76">
        <v>1.3781892577438401E-3</v>
      </c>
      <c r="EP76">
        <v>1</v>
      </c>
      <c r="EQ76">
        <v>2</v>
      </c>
      <c r="ER76">
        <v>2</v>
      </c>
      <c r="ES76" t="s">
        <v>370</v>
      </c>
      <c r="ET76">
        <v>2.9378799999999998</v>
      </c>
      <c r="EU76">
        <v>2.7458999999999998</v>
      </c>
      <c r="EV76">
        <v>0.138599</v>
      </c>
      <c r="EW76">
        <v>0.14565700000000001</v>
      </c>
      <c r="EX76">
        <v>6.8342399999999998E-2</v>
      </c>
      <c r="EY76">
        <v>2.05954E-2</v>
      </c>
      <c r="EZ76">
        <v>20345.2</v>
      </c>
      <c r="FA76">
        <v>18513.7</v>
      </c>
      <c r="FB76">
        <v>23556.2</v>
      </c>
      <c r="FC76">
        <v>21721.7</v>
      </c>
      <c r="FD76">
        <v>31009.8</v>
      </c>
      <c r="FE76">
        <v>29879.7</v>
      </c>
      <c r="FF76">
        <v>37231.5</v>
      </c>
      <c r="FG76">
        <v>34009.9</v>
      </c>
      <c r="FH76">
        <v>1.97997</v>
      </c>
      <c r="FI76">
        <v>1.88923</v>
      </c>
      <c r="FJ76">
        <v>7.4915600000000004E-3</v>
      </c>
      <c r="FK76">
        <v>0</v>
      </c>
      <c r="FL76">
        <v>29.5288</v>
      </c>
      <c r="FM76">
        <v>999.9</v>
      </c>
      <c r="FN76">
        <v>43.290999999999997</v>
      </c>
      <c r="FO76">
        <v>40.959000000000003</v>
      </c>
      <c r="FP76">
        <v>33.893099999999997</v>
      </c>
      <c r="FQ76">
        <v>60.724499999999999</v>
      </c>
      <c r="FR76">
        <v>36.866999999999997</v>
      </c>
      <c r="FS76">
        <v>1</v>
      </c>
      <c r="FT76">
        <v>0.54220800000000002</v>
      </c>
      <c r="FU76">
        <v>2.7741699999999998</v>
      </c>
      <c r="FV76">
        <v>20.164100000000001</v>
      </c>
      <c r="FW76">
        <v>5.2638600000000002</v>
      </c>
      <c r="FX76">
        <v>11.962</v>
      </c>
      <c r="FY76">
        <v>4.9797000000000002</v>
      </c>
      <c r="FZ76">
        <v>3.298</v>
      </c>
      <c r="GA76">
        <v>9999</v>
      </c>
      <c r="GB76">
        <v>9999</v>
      </c>
      <c r="GC76">
        <v>999.9</v>
      </c>
      <c r="GD76">
        <v>9999</v>
      </c>
      <c r="GE76">
        <v>1.86961</v>
      </c>
      <c r="GF76">
        <v>1.86554</v>
      </c>
      <c r="GG76">
        <v>1.8722399999999999</v>
      </c>
      <c r="GH76">
        <v>1.8688899999999999</v>
      </c>
      <c r="GI76">
        <v>1.8675200000000001</v>
      </c>
      <c r="GJ76">
        <v>1.8675200000000001</v>
      </c>
      <c r="GK76">
        <v>1.8688899999999999</v>
      </c>
      <c r="GL76">
        <v>1.87012</v>
      </c>
      <c r="GM76">
        <v>5</v>
      </c>
      <c r="GN76">
        <v>0</v>
      </c>
      <c r="GO76">
        <v>0</v>
      </c>
      <c r="GP76">
        <v>0</v>
      </c>
      <c r="GQ76" t="s">
        <v>371</v>
      </c>
      <c r="GR76" t="s">
        <v>372</v>
      </c>
      <c r="GS76" t="s">
        <v>373</v>
      </c>
      <c r="GT76" t="s">
        <v>373</v>
      </c>
      <c r="GU76" t="s">
        <v>373</v>
      </c>
      <c r="GV76" t="s">
        <v>373</v>
      </c>
      <c r="GW76">
        <v>0</v>
      </c>
      <c r="GX76">
        <v>100</v>
      </c>
      <c r="GY76">
        <v>100</v>
      </c>
      <c r="GZ76">
        <v>2.5099999999999998</v>
      </c>
      <c r="HA76">
        <v>3.49E-2</v>
      </c>
      <c r="HB76">
        <v>2.3092549789072598</v>
      </c>
      <c r="HC76">
        <v>-8.5412330020358197E-5</v>
      </c>
      <c r="HD76">
        <v>7.0222813146585796E-7</v>
      </c>
      <c r="HE76">
        <v>-2.98990151938357E-10</v>
      </c>
      <c r="HF76">
        <v>3.5175190143634299E-3</v>
      </c>
      <c r="HG76">
        <v>-2.3286016756615301E-2</v>
      </c>
      <c r="HH76">
        <v>2.6488966622917002E-3</v>
      </c>
      <c r="HI76">
        <v>-3.3879166133906998E-5</v>
      </c>
      <c r="HJ76">
        <v>1</v>
      </c>
      <c r="HK76">
        <v>2007</v>
      </c>
      <c r="HL76">
        <v>1</v>
      </c>
      <c r="HM76">
        <v>24</v>
      </c>
      <c r="HN76">
        <v>0.8</v>
      </c>
      <c r="HO76">
        <v>0.6</v>
      </c>
      <c r="HP76">
        <v>18</v>
      </c>
      <c r="HQ76">
        <v>513.12300000000005</v>
      </c>
      <c r="HR76">
        <v>478.83</v>
      </c>
      <c r="HS76">
        <v>26.995699999999999</v>
      </c>
      <c r="HT76">
        <v>33.607599999999998</v>
      </c>
      <c r="HU76">
        <v>30.000399999999999</v>
      </c>
      <c r="HV76">
        <v>33.342100000000002</v>
      </c>
      <c r="HW76">
        <v>33.274500000000003</v>
      </c>
      <c r="HX76">
        <v>37.552199999999999</v>
      </c>
      <c r="HY76">
        <v>100</v>
      </c>
      <c r="HZ76">
        <v>0</v>
      </c>
      <c r="IA76">
        <v>27</v>
      </c>
      <c r="IB76">
        <v>800</v>
      </c>
      <c r="IC76">
        <v>0</v>
      </c>
      <c r="ID76">
        <v>98.453500000000005</v>
      </c>
      <c r="IE76">
        <v>99.554500000000004</v>
      </c>
    </row>
    <row r="77" spans="1:239" x14ac:dyDescent="0.3">
      <c r="A77">
        <v>61</v>
      </c>
      <c r="B77">
        <v>1628186311.0999999</v>
      </c>
      <c r="C77">
        <v>11221.5</v>
      </c>
      <c r="D77" t="s">
        <v>673</v>
      </c>
      <c r="E77" t="s">
        <v>674</v>
      </c>
      <c r="F77">
        <v>0</v>
      </c>
      <c r="G77" t="s">
        <v>614</v>
      </c>
      <c r="H77" t="s">
        <v>27</v>
      </c>
      <c r="I77" t="s">
        <v>364</v>
      </c>
      <c r="J77">
        <v>1628186311.0999999</v>
      </c>
      <c r="K77">
        <f t="shared" si="46"/>
        <v>6.9796834794167853E-3</v>
      </c>
      <c r="L77">
        <f t="shared" si="47"/>
        <v>6.979683479416785</v>
      </c>
      <c r="M77">
        <f t="shared" si="48"/>
        <v>45.549188255806357</v>
      </c>
      <c r="N77">
        <f t="shared" si="49"/>
        <v>937.43499999999995</v>
      </c>
      <c r="O77">
        <f t="shared" si="50"/>
        <v>575.44992115739228</v>
      </c>
      <c r="P77">
        <f t="shared" si="51"/>
        <v>57.405017662842184</v>
      </c>
      <c r="Q77">
        <f t="shared" si="52"/>
        <v>93.515475029577502</v>
      </c>
      <c r="R77">
        <f t="shared" si="53"/>
        <v>0.23315225478590076</v>
      </c>
      <c r="S77">
        <f t="shared" si="54"/>
        <v>2.9281091041434566</v>
      </c>
      <c r="T77">
        <f t="shared" si="55"/>
        <v>0.22330768834564246</v>
      </c>
      <c r="U77">
        <f t="shared" si="56"/>
        <v>0.14041716129171575</v>
      </c>
      <c r="V77">
        <f t="shared" si="57"/>
        <v>321.50178056999886</v>
      </c>
      <c r="W77">
        <f t="shared" si="58"/>
        <v>29.650571442601546</v>
      </c>
      <c r="X77">
        <f t="shared" si="59"/>
        <v>29.478899999999999</v>
      </c>
      <c r="Y77">
        <f t="shared" si="60"/>
        <v>4.1345789861225226</v>
      </c>
      <c r="Z77">
        <f t="shared" si="61"/>
        <v>26.426523640728139</v>
      </c>
      <c r="AA77">
        <f t="shared" si="62"/>
        <v>1.09837176744325</v>
      </c>
      <c r="AB77">
        <f t="shared" si="63"/>
        <v>4.1563233302107774</v>
      </c>
      <c r="AC77">
        <f t="shared" si="64"/>
        <v>3.0362072186792726</v>
      </c>
      <c r="AD77">
        <f t="shared" si="65"/>
        <v>-307.80404144228021</v>
      </c>
      <c r="AE77">
        <f t="shared" si="66"/>
        <v>14.365279840055136</v>
      </c>
      <c r="AF77">
        <f t="shared" si="67"/>
        <v>1.0857236002303652</v>
      </c>
      <c r="AG77">
        <f t="shared" si="68"/>
        <v>29.148742568004167</v>
      </c>
      <c r="AH77">
        <v>0</v>
      </c>
      <c r="AI77">
        <v>0</v>
      </c>
      <c r="AJ77">
        <f t="shared" si="69"/>
        <v>1</v>
      </c>
      <c r="AK77">
        <f t="shared" si="70"/>
        <v>0</v>
      </c>
      <c r="AL77">
        <f t="shared" si="71"/>
        <v>52379.366945762602</v>
      </c>
      <c r="AM77" t="s">
        <v>365</v>
      </c>
      <c r="AN77">
        <v>10238.9</v>
      </c>
      <c r="AO77">
        <v>302.21199999999999</v>
      </c>
      <c r="AP77">
        <v>4052.3</v>
      </c>
      <c r="AQ77">
        <f t="shared" si="72"/>
        <v>0.92542210596451402</v>
      </c>
      <c r="AR77">
        <v>-0.32343011824092399</v>
      </c>
      <c r="AS77" t="s">
        <v>675</v>
      </c>
      <c r="AT77">
        <v>10183</v>
      </c>
      <c r="AU77">
        <v>819.86275999999998</v>
      </c>
      <c r="AV77">
        <v>1326.7</v>
      </c>
      <c r="AW77">
        <f t="shared" si="73"/>
        <v>0.38202852189643477</v>
      </c>
      <c r="AX77">
        <v>0.5</v>
      </c>
      <c r="AY77">
        <f t="shared" si="74"/>
        <v>1681.1471940777194</v>
      </c>
      <c r="AZ77">
        <f t="shared" si="75"/>
        <v>45.549188255806357</v>
      </c>
      <c r="BA77">
        <f t="shared" si="76"/>
        <v>321.12308882192497</v>
      </c>
      <c r="BB77">
        <f t="shared" si="77"/>
        <v>2.7286497301155763E-2</v>
      </c>
      <c r="BC77">
        <f t="shared" si="78"/>
        <v>2.0544207431974071</v>
      </c>
      <c r="BD77">
        <f t="shared" si="79"/>
        <v>262.06055631039635</v>
      </c>
      <c r="BE77" t="s">
        <v>676</v>
      </c>
      <c r="BF77">
        <v>567.11</v>
      </c>
      <c r="BG77">
        <f t="shared" si="80"/>
        <v>567.11</v>
      </c>
      <c r="BH77">
        <f t="shared" si="81"/>
        <v>0.57254089093238858</v>
      </c>
      <c r="BI77">
        <f t="shared" si="82"/>
        <v>0.66725106965599867</v>
      </c>
      <c r="BJ77">
        <f t="shared" si="83"/>
        <v>0.78205205455082805</v>
      </c>
      <c r="BK77">
        <f t="shared" si="84"/>
        <v>0.49472247600752772</v>
      </c>
      <c r="BL77">
        <f t="shared" si="85"/>
        <v>0.72680961086779838</v>
      </c>
      <c r="BM77">
        <f t="shared" si="86"/>
        <v>0.46154645944964429</v>
      </c>
      <c r="BN77">
        <f t="shared" si="87"/>
        <v>0.53845354055035566</v>
      </c>
      <c r="BO77">
        <f t="shared" si="88"/>
        <v>1999.94</v>
      </c>
      <c r="BP77">
        <f t="shared" si="89"/>
        <v>1681.1471940777194</v>
      </c>
      <c r="BQ77">
        <f t="shared" si="90"/>
        <v>0.8405988150033098</v>
      </c>
      <c r="BR77">
        <f t="shared" si="91"/>
        <v>0.1607557129563881</v>
      </c>
      <c r="BS77">
        <v>6</v>
      </c>
      <c r="BT77">
        <v>0.5</v>
      </c>
      <c r="BU77" t="s">
        <v>368</v>
      </c>
      <c r="BV77">
        <v>2</v>
      </c>
      <c r="BW77">
        <v>1628186311.0999999</v>
      </c>
      <c r="BX77">
        <v>937.43499999999995</v>
      </c>
      <c r="BY77">
        <v>999.94200000000001</v>
      </c>
      <c r="BZ77">
        <v>11.0105</v>
      </c>
      <c r="CA77">
        <v>2.7275800000000001</v>
      </c>
      <c r="CB77">
        <v>934.68700000000001</v>
      </c>
      <c r="CC77">
        <v>10.988200000000001</v>
      </c>
      <c r="CD77">
        <v>500.029</v>
      </c>
      <c r="CE77">
        <v>99.656800000000004</v>
      </c>
      <c r="CF77">
        <v>9.9956500000000004E-2</v>
      </c>
      <c r="CG77">
        <v>29.569900000000001</v>
      </c>
      <c r="CH77">
        <v>29.478899999999999</v>
      </c>
      <c r="CI77">
        <v>999.9</v>
      </c>
      <c r="CJ77">
        <v>0</v>
      </c>
      <c r="CK77">
        <v>0</v>
      </c>
      <c r="CL77">
        <v>10026.200000000001</v>
      </c>
      <c r="CM77">
        <v>0</v>
      </c>
      <c r="CN77">
        <v>1559.01</v>
      </c>
      <c r="CO77">
        <v>-62.506999999999998</v>
      </c>
      <c r="CP77">
        <v>947.87099999999998</v>
      </c>
      <c r="CQ77">
        <v>1002.68</v>
      </c>
      <c r="CR77">
        <v>8.2829099999999993</v>
      </c>
      <c r="CS77">
        <v>999.94200000000001</v>
      </c>
      <c r="CT77">
        <v>2.7275800000000001</v>
      </c>
      <c r="CU77">
        <v>1.09727</v>
      </c>
      <c r="CV77">
        <v>0.27182200000000001</v>
      </c>
      <c r="CW77">
        <v>8.2762499999999992</v>
      </c>
      <c r="CX77">
        <v>-10.7127</v>
      </c>
      <c r="CY77">
        <v>1999.94</v>
      </c>
      <c r="CZ77">
        <v>0.97999199999999997</v>
      </c>
      <c r="DA77">
        <v>2.00083E-2</v>
      </c>
      <c r="DB77">
        <v>0</v>
      </c>
      <c r="DC77">
        <v>820.50300000000004</v>
      </c>
      <c r="DD77">
        <v>4.9998899999999997</v>
      </c>
      <c r="DE77">
        <v>17620.8</v>
      </c>
      <c r="DF77">
        <v>16899.7</v>
      </c>
      <c r="DG77">
        <v>47.75</v>
      </c>
      <c r="DH77">
        <v>48.625</v>
      </c>
      <c r="DI77">
        <v>48.125</v>
      </c>
      <c r="DJ77">
        <v>48.561999999999998</v>
      </c>
      <c r="DK77">
        <v>49.375</v>
      </c>
      <c r="DL77">
        <v>1955.03</v>
      </c>
      <c r="DM77">
        <v>39.92</v>
      </c>
      <c r="DN77">
        <v>0</v>
      </c>
      <c r="DO77">
        <v>108.40000009536701</v>
      </c>
      <c r="DP77">
        <v>0</v>
      </c>
      <c r="DQ77">
        <v>819.86275999999998</v>
      </c>
      <c r="DR77">
        <v>4.25199997981158</v>
      </c>
      <c r="DS77">
        <v>36.861538937469398</v>
      </c>
      <c r="DT77">
        <v>17602.752</v>
      </c>
      <c r="DU77">
        <v>15</v>
      </c>
      <c r="DV77">
        <v>1628186274.5999999</v>
      </c>
      <c r="DW77" t="s">
        <v>677</v>
      </c>
      <c r="DX77">
        <v>1628186267.5999999</v>
      </c>
      <c r="DY77">
        <v>1628186274.5999999</v>
      </c>
      <c r="DZ77">
        <v>65</v>
      </c>
      <c r="EA77">
        <v>0.14899999999999999</v>
      </c>
      <c r="EB77">
        <v>0</v>
      </c>
      <c r="EC77">
        <v>2.7749999999999999</v>
      </c>
      <c r="ED77">
        <v>-4.1000000000000002E-2</v>
      </c>
      <c r="EE77">
        <v>1000</v>
      </c>
      <c r="EF77">
        <v>3</v>
      </c>
      <c r="EG77">
        <v>0.04</v>
      </c>
      <c r="EH77">
        <v>0.01</v>
      </c>
      <c r="EI77">
        <v>45.652409307016804</v>
      </c>
      <c r="EJ77">
        <v>1.9215531063514101E-2</v>
      </c>
      <c r="EK77">
        <v>0.13924847180629699</v>
      </c>
      <c r="EL77">
        <v>1</v>
      </c>
      <c r="EM77">
        <v>0.23605433817921301</v>
      </c>
      <c r="EN77">
        <v>-9.38396022757511E-3</v>
      </c>
      <c r="EO77">
        <v>1.79943593368046E-3</v>
      </c>
      <c r="EP77">
        <v>1</v>
      </c>
      <c r="EQ77">
        <v>2</v>
      </c>
      <c r="ER77">
        <v>2</v>
      </c>
      <c r="ES77" t="s">
        <v>370</v>
      </c>
      <c r="ET77">
        <v>2.9378799999999998</v>
      </c>
      <c r="EU77">
        <v>2.7458800000000001</v>
      </c>
      <c r="EV77">
        <v>0.16142000000000001</v>
      </c>
      <c r="EW77">
        <v>0.16834099999999999</v>
      </c>
      <c r="EX77">
        <v>6.5942500000000001E-2</v>
      </c>
      <c r="EY77">
        <v>2.14226E-2</v>
      </c>
      <c r="EZ77">
        <v>19806.3</v>
      </c>
      <c r="FA77">
        <v>18023.599999999999</v>
      </c>
      <c r="FB77">
        <v>23557.200000000001</v>
      </c>
      <c r="FC77">
        <v>21724.400000000001</v>
      </c>
      <c r="FD77">
        <v>31090.2</v>
      </c>
      <c r="FE77">
        <v>29857.599999999999</v>
      </c>
      <c r="FF77">
        <v>37231.9</v>
      </c>
      <c r="FG77">
        <v>34013.4</v>
      </c>
      <c r="FH77">
        <v>1.9795499999999999</v>
      </c>
      <c r="FI77">
        <v>1.8901300000000001</v>
      </c>
      <c r="FJ77">
        <v>2.48477E-2</v>
      </c>
      <c r="FK77">
        <v>0</v>
      </c>
      <c r="FL77">
        <v>29.074000000000002</v>
      </c>
      <c r="FM77">
        <v>999.9</v>
      </c>
      <c r="FN77">
        <v>42.924999999999997</v>
      </c>
      <c r="FO77">
        <v>41.09</v>
      </c>
      <c r="FP77">
        <v>33.840699999999998</v>
      </c>
      <c r="FQ77">
        <v>60.834499999999998</v>
      </c>
      <c r="FR77">
        <v>36.706699999999998</v>
      </c>
      <c r="FS77">
        <v>1</v>
      </c>
      <c r="FT77">
        <v>0.53688499999999995</v>
      </c>
      <c r="FU77">
        <v>2.55498</v>
      </c>
      <c r="FV77">
        <v>20.167100000000001</v>
      </c>
      <c r="FW77">
        <v>5.2616199999999997</v>
      </c>
      <c r="FX77">
        <v>11.962</v>
      </c>
      <c r="FY77">
        <v>4.9797500000000001</v>
      </c>
      <c r="FZ77">
        <v>3.2979799999999999</v>
      </c>
      <c r="GA77">
        <v>9999</v>
      </c>
      <c r="GB77">
        <v>9999</v>
      </c>
      <c r="GC77">
        <v>999.9</v>
      </c>
      <c r="GD77">
        <v>9999</v>
      </c>
      <c r="GE77">
        <v>1.8695999999999999</v>
      </c>
      <c r="GF77">
        <v>1.86554</v>
      </c>
      <c r="GG77">
        <v>1.87225</v>
      </c>
      <c r="GH77">
        <v>1.8689</v>
      </c>
      <c r="GI77">
        <v>1.8675200000000001</v>
      </c>
      <c r="GJ77">
        <v>1.8675200000000001</v>
      </c>
      <c r="GK77">
        <v>1.8688899999999999</v>
      </c>
      <c r="GL77">
        <v>1.87012</v>
      </c>
      <c r="GM77">
        <v>5</v>
      </c>
      <c r="GN77">
        <v>0</v>
      </c>
      <c r="GO77">
        <v>0</v>
      </c>
      <c r="GP77">
        <v>0</v>
      </c>
      <c r="GQ77" t="s">
        <v>371</v>
      </c>
      <c r="GR77" t="s">
        <v>372</v>
      </c>
      <c r="GS77" t="s">
        <v>373</v>
      </c>
      <c r="GT77" t="s">
        <v>373</v>
      </c>
      <c r="GU77" t="s">
        <v>373</v>
      </c>
      <c r="GV77" t="s">
        <v>373</v>
      </c>
      <c r="GW77">
        <v>0</v>
      </c>
      <c r="GX77">
        <v>100</v>
      </c>
      <c r="GY77">
        <v>100</v>
      </c>
      <c r="GZ77">
        <v>2.7480000000000002</v>
      </c>
      <c r="HA77">
        <v>2.23E-2</v>
      </c>
      <c r="HB77">
        <v>2.4583731954225398</v>
      </c>
      <c r="HC77">
        <v>-8.5412330020358197E-5</v>
      </c>
      <c r="HD77">
        <v>7.0222813146585796E-7</v>
      </c>
      <c r="HE77">
        <v>-2.98990151938357E-10</v>
      </c>
      <c r="HF77">
        <v>3.2952682331680301E-3</v>
      </c>
      <c r="HG77">
        <v>-2.3286016756615301E-2</v>
      </c>
      <c r="HH77">
        <v>2.6488966622917002E-3</v>
      </c>
      <c r="HI77">
        <v>-3.3879166133906998E-5</v>
      </c>
      <c r="HJ77">
        <v>1</v>
      </c>
      <c r="HK77">
        <v>2007</v>
      </c>
      <c r="HL77">
        <v>1</v>
      </c>
      <c r="HM77">
        <v>24</v>
      </c>
      <c r="HN77">
        <v>0.7</v>
      </c>
      <c r="HO77">
        <v>0.6</v>
      </c>
      <c r="HP77">
        <v>18</v>
      </c>
      <c r="HQ77">
        <v>513.20899999999995</v>
      </c>
      <c r="HR77">
        <v>479.84800000000001</v>
      </c>
      <c r="HS77">
        <v>27.000599999999999</v>
      </c>
      <c r="HT77">
        <v>33.6113</v>
      </c>
      <c r="HU77">
        <v>29.9998</v>
      </c>
      <c r="HV77">
        <v>33.388599999999997</v>
      </c>
      <c r="HW77">
        <v>33.322099999999999</v>
      </c>
      <c r="HX77">
        <v>45.177700000000002</v>
      </c>
      <c r="HY77">
        <v>100</v>
      </c>
      <c r="HZ77">
        <v>0</v>
      </c>
      <c r="IA77">
        <v>27</v>
      </c>
      <c r="IB77">
        <v>1000</v>
      </c>
      <c r="IC77">
        <v>0</v>
      </c>
      <c r="ID77">
        <v>98.455500000000001</v>
      </c>
      <c r="IE77">
        <v>99.565700000000007</v>
      </c>
    </row>
    <row r="78" spans="1:239" x14ac:dyDescent="0.3">
      <c r="A78">
        <v>62</v>
      </c>
      <c r="B78">
        <v>1628186422.0999999</v>
      </c>
      <c r="C78">
        <v>11332.5</v>
      </c>
      <c r="D78" t="s">
        <v>678</v>
      </c>
      <c r="E78" t="s">
        <v>679</v>
      </c>
      <c r="F78">
        <v>0</v>
      </c>
      <c r="G78" t="s">
        <v>614</v>
      </c>
      <c r="H78" t="s">
        <v>27</v>
      </c>
      <c r="I78" t="s">
        <v>364</v>
      </c>
      <c r="J78">
        <v>1628186422.0999999</v>
      </c>
      <c r="K78">
        <f t="shared" si="46"/>
        <v>6.3623033402145108E-3</v>
      </c>
      <c r="L78">
        <f t="shared" si="47"/>
        <v>6.3623033402145106</v>
      </c>
      <c r="M78">
        <f t="shared" si="48"/>
        <v>48.244810402067209</v>
      </c>
      <c r="N78">
        <f t="shared" si="49"/>
        <v>1133.44</v>
      </c>
      <c r="O78">
        <f t="shared" si="50"/>
        <v>704.52585969615393</v>
      </c>
      <c r="P78">
        <f t="shared" si="51"/>
        <v>70.280693214073636</v>
      </c>
      <c r="Q78">
        <f t="shared" si="52"/>
        <v>113.067459228416</v>
      </c>
      <c r="R78">
        <f t="shared" si="53"/>
        <v>0.2086093524769253</v>
      </c>
      <c r="S78">
        <f t="shared" si="54"/>
        <v>2.92459780251742</v>
      </c>
      <c r="T78">
        <f t="shared" si="55"/>
        <v>0.20068131815771717</v>
      </c>
      <c r="U78">
        <f t="shared" si="56"/>
        <v>0.12611302235902222</v>
      </c>
      <c r="V78">
        <f t="shared" si="57"/>
        <v>321.52732812711884</v>
      </c>
      <c r="W78">
        <f t="shared" si="58"/>
        <v>29.763646604057772</v>
      </c>
      <c r="X78">
        <f t="shared" si="59"/>
        <v>29.427299999999999</v>
      </c>
      <c r="Y78">
        <f t="shared" si="60"/>
        <v>4.1222933388671237</v>
      </c>
      <c r="Z78">
        <f t="shared" si="61"/>
        <v>25.127972480252375</v>
      </c>
      <c r="AA78">
        <f t="shared" si="62"/>
        <v>1.0415326160291198</v>
      </c>
      <c r="AB78">
        <f t="shared" si="63"/>
        <v>4.1449130718669869</v>
      </c>
      <c r="AC78">
        <f t="shared" si="64"/>
        <v>3.0807607228380038</v>
      </c>
      <c r="AD78">
        <f t="shared" si="65"/>
        <v>-280.57757730345992</v>
      </c>
      <c r="AE78">
        <f t="shared" si="66"/>
        <v>14.962969997612804</v>
      </c>
      <c r="AF78">
        <f t="shared" si="67"/>
        <v>1.1316972319449965</v>
      </c>
      <c r="AG78">
        <f t="shared" si="68"/>
        <v>57.044418053216717</v>
      </c>
      <c r="AH78">
        <v>0</v>
      </c>
      <c r="AI78">
        <v>0</v>
      </c>
      <c r="AJ78">
        <f t="shared" si="69"/>
        <v>1</v>
      </c>
      <c r="AK78">
        <f t="shared" si="70"/>
        <v>0</v>
      </c>
      <c r="AL78">
        <f t="shared" si="71"/>
        <v>52287.117408105558</v>
      </c>
      <c r="AM78" t="s">
        <v>365</v>
      </c>
      <c r="AN78">
        <v>10238.9</v>
      </c>
      <c r="AO78">
        <v>302.21199999999999</v>
      </c>
      <c r="AP78">
        <v>4052.3</v>
      </c>
      <c r="AQ78">
        <f t="shared" si="72"/>
        <v>0.92542210596451402</v>
      </c>
      <c r="AR78">
        <v>-0.32343011824092399</v>
      </c>
      <c r="AS78" t="s">
        <v>680</v>
      </c>
      <c r="AT78">
        <v>10182.700000000001</v>
      </c>
      <c r="AU78">
        <v>821.27620000000002</v>
      </c>
      <c r="AV78">
        <v>1337.51</v>
      </c>
      <c r="AW78">
        <f t="shared" si="73"/>
        <v>0.38596631053225772</v>
      </c>
      <c r="AX78">
        <v>0.5</v>
      </c>
      <c r="AY78">
        <f t="shared" si="74"/>
        <v>1681.2816000658645</v>
      </c>
      <c r="AZ78">
        <f t="shared" si="75"/>
        <v>48.244810402067209</v>
      </c>
      <c r="BA78">
        <f t="shared" si="76"/>
        <v>324.45902807159626</v>
      </c>
      <c r="BB78">
        <f t="shared" si="77"/>
        <v>2.8887629840477325E-2</v>
      </c>
      <c r="BC78">
        <f t="shared" si="78"/>
        <v>2.0297343571263018</v>
      </c>
      <c r="BD78">
        <f t="shared" si="79"/>
        <v>262.47959404323484</v>
      </c>
      <c r="BE78" t="s">
        <v>681</v>
      </c>
      <c r="BF78">
        <v>564.87</v>
      </c>
      <c r="BG78">
        <f t="shared" si="80"/>
        <v>564.87</v>
      </c>
      <c r="BH78">
        <f t="shared" si="81"/>
        <v>0.57767044732375838</v>
      </c>
      <c r="BI78">
        <f t="shared" si="82"/>
        <v>0.66814273141437153</v>
      </c>
      <c r="BJ78">
        <f t="shared" si="83"/>
        <v>0.7784500334056883</v>
      </c>
      <c r="BK78">
        <f t="shared" si="84"/>
        <v>0.49863305058060575</v>
      </c>
      <c r="BL78">
        <f t="shared" si="85"/>
        <v>0.72392701184612196</v>
      </c>
      <c r="BM78">
        <f t="shared" si="86"/>
        <v>0.45954550332036415</v>
      </c>
      <c r="BN78">
        <f t="shared" si="87"/>
        <v>0.54045449667963585</v>
      </c>
      <c r="BO78">
        <f t="shared" si="88"/>
        <v>2000.1</v>
      </c>
      <c r="BP78">
        <f t="shared" si="89"/>
        <v>1681.2816000658645</v>
      </c>
      <c r="BQ78">
        <f t="shared" si="90"/>
        <v>0.84059877009442752</v>
      </c>
      <c r="BR78">
        <f t="shared" si="91"/>
        <v>0.16075562628224532</v>
      </c>
      <c r="BS78">
        <v>6</v>
      </c>
      <c r="BT78">
        <v>0.5</v>
      </c>
      <c r="BU78" t="s">
        <v>368</v>
      </c>
      <c r="BV78">
        <v>2</v>
      </c>
      <c r="BW78">
        <v>1628186422.0999999</v>
      </c>
      <c r="BX78">
        <v>1133.44</v>
      </c>
      <c r="BY78">
        <v>1199.98</v>
      </c>
      <c r="BZ78">
        <v>10.440799999999999</v>
      </c>
      <c r="CA78">
        <v>2.8865799999999999</v>
      </c>
      <c r="CB78">
        <v>1130.52</v>
      </c>
      <c r="CC78">
        <v>10.428599999999999</v>
      </c>
      <c r="CD78">
        <v>500.05500000000001</v>
      </c>
      <c r="CE78">
        <v>99.656199999999998</v>
      </c>
      <c r="CF78">
        <v>9.98164E-2</v>
      </c>
      <c r="CG78">
        <v>29.522200000000002</v>
      </c>
      <c r="CH78">
        <v>29.427299999999999</v>
      </c>
      <c r="CI78">
        <v>999.9</v>
      </c>
      <c r="CJ78">
        <v>0</v>
      </c>
      <c r="CK78">
        <v>0</v>
      </c>
      <c r="CL78">
        <v>10006.200000000001</v>
      </c>
      <c r="CM78">
        <v>0</v>
      </c>
      <c r="CN78">
        <v>553.82500000000005</v>
      </c>
      <c r="CO78">
        <v>-66.540999999999997</v>
      </c>
      <c r="CP78">
        <v>1145.4000000000001</v>
      </c>
      <c r="CQ78">
        <v>1203.45</v>
      </c>
      <c r="CR78">
        <v>7.5542100000000003</v>
      </c>
      <c r="CS78">
        <v>1199.98</v>
      </c>
      <c r="CT78">
        <v>2.8865799999999999</v>
      </c>
      <c r="CU78">
        <v>1.0404899999999999</v>
      </c>
      <c r="CV78">
        <v>0.28766599999999998</v>
      </c>
      <c r="CW78">
        <v>7.4960300000000002</v>
      </c>
      <c r="CX78">
        <v>-9.9982900000000008</v>
      </c>
      <c r="CY78">
        <v>2000.1</v>
      </c>
      <c r="CZ78">
        <v>0.97999199999999997</v>
      </c>
      <c r="DA78">
        <v>2.00083E-2</v>
      </c>
      <c r="DB78">
        <v>0</v>
      </c>
      <c r="DC78">
        <v>821.5</v>
      </c>
      <c r="DD78">
        <v>4.9998899999999997</v>
      </c>
      <c r="DE78">
        <v>17153.900000000001</v>
      </c>
      <c r="DF78">
        <v>16901.099999999999</v>
      </c>
      <c r="DG78">
        <v>47.686999999999998</v>
      </c>
      <c r="DH78">
        <v>48.436999999999998</v>
      </c>
      <c r="DI78">
        <v>48.061999999999998</v>
      </c>
      <c r="DJ78">
        <v>48.311999999999998</v>
      </c>
      <c r="DK78">
        <v>49.25</v>
      </c>
      <c r="DL78">
        <v>1955.18</v>
      </c>
      <c r="DM78">
        <v>39.92</v>
      </c>
      <c r="DN78">
        <v>0</v>
      </c>
      <c r="DO78">
        <v>110.40000009536701</v>
      </c>
      <c r="DP78">
        <v>0</v>
      </c>
      <c r="DQ78">
        <v>821.27620000000002</v>
      </c>
      <c r="DR78">
        <v>2.3503076789589699</v>
      </c>
      <c r="DS78">
        <v>-72.584615222125606</v>
      </c>
      <c r="DT78">
        <v>17157.716</v>
      </c>
      <c r="DU78">
        <v>15</v>
      </c>
      <c r="DV78">
        <v>1628186385.0999999</v>
      </c>
      <c r="DW78" t="s">
        <v>682</v>
      </c>
      <c r="DX78">
        <v>1628186372.5999999</v>
      </c>
      <c r="DY78">
        <v>1628186385.0999999</v>
      </c>
      <c r="DZ78">
        <v>66</v>
      </c>
      <c r="EA78">
        <v>8.7999999999999995E-2</v>
      </c>
      <c r="EB78">
        <v>2E-3</v>
      </c>
      <c r="EC78">
        <v>2.9369999999999998</v>
      </c>
      <c r="ED78">
        <v>-0.04</v>
      </c>
      <c r="EE78">
        <v>1200</v>
      </c>
      <c r="EF78">
        <v>3</v>
      </c>
      <c r="EG78">
        <v>0.02</v>
      </c>
      <c r="EH78">
        <v>0.02</v>
      </c>
      <c r="EI78">
        <v>48.5158215249037</v>
      </c>
      <c r="EJ78">
        <v>-0.71367860250529602</v>
      </c>
      <c r="EK78">
        <v>0.132617728736354</v>
      </c>
      <c r="EL78">
        <v>1</v>
      </c>
      <c r="EM78">
        <v>0.212860304828977</v>
      </c>
      <c r="EN78">
        <v>-1.45500452333695E-2</v>
      </c>
      <c r="EO78">
        <v>2.15641977494699E-3</v>
      </c>
      <c r="EP78">
        <v>1</v>
      </c>
      <c r="EQ78">
        <v>2</v>
      </c>
      <c r="ER78">
        <v>2</v>
      </c>
      <c r="ES78" t="s">
        <v>370</v>
      </c>
      <c r="ET78">
        <v>2.93798</v>
      </c>
      <c r="EU78">
        <v>2.7455699999999998</v>
      </c>
      <c r="EV78">
        <v>0.18209800000000001</v>
      </c>
      <c r="EW78">
        <v>0.188725</v>
      </c>
      <c r="EX78">
        <v>6.3360700000000006E-2</v>
      </c>
      <c r="EY78">
        <v>2.2499999999999999E-2</v>
      </c>
      <c r="EZ78">
        <v>19319.900000000001</v>
      </c>
      <c r="FA78">
        <v>17583.599999999999</v>
      </c>
      <c r="FB78">
        <v>23560.7</v>
      </c>
      <c r="FC78">
        <v>21727.599999999999</v>
      </c>
      <c r="FD78">
        <v>31182.6</v>
      </c>
      <c r="FE78">
        <v>29829.8</v>
      </c>
      <c r="FF78">
        <v>37239.4</v>
      </c>
      <c r="FG78">
        <v>34019.1</v>
      </c>
      <c r="FH78">
        <v>1.9791300000000001</v>
      </c>
      <c r="FI78">
        <v>1.8913</v>
      </c>
      <c r="FJ78">
        <v>2.7827899999999999E-2</v>
      </c>
      <c r="FK78">
        <v>0</v>
      </c>
      <c r="FL78">
        <v>28.973800000000001</v>
      </c>
      <c r="FM78">
        <v>999.9</v>
      </c>
      <c r="FN78">
        <v>42.576999999999998</v>
      </c>
      <c r="FO78">
        <v>41.16</v>
      </c>
      <c r="FP78">
        <v>33.689599999999999</v>
      </c>
      <c r="FQ78">
        <v>60.984499999999997</v>
      </c>
      <c r="FR78">
        <v>36.742800000000003</v>
      </c>
      <c r="FS78">
        <v>1</v>
      </c>
      <c r="FT78">
        <v>0.53341700000000003</v>
      </c>
      <c r="FU78">
        <v>2.43127</v>
      </c>
      <c r="FV78">
        <v>20.1694</v>
      </c>
      <c r="FW78">
        <v>5.2622200000000001</v>
      </c>
      <c r="FX78">
        <v>11.962</v>
      </c>
      <c r="FY78">
        <v>4.9793000000000003</v>
      </c>
      <c r="FZ78">
        <v>3.2978499999999999</v>
      </c>
      <c r="GA78">
        <v>9999</v>
      </c>
      <c r="GB78">
        <v>9999</v>
      </c>
      <c r="GC78">
        <v>999.9</v>
      </c>
      <c r="GD78">
        <v>9999</v>
      </c>
      <c r="GE78">
        <v>1.86958</v>
      </c>
      <c r="GF78">
        <v>1.86554</v>
      </c>
      <c r="GG78">
        <v>1.87225</v>
      </c>
      <c r="GH78">
        <v>1.8689</v>
      </c>
      <c r="GI78">
        <v>1.8675200000000001</v>
      </c>
      <c r="GJ78">
        <v>1.8675299999999999</v>
      </c>
      <c r="GK78">
        <v>1.8688899999999999</v>
      </c>
      <c r="GL78">
        <v>1.87012</v>
      </c>
      <c r="GM78">
        <v>5</v>
      </c>
      <c r="GN78">
        <v>0</v>
      </c>
      <c r="GO78">
        <v>0</v>
      </c>
      <c r="GP78">
        <v>0</v>
      </c>
      <c r="GQ78" t="s">
        <v>371</v>
      </c>
      <c r="GR78" t="s">
        <v>372</v>
      </c>
      <c r="GS78" t="s">
        <v>373</v>
      </c>
      <c r="GT78" t="s">
        <v>373</v>
      </c>
      <c r="GU78" t="s">
        <v>373</v>
      </c>
      <c r="GV78" t="s">
        <v>373</v>
      </c>
      <c r="GW78">
        <v>0</v>
      </c>
      <c r="GX78">
        <v>100</v>
      </c>
      <c r="GY78">
        <v>100</v>
      </c>
      <c r="GZ78">
        <v>2.92</v>
      </c>
      <c r="HA78">
        <v>1.2200000000000001E-2</v>
      </c>
      <c r="HB78">
        <v>2.5453543063080799</v>
      </c>
      <c r="HC78">
        <v>-8.5412330020358197E-5</v>
      </c>
      <c r="HD78">
        <v>7.0222813146585796E-7</v>
      </c>
      <c r="HE78">
        <v>-2.98990151938357E-10</v>
      </c>
      <c r="HF78">
        <v>5.3469287514748701E-3</v>
      </c>
      <c r="HG78">
        <v>-2.3286016756615301E-2</v>
      </c>
      <c r="HH78">
        <v>2.6488966622917002E-3</v>
      </c>
      <c r="HI78">
        <v>-3.3879166133906998E-5</v>
      </c>
      <c r="HJ78">
        <v>1</v>
      </c>
      <c r="HK78">
        <v>2007</v>
      </c>
      <c r="HL78">
        <v>1</v>
      </c>
      <c r="HM78">
        <v>24</v>
      </c>
      <c r="HN78">
        <v>0.8</v>
      </c>
      <c r="HO78">
        <v>0.6</v>
      </c>
      <c r="HP78">
        <v>18</v>
      </c>
      <c r="HQ78">
        <v>513.05899999999997</v>
      </c>
      <c r="HR78">
        <v>480.89</v>
      </c>
      <c r="HS78">
        <v>26.997800000000002</v>
      </c>
      <c r="HT78">
        <v>33.578800000000001</v>
      </c>
      <c r="HU78">
        <v>29.9998</v>
      </c>
      <c r="HV78">
        <v>33.404600000000002</v>
      </c>
      <c r="HW78">
        <v>33.347799999999999</v>
      </c>
      <c r="HX78">
        <v>52.495800000000003</v>
      </c>
      <c r="HY78">
        <v>100</v>
      </c>
      <c r="HZ78">
        <v>0</v>
      </c>
      <c r="IA78">
        <v>27</v>
      </c>
      <c r="IB78">
        <v>1200</v>
      </c>
      <c r="IC78">
        <v>0</v>
      </c>
      <c r="ID78">
        <v>98.473399999999998</v>
      </c>
      <c r="IE78">
        <v>99.581400000000002</v>
      </c>
    </row>
    <row r="79" spans="1:239" x14ac:dyDescent="0.3">
      <c r="A79">
        <v>63</v>
      </c>
      <c r="B79">
        <v>1628186513</v>
      </c>
      <c r="C79">
        <v>11423.4000000954</v>
      </c>
      <c r="D79" t="s">
        <v>683</v>
      </c>
      <c r="E79" t="s">
        <v>684</v>
      </c>
      <c r="F79">
        <v>0</v>
      </c>
      <c r="G79" t="s">
        <v>614</v>
      </c>
      <c r="H79" t="s">
        <v>27</v>
      </c>
      <c r="I79" t="s">
        <v>364</v>
      </c>
      <c r="J79">
        <v>1628186513</v>
      </c>
      <c r="K79">
        <f t="shared" si="46"/>
        <v>5.5776180009283324E-3</v>
      </c>
      <c r="L79">
        <f t="shared" si="47"/>
        <v>5.5776180009283323</v>
      </c>
      <c r="M79">
        <f t="shared" si="48"/>
        <v>50.476118750126574</v>
      </c>
      <c r="N79">
        <f t="shared" si="49"/>
        <v>1429.797</v>
      </c>
      <c r="O79">
        <f t="shared" si="50"/>
        <v>903.14513943797726</v>
      </c>
      <c r="P79">
        <f t="shared" si="51"/>
        <v>90.09354458353944</v>
      </c>
      <c r="Q79">
        <f t="shared" si="52"/>
        <v>142.62987657229951</v>
      </c>
      <c r="R79">
        <f t="shared" si="53"/>
        <v>0.17811978992925281</v>
      </c>
      <c r="S79">
        <f t="shared" si="54"/>
        <v>2.9244786376258824</v>
      </c>
      <c r="T79">
        <f t="shared" si="55"/>
        <v>0.17230488441705244</v>
      </c>
      <c r="U79">
        <f t="shared" si="56"/>
        <v>0.10819718499682891</v>
      </c>
      <c r="V79">
        <f t="shared" si="57"/>
        <v>321.50658012712711</v>
      </c>
      <c r="W79">
        <f t="shared" si="58"/>
        <v>29.95048112187856</v>
      </c>
      <c r="X79">
        <f t="shared" si="59"/>
        <v>29.403700000000001</v>
      </c>
      <c r="Y79">
        <f t="shared" si="60"/>
        <v>4.1166849365498921</v>
      </c>
      <c r="Z79">
        <f t="shared" si="61"/>
        <v>23.422101584591534</v>
      </c>
      <c r="AA79">
        <f t="shared" si="62"/>
        <v>0.96986923484707999</v>
      </c>
      <c r="AB79">
        <f t="shared" si="63"/>
        <v>4.1408292562658779</v>
      </c>
      <c r="AC79">
        <f t="shared" si="64"/>
        <v>3.146815701702812</v>
      </c>
      <c r="AD79">
        <f t="shared" si="65"/>
        <v>-245.97295384093945</v>
      </c>
      <c r="AE79">
        <f t="shared" si="66"/>
        <v>15.98717952040473</v>
      </c>
      <c r="AF79">
        <f t="shared" si="67"/>
        <v>1.2089667005358511</v>
      </c>
      <c r="AG79">
        <f t="shared" si="68"/>
        <v>92.729772507128217</v>
      </c>
      <c r="AH79">
        <v>0</v>
      </c>
      <c r="AI79">
        <v>0</v>
      </c>
      <c r="AJ79">
        <f t="shared" si="69"/>
        <v>1</v>
      </c>
      <c r="AK79">
        <f t="shared" si="70"/>
        <v>0</v>
      </c>
      <c r="AL79">
        <f t="shared" si="71"/>
        <v>52286.646489205101</v>
      </c>
      <c r="AM79" t="s">
        <v>365</v>
      </c>
      <c r="AN79">
        <v>10238.9</v>
      </c>
      <c r="AO79">
        <v>302.21199999999999</v>
      </c>
      <c r="AP79">
        <v>4052.3</v>
      </c>
      <c r="AQ79">
        <f t="shared" si="72"/>
        <v>0.92542210596451402</v>
      </c>
      <c r="AR79">
        <v>-0.32343011824092399</v>
      </c>
      <c r="AS79" t="s">
        <v>685</v>
      </c>
      <c r="AT79">
        <v>10182.9</v>
      </c>
      <c r="AU79">
        <v>814.14642307692304</v>
      </c>
      <c r="AV79">
        <v>1329.72</v>
      </c>
      <c r="AW79">
        <f t="shared" si="73"/>
        <v>0.38773093352215271</v>
      </c>
      <c r="AX79">
        <v>0.5</v>
      </c>
      <c r="AY79">
        <f t="shared" si="74"/>
        <v>1681.1724000658687</v>
      </c>
      <c r="AZ79">
        <f t="shared" si="75"/>
        <v>50.476118750126574</v>
      </c>
      <c r="BA79">
        <f t="shared" si="76"/>
        <v>325.92127204460866</v>
      </c>
      <c r="BB79">
        <f t="shared" si="77"/>
        <v>3.0216739738516501E-2</v>
      </c>
      <c r="BC79">
        <f t="shared" si="78"/>
        <v>2.0474836807748997</v>
      </c>
      <c r="BD79">
        <f t="shared" si="79"/>
        <v>262.17817388125087</v>
      </c>
      <c r="BE79" t="s">
        <v>686</v>
      </c>
      <c r="BF79">
        <v>560.27</v>
      </c>
      <c r="BG79">
        <f t="shared" si="80"/>
        <v>560.27</v>
      </c>
      <c r="BH79">
        <f t="shared" si="81"/>
        <v>0.57865565683000941</v>
      </c>
      <c r="BI79">
        <f t="shared" si="82"/>
        <v>0.67005468441494176</v>
      </c>
      <c r="BJ79">
        <f t="shared" si="83"/>
        <v>0.77965538669484502</v>
      </c>
      <c r="BK79">
        <f t="shared" si="84"/>
        <v>0.50177086399626769</v>
      </c>
      <c r="BL79">
        <f t="shared" si="85"/>
        <v>0.7260042964325103</v>
      </c>
      <c r="BM79">
        <f t="shared" si="86"/>
        <v>0.46111059067035831</v>
      </c>
      <c r="BN79">
        <f t="shared" si="87"/>
        <v>0.53888940932964169</v>
      </c>
      <c r="BO79">
        <f t="shared" si="88"/>
        <v>1999.97</v>
      </c>
      <c r="BP79">
        <f t="shared" si="89"/>
        <v>1681.1724000658687</v>
      </c>
      <c r="BQ79">
        <f t="shared" si="90"/>
        <v>0.84059880901506956</v>
      </c>
      <c r="BR79">
        <f t="shared" si="91"/>
        <v>0.16075570139908454</v>
      </c>
      <c r="BS79">
        <v>6</v>
      </c>
      <c r="BT79">
        <v>0.5</v>
      </c>
      <c r="BU79" t="s">
        <v>368</v>
      </c>
      <c r="BV79">
        <v>2</v>
      </c>
      <c r="BW79">
        <v>1628186513</v>
      </c>
      <c r="BX79">
        <v>1429.797</v>
      </c>
      <c r="BY79">
        <v>1499.94</v>
      </c>
      <c r="BZ79">
        <v>9.7224799999999991</v>
      </c>
      <c r="CA79">
        <v>3.0942400000000001</v>
      </c>
      <c r="CB79">
        <v>1426.89</v>
      </c>
      <c r="CC79">
        <v>9.7634799999999995</v>
      </c>
      <c r="CD79">
        <v>499.98700000000002</v>
      </c>
      <c r="CE79">
        <v>99.6554</v>
      </c>
      <c r="CF79">
        <v>9.9933499999999995E-2</v>
      </c>
      <c r="CG79">
        <v>29.505099999999999</v>
      </c>
      <c r="CH79">
        <v>29.403700000000001</v>
      </c>
      <c r="CI79">
        <v>999.9</v>
      </c>
      <c r="CJ79">
        <v>0</v>
      </c>
      <c r="CK79">
        <v>0</v>
      </c>
      <c r="CL79">
        <v>10005.6</v>
      </c>
      <c r="CM79">
        <v>0</v>
      </c>
      <c r="CN79">
        <v>1551.84</v>
      </c>
      <c r="CO79">
        <v>-70.057400000000001</v>
      </c>
      <c r="CP79">
        <v>1443.97</v>
      </c>
      <c r="CQ79">
        <v>1504.59</v>
      </c>
      <c r="CR79">
        <v>6.6682100000000002</v>
      </c>
      <c r="CS79">
        <v>1499.94</v>
      </c>
      <c r="CT79">
        <v>3.0942400000000001</v>
      </c>
      <c r="CU79">
        <v>0.972881</v>
      </c>
      <c r="CV79">
        <v>0.30835800000000002</v>
      </c>
      <c r="CW79">
        <v>6.5164499999999999</v>
      </c>
      <c r="CX79">
        <v>-9.1163000000000007</v>
      </c>
      <c r="CY79">
        <v>1999.97</v>
      </c>
      <c r="CZ79">
        <v>0.97999199999999997</v>
      </c>
      <c r="DA79">
        <v>2.00083E-2</v>
      </c>
      <c r="DB79">
        <v>0</v>
      </c>
      <c r="DC79">
        <v>813.47199999999998</v>
      </c>
      <c r="DD79">
        <v>4.9998899999999997</v>
      </c>
      <c r="DE79">
        <v>17487.599999999999</v>
      </c>
      <c r="DF79">
        <v>16900</v>
      </c>
      <c r="DG79">
        <v>47.561999999999998</v>
      </c>
      <c r="DH79">
        <v>48.25</v>
      </c>
      <c r="DI79">
        <v>48</v>
      </c>
      <c r="DJ79">
        <v>48</v>
      </c>
      <c r="DK79">
        <v>49.186999999999998</v>
      </c>
      <c r="DL79">
        <v>1955.05</v>
      </c>
      <c r="DM79">
        <v>39.92</v>
      </c>
      <c r="DN79">
        <v>0</v>
      </c>
      <c r="DO79">
        <v>90.600000143051105</v>
      </c>
      <c r="DP79">
        <v>0</v>
      </c>
      <c r="DQ79">
        <v>814.14642307692304</v>
      </c>
      <c r="DR79">
        <v>-0.76680341370757299</v>
      </c>
      <c r="DS79">
        <v>746.45811962677499</v>
      </c>
      <c r="DT79">
        <v>17444.480769230799</v>
      </c>
      <c r="DU79">
        <v>15</v>
      </c>
      <c r="DV79">
        <v>1628186552</v>
      </c>
      <c r="DW79" t="s">
        <v>687</v>
      </c>
      <c r="DX79">
        <v>1628186539.5</v>
      </c>
      <c r="DY79">
        <v>1628186552</v>
      </c>
      <c r="DZ79">
        <v>67</v>
      </c>
      <c r="EA79">
        <v>-8.1000000000000003E-2</v>
      </c>
      <c r="EB79">
        <v>2E-3</v>
      </c>
      <c r="EC79">
        <v>2.907</v>
      </c>
      <c r="ED79">
        <v>-4.1000000000000002E-2</v>
      </c>
      <c r="EE79">
        <v>1500</v>
      </c>
      <c r="EF79">
        <v>3</v>
      </c>
      <c r="EG79">
        <v>0.09</v>
      </c>
      <c r="EH79">
        <v>0.01</v>
      </c>
      <c r="EI79">
        <v>50.600707241294501</v>
      </c>
      <c r="EJ79">
        <v>-0.86620646727067296</v>
      </c>
      <c r="EK79">
        <v>0.16244425532705101</v>
      </c>
      <c r="EL79">
        <v>1</v>
      </c>
      <c r="EM79">
        <v>0.184278252894955</v>
      </c>
      <c r="EN79">
        <v>-1.7682510662811901E-2</v>
      </c>
      <c r="EO79">
        <v>2.5846290201819899E-3</v>
      </c>
      <c r="EP79">
        <v>1</v>
      </c>
      <c r="EQ79">
        <v>2</v>
      </c>
      <c r="ER79">
        <v>2</v>
      </c>
      <c r="ES79" t="s">
        <v>370</v>
      </c>
      <c r="ET79">
        <v>2.93791</v>
      </c>
      <c r="EU79">
        <v>2.7456800000000001</v>
      </c>
      <c r="EV79">
        <v>0.209957</v>
      </c>
      <c r="EW79">
        <v>0.21604000000000001</v>
      </c>
      <c r="EX79">
        <v>6.0238E-2</v>
      </c>
      <c r="EY79">
        <v>2.3890700000000001E-2</v>
      </c>
      <c r="EZ79">
        <v>18663.599999999999</v>
      </c>
      <c r="FA79">
        <v>16994.099999999999</v>
      </c>
      <c r="FB79">
        <v>23564.799999999999</v>
      </c>
      <c r="FC79">
        <v>21732.7</v>
      </c>
      <c r="FD79">
        <v>31292.1</v>
      </c>
      <c r="FE79">
        <v>29793.599999999999</v>
      </c>
      <c r="FF79">
        <v>37245.599999999999</v>
      </c>
      <c r="FG79">
        <v>34025.9</v>
      </c>
      <c r="FH79">
        <v>1.9800199999999999</v>
      </c>
      <c r="FI79">
        <v>1.8938699999999999</v>
      </c>
      <c r="FJ79">
        <v>3.6433300000000002E-2</v>
      </c>
      <c r="FK79">
        <v>0</v>
      </c>
      <c r="FL79">
        <v>28.809899999999999</v>
      </c>
      <c r="FM79">
        <v>999.9</v>
      </c>
      <c r="FN79">
        <v>42.503999999999998</v>
      </c>
      <c r="FO79">
        <v>41.191000000000003</v>
      </c>
      <c r="FP79">
        <v>33.686300000000003</v>
      </c>
      <c r="FQ79">
        <v>60.704500000000003</v>
      </c>
      <c r="FR79">
        <v>36.5946</v>
      </c>
      <c r="FS79">
        <v>1</v>
      </c>
      <c r="FT79">
        <v>0.52421700000000004</v>
      </c>
      <c r="FU79">
        <v>2.2709000000000001</v>
      </c>
      <c r="FV79">
        <v>20.1722</v>
      </c>
      <c r="FW79">
        <v>5.2595200000000002</v>
      </c>
      <c r="FX79">
        <v>11.962</v>
      </c>
      <c r="FY79">
        <v>4.9794499999999999</v>
      </c>
      <c r="FZ79">
        <v>3.2979799999999999</v>
      </c>
      <c r="GA79">
        <v>9999</v>
      </c>
      <c r="GB79">
        <v>9999</v>
      </c>
      <c r="GC79">
        <v>999.9</v>
      </c>
      <c r="GD79">
        <v>9999</v>
      </c>
      <c r="GE79">
        <v>1.8695600000000001</v>
      </c>
      <c r="GF79">
        <v>1.86554</v>
      </c>
      <c r="GG79">
        <v>1.8722399999999999</v>
      </c>
      <c r="GH79">
        <v>1.8689</v>
      </c>
      <c r="GI79">
        <v>1.8675200000000001</v>
      </c>
      <c r="GJ79">
        <v>1.8675200000000001</v>
      </c>
      <c r="GK79">
        <v>1.8689</v>
      </c>
      <c r="GL79">
        <v>1.8701099999999999</v>
      </c>
      <c r="GM79">
        <v>5</v>
      </c>
      <c r="GN79">
        <v>0</v>
      </c>
      <c r="GO79">
        <v>0</v>
      </c>
      <c r="GP79">
        <v>0</v>
      </c>
      <c r="GQ79" t="s">
        <v>371</v>
      </c>
      <c r="GR79" t="s">
        <v>372</v>
      </c>
      <c r="GS79" t="s">
        <v>373</v>
      </c>
      <c r="GT79" t="s">
        <v>373</v>
      </c>
      <c r="GU79" t="s">
        <v>373</v>
      </c>
      <c r="GV79" t="s">
        <v>373</v>
      </c>
      <c r="GW79">
        <v>0</v>
      </c>
      <c r="GX79">
        <v>100</v>
      </c>
      <c r="GY79">
        <v>100</v>
      </c>
      <c r="GZ79">
        <v>2.907</v>
      </c>
      <c r="HA79">
        <v>-4.1000000000000002E-2</v>
      </c>
      <c r="HB79">
        <v>2.5453543063080799</v>
      </c>
      <c r="HC79">
        <v>-8.5412330020358197E-5</v>
      </c>
      <c r="HD79">
        <v>7.0222813146585796E-7</v>
      </c>
      <c r="HE79">
        <v>-2.98990151938357E-10</v>
      </c>
      <c r="HF79">
        <v>5.3469287514748701E-3</v>
      </c>
      <c r="HG79">
        <v>-2.3286016756615301E-2</v>
      </c>
      <c r="HH79">
        <v>2.6488966622917002E-3</v>
      </c>
      <c r="HI79">
        <v>-3.3879166133906998E-5</v>
      </c>
      <c r="HJ79">
        <v>1</v>
      </c>
      <c r="HK79">
        <v>2007</v>
      </c>
      <c r="HL79">
        <v>1</v>
      </c>
      <c r="HM79">
        <v>24</v>
      </c>
      <c r="HN79">
        <v>2.2999999999999998</v>
      </c>
      <c r="HO79">
        <v>2.1</v>
      </c>
      <c r="HP79">
        <v>18</v>
      </c>
      <c r="HQ79">
        <v>513.30700000000002</v>
      </c>
      <c r="HR79">
        <v>482.48899999999998</v>
      </c>
      <c r="HS79">
        <v>26.9984</v>
      </c>
      <c r="HT79">
        <v>33.492400000000004</v>
      </c>
      <c r="HU79">
        <v>29.999600000000001</v>
      </c>
      <c r="HV79">
        <v>33.361699999999999</v>
      </c>
      <c r="HW79">
        <v>33.317999999999998</v>
      </c>
      <c r="HX79">
        <v>62.991599999999998</v>
      </c>
      <c r="HY79">
        <v>100</v>
      </c>
      <c r="HZ79">
        <v>0</v>
      </c>
      <c r="IA79">
        <v>27</v>
      </c>
      <c r="IB79">
        <v>1500</v>
      </c>
      <c r="IC79">
        <v>0</v>
      </c>
      <c r="ID79">
        <v>98.490200000000002</v>
      </c>
      <c r="IE79">
        <v>99.602800000000002</v>
      </c>
    </row>
    <row r="80" spans="1:239" x14ac:dyDescent="0.3">
      <c r="A80">
        <v>64</v>
      </c>
      <c r="B80">
        <v>1628186643</v>
      </c>
      <c r="C80">
        <v>11553.4000000954</v>
      </c>
      <c r="D80" t="s">
        <v>688</v>
      </c>
      <c r="E80" t="s">
        <v>689</v>
      </c>
      <c r="F80">
        <v>0</v>
      </c>
      <c r="G80" t="s">
        <v>614</v>
      </c>
      <c r="H80" t="s">
        <v>27</v>
      </c>
      <c r="I80" t="s">
        <v>364</v>
      </c>
      <c r="J80">
        <v>1628186643</v>
      </c>
      <c r="K80">
        <f t="shared" si="46"/>
        <v>4.9593391714966824E-3</v>
      </c>
      <c r="L80">
        <f t="shared" si="47"/>
        <v>4.9593391714966826</v>
      </c>
      <c r="M80">
        <f t="shared" si="48"/>
        <v>51.632602209814536</v>
      </c>
      <c r="N80">
        <f t="shared" si="49"/>
        <v>1727.6869999999999</v>
      </c>
      <c r="O80">
        <f t="shared" si="50"/>
        <v>1093.4972846323858</v>
      </c>
      <c r="P80">
        <f t="shared" si="51"/>
        <v>109.07961626318</v>
      </c>
      <c r="Q80">
        <f t="shared" si="52"/>
        <v>172.34193228585841</v>
      </c>
      <c r="R80">
        <f t="shared" si="53"/>
        <v>0.15155081360752809</v>
      </c>
      <c r="S80">
        <f t="shared" si="54"/>
        <v>2.9258758696719207</v>
      </c>
      <c r="T80">
        <f t="shared" si="55"/>
        <v>0.14732104814088415</v>
      </c>
      <c r="U80">
        <f t="shared" si="56"/>
        <v>9.2445849649618245E-2</v>
      </c>
      <c r="V80">
        <f t="shared" si="57"/>
        <v>321.5107891270934</v>
      </c>
      <c r="W80">
        <f t="shared" si="58"/>
        <v>30.36030487250536</v>
      </c>
      <c r="X80">
        <f t="shared" si="59"/>
        <v>29.7392</v>
      </c>
      <c r="Y80">
        <f t="shared" si="60"/>
        <v>4.1970427285603025</v>
      </c>
      <c r="Z80">
        <f t="shared" si="61"/>
        <v>22.025332221729478</v>
      </c>
      <c r="AA80">
        <f t="shared" si="62"/>
        <v>0.92522687471697607</v>
      </c>
      <c r="AB80">
        <f t="shared" si="63"/>
        <v>4.2007397000994029</v>
      </c>
      <c r="AC80">
        <f t="shared" si="64"/>
        <v>3.2718158538433264</v>
      </c>
      <c r="AD80">
        <f t="shared" si="65"/>
        <v>-218.7068574630037</v>
      </c>
      <c r="AE80">
        <f t="shared" si="66"/>
        <v>2.4134192442519944</v>
      </c>
      <c r="AF80">
        <f t="shared" si="67"/>
        <v>0.18294771166045573</v>
      </c>
      <c r="AG80">
        <f t="shared" si="68"/>
        <v>105.40029862000216</v>
      </c>
      <c r="AH80">
        <v>0</v>
      </c>
      <c r="AI80">
        <v>0</v>
      </c>
      <c r="AJ80">
        <f t="shared" si="69"/>
        <v>1</v>
      </c>
      <c r="AK80">
        <f t="shared" si="70"/>
        <v>0</v>
      </c>
      <c r="AL80">
        <f t="shared" si="71"/>
        <v>52283.475165412674</v>
      </c>
      <c r="AM80" t="s">
        <v>365</v>
      </c>
      <c r="AN80">
        <v>10238.9</v>
      </c>
      <c r="AO80">
        <v>302.21199999999999</v>
      </c>
      <c r="AP80">
        <v>4052.3</v>
      </c>
      <c r="AQ80">
        <f t="shared" si="72"/>
        <v>0.92542210596451402</v>
      </c>
      <c r="AR80">
        <v>-0.32343011824092399</v>
      </c>
      <c r="AS80" t="s">
        <v>690</v>
      </c>
      <c r="AT80">
        <v>10182.299999999999</v>
      </c>
      <c r="AU80">
        <v>806.80988000000002</v>
      </c>
      <c r="AV80">
        <v>1335.76</v>
      </c>
      <c r="AW80">
        <f t="shared" si="73"/>
        <v>0.39599188476971914</v>
      </c>
      <c r="AX80">
        <v>0.5</v>
      </c>
      <c r="AY80">
        <f t="shared" si="74"/>
        <v>1681.1973000658513</v>
      </c>
      <c r="AZ80">
        <f t="shared" si="75"/>
        <v>51.632602209814536</v>
      </c>
      <c r="BA80">
        <f t="shared" si="76"/>
        <v>332.87024376141977</v>
      </c>
      <c r="BB80">
        <f t="shared" si="77"/>
        <v>3.0904184967475486E-2</v>
      </c>
      <c r="BC80">
        <f t="shared" si="78"/>
        <v>2.0337036593400013</v>
      </c>
      <c r="BD80">
        <f t="shared" si="79"/>
        <v>262.41212694619128</v>
      </c>
      <c r="BE80" t="s">
        <v>691</v>
      </c>
      <c r="BF80">
        <v>563.29</v>
      </c>
      <c r="BG80">
        <f t="shared" si="80"/>
        <v>563.29</v>
      </c>
      <c r="BH80">
        <f t="shared" si="81"/>
        <v>0.57829999401090015</v>
      </c>
      <c r="BI80">
        <f t="shared" si="82"/>
        <v>0.68475166673139398</v>
      </c>
      <c r="BJ80">
        <f t="shared" si="83"/>
        <v>0.7785990868469852</v>
      </c>
      <c r="BK80">
        <f t="shared" si="84"/>
        <v>0.51178089454964837</v>
      </c>
      <c r="BL80">
        <f t="shared" si="85"/>
        <v>0.72439366756193446</v>
      </c>
      <c r="BM80">
        <f t="shared" si="86"/>
        <v>0.47807268591347307</v>
      </c>
      <c r="BN80">
        <f t="shared" si="87"/>
        <v>0.52192731408652693</v>
      </c>
      <c r="BO80">
        <f t="shared" si="88"/>
        <v>2000</v>
      </c>
      <c r="BP80">
        <f t="shared" si="89"/>
        <v>1681.1973000658513</v>
      </c>
      <c r="BQ80">
        <f t="shared" si="90"/>
        <v>0.84059865003292566</v>
      </c>
      <c r="BR80">
        <f t="shared" si="91"/>
        <v>0.16075539456354671</v>
      </c>
      <c r="BS80">
        <v>6</v>
      </c>
      <c r="BT80">
        <v>0.5</v>
      </c>
      <c r="BU80" t="s">
        <v>368</v>
      </c>
      <c r="BV80">
        <v>2</v>
      </c>
      <c r="BW80">
        <v>1628186643</v>
      </c>
      <c r="BX80">
        <v>1727.6869999999999</v>
      </c>
      <c r="BY80">
        <v>1799.92</v>
      </c>
      <c r="BZ80">
        <v>9.2751800000000006</v>
      </c>
      <c r="CA80">
        <v>3.37982</v>
      </c>
      <c r="CB80">
        <v>1724.78</v>
      </c>
      <c r="CC80">
        <v>9.3161799999999992</v>
      </c>
      <c r="CD80">
        <v>500.05500000000001</v>
      </c>
      <c r="CE80">
        <v>99.653199999999998</v>
      </c>
      <c r="CF80">
        <v>9.9783200000000002E-2</v>
      </c>
      <c r="CG80">
        <v>29.7545</v>
      </c>
      <c r="CH80">
        <v>29.7392</v>
      </c>
      <c r="CI80">
        <v>999.9</v>
      </c>
      <c r="CJ80">
        <v>0</v>
      </c>
      <c r="CK80">
        <v>0</v>
      </c>
      <c r="CL80">
        <v>10013.799999999999</v>
      </c>
      <c r="CM80">
        <v>0</v>
      </c>
      <c r="CN80">
        <v>1486.13</v>
      </c>
      <c r="CO80">
        <v>-72.267700000000005</v>
      </c>
      <c r="CP80">
        <v>1743.89</v>
      </c>
      <c r="CQ80">
        <v>1806.02</v>
      </c>
      <c r="CR80">
        <v>5.9293899999999997</v>
      </c>
      <c r="CS80">
        <v>1799.92</v>
      </c>
      <c r="CT80">
        <v>3.37982</v>
      </c>
      <c r="CU80">
        <v>0.92769199999999996</v>
      </c>
      <c r="CV80">
        <v>0.33681</v>
      </c>
      <c r="CW80">
        <v>5.8276399999999997</v>
      </c>
      <c r="CX80">
        <v>-7.9858799999999999</v>
      </c>
      <c r="CY80">
        <v>2000</v>
      </c>
      <c r="CZ80">
        <v>0.97999400000000003</v>
      </c>
      <c r="DA80">
        <v>2.0005599999999998E-2</v>
      </c>
      <c r="DB80">
        <v>0</v>
      </c>
      <c r="DC80">
        <v>806.86099999999999</v>
      </c>
      <c r="DD80">
        <v>4.9998899999999997</v>
      </c>
      <c r="DE80">
        <v>17333.900000000001</v>
      </c>
      <c r="DF80">
        <v>16900.3</v>
      </c>
      <c r="DG80">
        <v>47.75</v>
      </c>
      <c r="DH80">
        <v>48.561999999999998</v>
      </c>
      <c r="DI80">
        <v>48.125</v>
      </c>
      <c r="DJ80">
        <v>48.436999999999998</v>
      </c>
      <c r="DK80">
        <v>49.311999999999998</v>
      </c>
      <c r="DL80">
        <v>1955.09</v>
      </c>
      <c r="DM80">
        <v>39.909999999999997</v>
      </c>
      <c r="DN80">
        <v>0</v>
      </c>
      <c r="DO80">
        <v>129.80000019073501</v>
      </c>
      <c r="DP80">
        <v>0</v>
      </c>
      <c r="DQ80">
        <v>806.80988000000002</v>
      </c>
      <c r="DR80">
        <v>-1.59484615286281</v>
      </c>
      <c r="DS80">
        <v>-22.253846175038198</v>
      </c>
      <c r="DT80">
        <v>17336.592000000001</v>
      </c>
      <c r="DU80">
        <v>15</v>
      </c>
      <c r="DV80">
        <v>1628186681</v>
      </c>
      <c r="DW80" t="s">
        <v>692</v>
      </c>
      <c r="DX80">
        <v>1628186679.5</v>
      </c>
      <c r="DY80">
        <v>1628186681</v>
      </c>
      <c r="DZ80">
        <v>68</v>
      </c>
      <c r="EA80">
        <v>6.4000000000000001E-2</v>
      </c>
      <c r="EB80">
        <v>2E-3</v>
      </c>
      <c r="EC80">
        <v>2.907</v>
      </c>
      <c r="ED80">
        <v>-4.1000000000000002E-2</v>
      </c>
      <c r="EE80">
        <v>1800</v>
      </c>
      <c r="EF80">
        <v>3</v>
      </c>
      <c r="EG80">
        <v>0.06</v>
      </c>
      <c r="EH80">
        <v>0.01</v>
      </c>
      <c r="EI80">
        <v>51.808387979986499</v>
      </c>
      <c r="EJ80">
        <v>-0.34567658382651101</v>
      </c>
      <c r="EK80">
        <v>0.1185835809132</v>
      </c>
      <c r="EL80">
        <v>1</v>
      </c>
      <c r="EM80">
        <v>0.15492836647017399</v>
      </c>
      <c r="EN80">
        <v>-9.4420231517517404E-3</v>
      </c>
      <c r="EO80">
        <v>1.3870669233858499E-3</v>
      </c>
      <c r="EP80">
        <v>1</v>
      </c>
      <c r="EQ80">
        <v>2</v>
      </c>
      <c r="ER80">
        <v>2</v>
      </c>
      <c r="ES80" t="s">
        <v>370</v>
      </c>
      <c r="ET80">
        <v>2.9380600000000001</v>
      </c>
      <c r="EU80">
        <v>2.7456</v>
      </c>
      <c r="EV80">
        <v>0.23469300000000001</v>
      </c>
      <c r="EW80">
        <v>0.24023900000000001</v>
      </c>
      <c r="EX80">
        <v>5.8088099999999997E-2</v>
      </c>
      <c r="EY80">
        <v>2.5761800000000001E-2</v>
      </c>
      <c r="EZ80">
        <v>18071.099999999999</v>
      </c>
      <c r="FA80">
        <v>16461.599999999999</v>
      </c>
      <c r="FB80">
        <v>23556.7</v>
      </c>
      <c r="FC80">
        <v>21724.6</v>
      </c>
      <c r="FD80">
        <v>31349.9</v>
      </c>
      <c r="FE80">
        <v>29724.6</v>
      </c>
      <c r="FF80">
        <v>37229.1</v>
      </c>
      <c r="FG80">
        <v>34012.300000000003</v>
      </c>
      <c r="FH80">
        <v>1.9797</v>
      </c>
      <c r="FI80">
        <v>1.8937299999999999</v>
      </c>
      <c r="FJ80">
        <v>2.3767400000000001E-2</v>
      </c>
      <c r="FK80">
        <v>0</v>
      </c>
      <c r="FL80">
        <v>29.3521</v>
      </c>
      <c r="FM80">
        <v>999.9</v>
      </c>
      <c r="FN80">
        <v>42.65</v>
      </c>
      <c r="FO80">
        <v>41.231000000000002</v>
      </c>
      <c r="FP80">
        <v>33.877200000000002</v>
      </c>
      <c r="FQ80">
        <v>60.694499999999998</v>
      </c>
      <c r="FR80">
        <v>36.265999999999998</v>
      </c>
      <c r="FS80">
        <v>1</v>
      </c>
      <c r="FT80">
        <v>0.53322899999999995</v>
      </c>
      <c r="FU80">
        <v>2.5771600000000001</v>
      </c>
      <c r="FV80">
        <v>20.167000000000002</v>
      </c>
      <c r="FW80">
        <v>5.2632599999999998</v>
      </c>
      <c r="FX80">
        <v>11.962</v>
      </c>
      <c r="FY80">
        <v>4.9796500000000004</v>
      </c>
      <c r="FZ80">
        <v>3.298</v>
      </c>
      <c r="GA80">
        <v>9999</v>
      </c>
      <c r="GB80">
        <v>9999</v>
      </c>
      <c r="GC80">
        <v>999.9</v>
      </c>
      <c r="GD80">
        <v>9999</v>
      </c>
      <c r="GE80">
        <v>1.8695299999999999</v>
      </c>
      <c r="GF80">
        <v>1.86554</v>
      </c>
      <c r="GG80">
        <v>1.87222</v>
      </c>
      <c r="GH80">
        <v>1.8689</v>
      </c>
      <c r="GI80">
        <v>1.8675200000000001</v>
      </c>
      <c r="GJ80">
        <v>1.8675200000000001</v>
      </c>
      <c r="GK80">
        <v>1.8688899999999999</v>
      </c>
      <c r="GL80">
        <v>1.8701099999999999</v>
      </c>
      <c r="GM80">
        <v>5</v>
      </c>
      <c r="GN80">
        <v>0</v>
      </c>
      <c r="GO80">
        <v>0</v>
      </c>
      <c r="GP80">
        <v>0</v>
      </c>
      <c r="GQ80" t="s">
        <v>371</v>
      </c>
      <c r="GR80" t="s">
        <v>372</v>
      </c>
      <c r="GS80" t="s">
        <v>373</v>
      </c>
      <c r="GT80" t="s">
        <v>373</v>
      </c>
      <c r="GU80" t="s">
        <v>373</v>
      </c>
      <c r="GV80" t="s">
        <v>373</v>
      </c>
      <c r="GW80">
        <v>0</v>
      </c>
      <c r="GX80">
        <v>100</v>
      </c>
      <c r="GY80">
        <v>100</v>
      </c>
      <c r="GZ80">
        <v>2.907</v>
      </c>
      <c r="HA80">
        <v>-4.1000000000000002E-2</v>
      </c>
      <c r="HB80">
        <v>2.46435292585574</v>
      </c>
      <c r="HC80">
        <v>-8.5412330020358197E-5</v>
      </c>
      <c r="HD80">
        <v>7.0222813146585796E-7</v>
      </c>
      <c r="HE80">
        <v>-2.98990151938357E-10</v>
      </c>
      <c r="HF80">
        <v>7.4584971292154098E-3</v>
      </c>
      <c r="HG80">
        <v>-2.3286016756615301E-2</v>
      </c>
      <c r="HH80">
        <v>2.6488966622917002E-3</v>
      </c>
      <c r="HI80">
        <v>-3.3879166133906998E-5</v>
      </c>
      <c r="HJ80">
        <v>1</v>
      </c>
      <c r="HK80">
        <v>2007</v>
      </c>
      <c r="HL80">
        <v>1</v>
      </c>
      <c r="HM80">
        <v>24</v>
      </c>
      <c r="HN80">
        <v>1.7</v>
      </c>
      <c r="HO80">
        <v>1.5</v>
      </c>
      <c r="HP80">
        <v>18</v>
      </c>
      <c r="HQ80">
        <v>513.27499999999998</v>
      </c>
      <c r="HR80">
        <v>482.66800000000001</v>
      </c>
      <c r="HS80">
        <v>27.003499999999999</v>
      </c>
      <c r="HT80">
        <v>33.510399999999997</v>
      </c>
      <c r="HU80">
        <v>30.001000000000001</v>
      </c>
      <c r="HV80">
        <v>33.384700000000002</v>
      </c>
      <c r="HW80">
        <v>33.353900000000003</v>
      </c>
      <c r="HX80">
        <v>72.889200000000002</v>
      </c>
      <c r="HY80">
        <v>100</v>
      </c>
      <c r="HZ80">
        <v>0</v>
      </c>
      <c r="IA80">
        <v>27</v>
      </c>
      <c r="IB80">
        <v>1800</v>
      </c>
      <c r="IC80">
        <v>0</v>
      </c>
      <c r="ID80">
        <v>98.450299999999999</v>
      </c>
      <c r="IE80">
        <v>99.564099999999996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11</v>
      </c>
    </row>
    <row r="14" spans="1:2" x14ac:dyDescent="0.3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2021-08-04T13:12:53Z</dcterms:created>
  <dcterms:modified xsi:type="dcterms:W3CDTF">2021-08-05T00:02:30Z</dcterms:modified>
</cp:coreProperties>
</file>