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96" i="1" l="1"/>
  <c r="V96" i="1" s="1"/>
  <c r="BQ96" i="1"/>
  <c r="BO96" i="1"/>
  <c r="BL96" i="1"/>
  <c r="BK96" i="1"/>
  <c r="BG96" i="1"/>
  <c r="BH96" i="1" s="1"/>
  <c r="BC96" i="1"/>
  <c r="AW96" i="1"/>
  <c r="AQ96" i="1"/>
  <c r="BD96" i="1" s="1"/>
  <c r="AL96" i="1"/>
  <c r="AJ96" i="1"/>
  <c r="N96" i="1" s="1"/>
  <c r="AB96" i="1"/>
  <c r="AA96" i="1"/>
  <c r="Z96" i="1"/>
  <c r="S96" i="1"/>
  <c r="BR95" i="1"/>
  <c r="BQ95" i="1"/>
  <c r="BO95" i="1"/>
  <c r="V95" i="1" s="1"/>
  <c r="BL95" i="1"/>
  <c r="BK95" i="1"/>
  <c r="BG95" i="1"/>
  <c r="BJ95" i="1" s="1"/>
  <c r="BC95" i="1"/>
  <c r="AW95" i="1"/>
  <c r="AQ95" i="1"/>
  <c r="BD95" i="1" s="1"/>
  <c r="AL95" i="1"/>
  <c r="AJ95" i="1" s="1"/>
  <c r="AB95" i="1"/>
  <c r="AA95" i="1"/>
  <c r="Z95" i="1"/>
  <c r="S95" i="1"/>
  <c r="BR94" i="1"/>
  <c r="BQ94" i="1"/>
  <c r="BO94" i="1"/>
  <c r="BP94" i="1" s="1"/>
  <c r="AY94" i="1" s="1"/>
  <c r="BA94" i="1" s="1"/>
  <c r="BL94" i="1"/>
  <c r="BK94" i="1"/>
  <c r="BG94" i="1"/>
  <c r="BJ94" i="1" s="1"/>
  <c r="BD94" i="1"/>
  <c r="BC94" i="1"/>
  <c r="AW94" i="1"/>
  <c r="AQ94" i="1"/>
  <c r="AL94" i="1"/>
  <c r="AJ94" i="1" s="1"/>
  <c r="AB94" i="1"/>
  <c r="AA94" i="1"/>
  <c r="S94" i="1"/>
  <c r="BR93" i="1"/>
  <c r="BQ93" i="1"/>
  <c r="BO93" i="1"/>
  <c r="BL93" i="1"/>
  <c r="BK93" i="1"/>
  <c r="BG93" i="1"/>
  <c r="BJ93" i="1" s="1"/>
  <c r="BC93" i="1"/>
  <c r="AW93" i="1"/>
  <c r="AQ93" i="1"/>
  <c r="BD93" i="1" s="1"/>
  <c r="AL93" i="1"/>
  <c r="AJ93" i="1" s="1"/>
  <c r="AB93" i="1"/>
  <c r="AA93" i="1"/>
  <c r="Z93" i="1" s="1"/>
  <c r="S93" i="1"/>
  <c r="BR92" i="1"/>
  <c r="BQ92" i="1"/>
  <c r="BO92" i="1"/>
  <c r="BL92" i="1"/>
  <c r="BK92" i="1"/>
  <c r="BJ92" i="1"/>
  <c r="BG92" i="1"/>
  <c r="BH92" i="1" s="1"/>
  <c r="BC92" i="1"/>
  <c r="AW92" i="1"/>
  <c r="AQ92" i="1"/>
  <c r="BD92" i="1" s="1"/>
  <c r="AL92" i="1"/>
  <c r="AJ92" i="1" s="1"/>
  <c r="AB92" i="1"/>
  <c r="AA92" i="1"/>
  <c r="Z92" i="1" s="1"/>
  <c r="S92" i="1"/>
  <c r="BR91" i="1"/>
  <c r="BQ91" i="1"/>
  <c r="BO91" i="1"/>
  <c r="BP91" i="1" s="1"/>
  <c r="AY91" i="1" s="1"/>
  <c r="BL91" i="1"/>
  <c r="BK91" i="1"/>
  <c r="BI91" i="1"/>
  <c r="BM91" i="1" s="1"/>
  <c r="BN91" i="1" s="1"/>
  <c r="BG91" i="1"/>
  <c r="BJ91" i="1" s="1"/>
  <c r="BC91" i="1"/>
  <c r="AW91" i="1"/>
  <c r="AQ91" i="1"/>
  <c r="BD91" i="1" s="1"/>
  <c r="AL91" i="1"/>
  <c r="AJ91" i="1"/>
  <c r="L91" i="1" s="1"/>
  <c r="K91" i="1" s="1"/>
  <c r="AB91" i="1"/>
  <c r="AA91" i="1"/>
  <c r="Z91" i="1" s="1"/>
  <c r="V91" i="1"/>
  <c r="S91" i="1"/>
  <c r="BR90" i="1"/>
  <c r="BQ90" i="1"/>
  <c r="BO90" i="1"/>
  <c r="BP90" i="1" s="1"/>
  <c r="AY90" i="1" s="1"/>
  <c r="BL90" i="1"/>
  <c r="BK90" i="1"/>
  <c r="BG90" i="1"/>
  <c r="BJ90" i="1" s="1"/>
  <c r="BC90" i="1"/>
  <c r="AW90" i="1"/>
  <c r="AQ90" i="1"/>
  <c r="BD90" i="1" s="1"/>
  <c r="AL90" i="1"/>
  <c r="AJ90" i="1" s="1"/>
  <c r="L90" i="1" s="1"/>
  <c r="K90" i="1" s="1"/>
  <c r="AD90" i="1" s="1"/>
  <c r="AB90" i="1"/>
  <c r="AA90" i="1"/>
  <c r="S90" i="1"/>
  <c r="BR89" i="1"/>
  <c r="BQ89" i="1"/>
  <c r="BO89" i="1"/>
  <c r="BL89" i="1"/>
  <c r="BK89" i="1"/>
  <c r="BG89" i="1"/>
  <c r="BJ89" i="1" s="1"/>
  <c r="BC89" i="1"/>
  <c r="AW89" i="1"/>
  <c r="AQ89" i="1"/>
  <c r="BD89" i="1" s="1"/>
  <c r="AL89" i="1"/>
  <c r="AJ89" i="1" s="1"/>
  <c r="AB89" i="1"/>
  <c r="AA89" i="1"/>
  <c r="Z89" i="1" s="1"/>
  <c r="S89" i="1"/>
  <c r="BR88" i="1"/>
  <c r="BQ88" i="1"/>
  <c r="BO88" i="1"/>
  <c r="BP88" i="1" s="1"/>
  <c r="AY88" i="1" s="1"/>
  <c r="BA88" i="1" s="1"/>
  <c r="BL88" i="1"/>
  <c r="BK88" i="1"/>
  <c r="BJ88" i="1"/>
  <c r="BG88" i="1"/>
  <c r="BH88" i="1" s="1"/>
  <c r="BC88" i="1"/>
  <c r="AW88" i="1"/>
  <c r="AQ88" i="1"/>
  <c r="BD88" i="1" s="1"/>
  <c r="AL88" i="1"/>
  <c r="AJ88" i="1" s="1"/>
  <c r="AB88" i="1"/>
  <c r="AA88" i="1"/>
  <c r="Z88" i="1" s="1"/>
  <c r="S88" i="1"/>
  <c r="BR87" i="1"/>
  <c r="BQ87" i="1"/>
  <c r="BO87" i="1"/>
  <c r="BP87" i="1" s="1"/>
  <c r="AY87" i="1" s="1"/>
  <c r="BL87" i="1"/>
  <c r="BK87" i="1"/>
  <c r="BH87" i="1"/>
  <c r="BG87" i="1"/>
  <c r="BJ87" i="1" s="1"/>
  <c r="BC87" i="1"/>
  <c r="AW87" i="1"/>
  <c r="AQ87" i="1"/>
  <c r="BD87" i="1" s="1"/>
  <c r="AL87" i="1"/>
  <c r="AJ87" i="1" s="1"/>
  <c r="N87" i="1" s="1"/>
  <c r="AB87" i="1"/>
  <c r="AA87" i="1"/>
  <c r="V87" i="1"/>
  <c r="S87" i="1"/>
  <c r="BR86" i="1"/>
  <c r="BQ86" i="1"/>
  <c r="BO86" i="1"/>
  <c r="BP86" i="1" s="1"/>
  <c r="AY86" i="1" s="1"/>
  <c r="BA86" i="1" s="1"/>
  <c r="BL86" i="1"/>
  <c r="BK86" i="1"/>
  <c r="BG86" i="1"/>
  <c r="BJ86" i="1" s="1"/>
  <c r="BD86" i="1"/>
  <c r="BC86" i="1"/>
  <c r="AW86" i="1"/>
  <c r="AQ86" i="1"/>
  <c r="AL86" i="1"/>
  <c r="AJ86" i="1" s="1"/>
  <c r="L86" i="1" s="1"/>
  <c r="K86" i="1" s="1"/>
  <c r="AB86" i="1"/>
  <c r="AA86" i="1"/>
  <c r="S86" i="1"/>
  <c r="BR85" i="1"/>
  <c r="BQ85" i="1"/>
  <c r="BO85" i="1"/>
  <c r="BP85" i="1" s="1"/>
  <c r="AY85" i="1" s="1"/>
  <c r="BL85" i="1"/>
  <c r="BK85" i="1"/>
  <c r="BG85" i="1"/>
  <c r="BJ85" i="1" s="1"/>
  <c r="BC85" i="1"/>
  <c r="AW85" i="1"/>
  <c r="AQ85" i="1"/>
  <c r="BD85" i="1" s="1"/>
  <c r="AL85" i="1"/>
  <c r="AJ85" i="1"/>
  <c r="AB85" i="1"/>
  <c r="AA85" i="1"/>
  <c r="Z85" i="1" s="1"/>
  <c r="S85" i="1"/>
  <c r="BR84" i="1"/>
  <c r="BQ84" i="1"/>
  <c r="BO84" i="1"/>
  <c r="BL84" i="1"/>
  <c r="BK84" i="1"/>
  <c r="BG84" i="1"/>
  <c r="BH84" i="1" s="1"/>
  <c r="BC84" i="1"/>
  <c r="AW84" i="1"/>
  <c r="AQ84" i="1"/>
  <c r="BD84" i="1" s="1"/>
  <c r="AL84" i="1"/>
  <c r="AJ84" i="1" s="1"/>
  <c r="AB84" i="1"/>
  <c r="AA84" i="1"/>
  <c r="S84" i="1"/>
  <c r="BR83" i="1"/>
  <c r="BQ83" i="1"/>
  <c r="BO83" i="1"/>
  <c r="BP83" i="1" s="1"/>
  <c r="AY83" i="1" s="1"/>
  <c r="BL83" i="1"/>
  <c r="BK83" i="1"/>
  <c r="BG83" i="1"/>
  <c r="BC83" i="1"/>
  <c r="AW83" i="1"/>
  <c r="AQ83" i="1"/>
  <c r="BD83" i="1" s="1"/>
  <c r="AL83" i="1"/>
  <c r="AJ83" i="1" s="1"/>
  <c r="M83" i="1" s="1"/>
  <c r="AZ83" i="1" s="1"/>
  <c r="AB83" i="1"/>
  <c r="AA83" i="1"/>
  <c r="Z83" i="1" s="1"/>
  <c r="S83" i="1"/>
  <c r="N83" i="1"/>
  <c r="BR82" i="1"/>
  <c r="BQ82" i="1"/>
  <c r="BO82" i="1"/>
  <c r="BL82" i="1"/>
  <c r="BK82" i="1"/>
  <c r="BG82" i="1"/>
  <c r="BJ82" i="1" s="1"/>
  <c r="BD82" i="1"/>
  <c r="BC82" i="1"/>
  <c r="AW82" i="1"/>
  <c r="AQ82" i="1"/>
  <c r="AL82" i="1"/>
  <c r="AJ82" i="1" s="1"/>
  <c r="N82" i="1" s="1"/>
  <c r="AK82" i="1"/>
  <c r="AB82" i="1"/>
  <c r="AA82" i="1"/>
  <c r="S82" i="1"/>
  <c r="Q82" i="1"/>
  <c r="M82" i="1"/>
  <c r="AZ82" i="1" s="1"/>
  <c r="BR81" i="1"/>
  <c r="BQ81" i="1"/>
  <c r="BO81" i="1"/>
  <c r="BL81" i="1"/>
  <c r="BK81" i="1"/>
  <c r="BG81" i="1"/>
  <c r="BC81" i="1"/>
  <c r="AW81" i="1"/>
  <c r="AQ81" i="1"/>
  <c r="BD81" i="1" s="1"/>
  <c r="AL81" i="1"/>
  <c r="AJ81" i="1" s="1"/>
  <c r="AB81" i="1"/>
  <c r="AA81" i="1"/>
  <c r="Z81" i="1" s="1"/>
  <c r="S81" i="1"/>
  <c r="BR80" i="1"/>
  <c r="BQ80" i="1"/>
  <c r="BO80" i="1"/>
  <c r="BL80" i="1"/>
  <c r="BK80" i="1"/>
  <c r="BI80" i="1"/>
  <c r="BM80" i="1" s="1"/>
  <c r="BN80" i="1" s="1"/>
  <c r="BG80" i="1"/>
  <c r="BH80" i="1" s="1"/>
  <c r="BC80" i="1"/>
  <c r="AW80" i="1"/>
  <c r="AQ80" i="1"/>
  <c r="BD80" i="1" s="1"/>
  <c r="AL80" i="1"/>
  <c r="AJ80" i="1"/>
  <c r="Q80" i="1" s="1"/>
  <c r="AB80" i="1"/>
  <c r="AA80" i="1"/>
  <c r="Z80" i="1" s="1"/>
  <c r="S80" i="1"/>
  <c r="BR79" i="1"/>
  <c r="BQ79" i="1"/>
  <c r="BO79" i="1"/>
  <c r="BL79" i="1"/>
  <c r="BK79" i="1"/>
  <c r="BG79" i="1"/>
  <c r="BJ79" i="1" s="1"/>
  <c r="BC79" i="1"/>
  <c r="AW79" i="1"/>
  <c r="AQ79" i="1"/>
  <c r="BD79" i="1" s="1"/>
  <c r="AL79" i="1"/>
  <c r="AJ79" i="1" s="1"/>
  <c r="AK79" i="1"/>
  <c r="AB79" i="1"/>
  <c r="AA79" i="1"/>
  <c r="S79" i="1"/>
  <c r="M79" i="1"/>
  <c r="AZ79" i="1" s="1"/>
  <c r="BR78" i="1"/>
  <c r="BQ78" i="1"/>
  <c r="BO78" i="1"/>
  <c r="BL78" i="1"/>
  <c r="BK78" i="1"/>
  <c r="BG78" i="1"/>
  <c r="BI78" i="1" s="1"/>
  <c r="BM78" i="1" s="1"/>
  <c r="BN78" i="1" s="1"/>
  <c r="BC78" i="1"/>
  <c r="AW78" i="1"/>
  <c r="AQ78" i="1"/>
  <c r="BD78" i="1" s="1"/>
  <c r="AL78" i="1"/>
  <c r="AJ78" i="1" s="1"/>
  <c r="AB78" i="1"/>
  <c r="AA78" i="1"/>
  <c r="S78" i="1"/>
  <c r="L78" i="1"/>
  <c r="K78" i="1" s="1"/>
  <c r="AD78" i="1" s="1"/>
  <c r="BR77" i="1"/>
  <c r="BQ77" i="1"/>
  <c r="BO77" i="1"/>
  <c r="BP77" i="1" s="1"/>
  <c r="AY77" i="1" s="1"/>
  <c r="BL77" i="1"/>
  <c r="BK77" i="1"/>
  <c r="BJ77" i="1"/>
  <c r="BG77" i="1"/>
  <c r="BI77" i="1" s="1"/>
  <c r="BM77" i="1" s="1"/>
  <c r="BN77" i="1" s="1"/>
  <c r="BD77" i="1"/>
  <c r="BC77" i="1"/>
  <c r="AW77" i="1"/>
  <c r="AQ77" i="1"/>
  <c r="AL77" i="1"/>
  <c r="AJ77" i="1"/>
  <c r="AB77" i="1"/>
  <c r="AA77" i="1"/>
  <c r="Z77" i="1" s="1"/>
  <c r="S77" i="1"/>
  <c r="BR76" i="1"/>
  <c r="BQ76" i="1"/>
  <c r="BO76" i="1"/>
  <c r="BL76" i="1"/>
  <c r="BK76" i="1"/>
  <c r="BI76" i="1"/>
  <c r="BM76" i="1" s="1"/>
  <c r="BN76" i="1" s="1"/>
  <c r="BG76" i="1"/>
  <c r="BJ76" i="1" s="1"/>
  <c r="BD76" i="1"/>
  <c r="BC76" i="1"/>
  <c r="AW76" i="1"/>
  <c r="AQ76" i="1"/>
  <c r="AL76" i="1"/>
  <c r="AJ76" i="1" s="1"/>
  <c r="L76" i="1" s="1"/>
  <c r="K76" i="1" s="1"/>
  <c r="AD76" i="1" s="1"/>
  <c r="AB76" i="1"/>
  <c r="Z76" i="1" s="1"/>
  <c r="AA76" i="1"/>
  <c r="S76" i="1"/>
  <c r="BR75" i="1"/>
  <c r="V75" i="1" s="1"/>
  <c r="BQ75" i="1"/>
  <c r="BO75" i="1"/>
  <c r="BL75" i="1"/>
  <c r="BK75" i="1"/>
  <c r="BG75" i="1"/>
  <c r="BC75" i="1"/>
  <c r="AW75" i="1"/>
  <c r="AQ75" i="1"/>
  <c r="BD75" i="1" s="1"/>
  <c r="AL75" i="1"/>
  <c r="AJ75" i="1"/>
  <c r="N75" i="1" s="1"/>
  <c r="AB75" i="1"/>
  <c r="AA75" i="1"/>
  <c r="Z75" i="1"/>
  <c r="S75" i="1"/>
  <c r="BR74" i="1"/>
  <c r="BQ74" i="1"/>
  <c r="BO74" i="1"/>
  <c r="BL74" i="1"/>
  <c r="BK74" i="1"/>
  <c r="BJ74" i="1"/>
  <c r="BG74" i="1"/>
  <c r="BI74" i="1" s="1"/>
  <c r="BM74" i="1" s="1"/>
  <c r="BN74" i="1" s="1"/>
  <c r="BC74" i="1"/>
  <c r="AW74" i="1"/>
  <c r="AQ74" i="1"/>
  <c r="BD74" i="1" s="1"/>
  <c r="AL74" i="1"/>
  <c r="AJ74" i="1" s="1"/>
  <c r="AK74" i="1" s="1"/>
  <c r="AB74" i="1"/>
  <c r="AA74" i="1"/>
  <c r="S74" i="1"/>
  <c r="BR73" i="1"/>
  <c r="BQ73" i="1"/>
  <c r="BP73" i="1"/>
  <c r="AY73" i="1" s="1"/>
  <c r="BO73" i="1"/>
  <c r="V73" i="1" s="1"/>
  <c r="BL73" i="1"/>
  <c r="BK73" i="1"/>
  <c r="BJ73" i="1"/>
  <c r="BH73" i="1"/>
  <c r="BG73" i="1"/>
  <c r="BI73" i="1" s="1"/>
  <c r="BM73" i="1" s="1"/>
  <c r="BN73" i="1" s="1"/>
  <c r="BC73" i="1"/>
  <c r="AW73" i="1"/>
  <c r="BA73" i="1" s="1"/>
  <c r="AQ73" i="1"/>
  <c r="BD73" i="1" s="1"/>
  <c r="AL73" i="1"/>
  <c r="AJ73" i="1" s="1"/>
  <c r="AB73" i="1"/>
  <c r="AA73" i="1"/>
  <c r="Z73" i="1" s="1"/>
  <c r="S73" i="1"/>
  <c r="BR72" i="1"/>
  <c r="V72" i="1" s="1"/>
  <c r="BQ72" i="1"/>
  <c r="BP72" i="1" s="1"/>
  <c r="AY72" i="1" s="1"/>
  <c r="BO72" i="1"/>
  <c r="BL72" i="1"/>
  <c r="BK72" i="1"/>
  <c r="BI72" i="1"/>
  <c r="BM72" i="1" s="1"/>
  <c r="BN72" i="1" s="1"/>
  <c r="BG72" i="1"/>
  <c r="BH72" i="1" s="1"/>
  <c r="BC72" i="1"/>
  <c r="AW72" i="1"/>
  <c r="AQ72" i="1"/>
  <c r="BD72" i="1" s="1"/>
  <c r="AL72" i="1"/>
  <c r="AJ72" i="1" s="1"/>
  <c r="AK72" i="1"/>
  <c r="AB72" i="1"/>
  <c r="AA72" i="1"/>
  <c r="S72" i="1"/>
  <c r="L72" i="1"/>
  <c r="K72" i="1" s="1"/>
  <c r="BR71" i="1"/>
  <c r="V71" i="1" s="1"/>
  <c r="BQ71" i="1"/>
  <c r="BO71" i="1"/>
  <c r="BL71" i="1"/>
  <c r="BK71" i="1"/>
  <c r="BH71" i="1"/>
  <c r="BG71" i="1"/>
  <c r="BC71" i="1"/>
  <c r="AW71" i="1"/>
  <c r="AQ71" i="1"/>
  <c r="BD71" i="1" s="1"/>
  <c r="AL71" i="1"/>
  <c r="AJ71" i="1"/>
  <c r="AB71" i="1"/>
  <c r="AA71" i="1"/>
  <c r="Z71" i="1" s="1"/>
  <c r="S71" i="1"/>
  <c r="BR70" i="1"/>
  <c r="BQ70" i="1"/>
  <c r="BO70" i="1"/>
  <c r="BL70" i="1"/>
  <c r="BK70" i="1"/>
  <c r="BG70" i="1"/>
  <c r="BH70" i="1" s="1"/>
  <c r="BC70" i="1"/>
  <c r="AW70" i="1"/>
  <c r="AQ70" i="1"/>
  <c r="BD70" i="1" s="1"/>
  <c r="AL70" i="1"/>
  <c r="AJ70" i="1" s="1"/>
  <c r="AK70" i="1" s="1"/>
  <c r="AB70" i="1"/>
  <c r="AA70" i="1"/>
  <c r="Z70" i="1" s="1"/>
  <c r="S70" i="1"/>
  <c r="BR69" i="1"/>
  <c r="BQ69" i="1"/>
  <c r="BO69" i="1"/>
  <c r="V69" i="1" s="1"/>
  <c r="BL69" i="1"/>
  <c r="BK69" i="1"/>
  <c r="BG69" i="1"/>
  <c r="BC69" i="1"/>
  <c r="AW69" i="1"/>
  <c r="AQ69" i="1"/>
  <c r="BD69" i="1" s="1"/>
  <c r="AL69" i="1"/>
  <c r="AJ69" i="1" s="1"/>
  <c r="AB69" i="1"/>
  <c r="AA69" i="1"/>
  <c r="Z69" i="1" s="1"/>
  <c r="S69" i="1"/>
  <c r="BR68" i="1"/>
  <c r="BQ68" i="1"/>
  <c r="BO68" i="1"/>
  <c r="V68" i="1" s="1"/>
  <c r="BL68" i="1"/>
  <c r="BK68" i="1"/>
  <c r="BH68" i="1"/>
  <c r="BG68" i="1"/>
  <c r="BJ68" i="1" s="1"/>
  <c r="BD68" i="1"/>
  <c r="BC68" i="1"/>
  <c r="AW68" i="1"/>
  <c r="AQ68" i="1"/>
  <c r="AL68" i="1"/>
  <c r="AJ68" i="1" s="1"/>
  <c r="M68" i="1" s="1"/>
  <c r="AZ68" i="1" s="1"/>
  <c r="AK68" i="1"/>
  <c r="AB68" i="1"/>
  <c r="AA68" i="1"/>
  <c r="S68" i="1"/>
  <c r="N68" i="1"/>
  <c r="L68" i="1"/>
  <c r="K68" i="1" s="1"/>
  <c r="AD68" i="1" s="1"/>
  <c r="BR67" i="1"/>
  <c r="BQ67" i="1"/>
  <c r="BP67" i="1"/>
  <c r="BO67" i="1"/>
  <c r="BL67" i="1"/>
  <c r="BK67" i="1"/>
  <c r="BG67" i="1"/>
  <c r="BJ67" i="1" s="1"/>
  <c r="BC67" i="1"/>
  <c r="AY67" i="1"/>
  <c r="AW67" i="1"/>
  <c r="AQ67" i="1"/>
  <c r="BD67" i="1" s="1"/>
  <c r="AL67" i="1"/>
  <c r="AJ67" i="1" s="1"/>
  <c r="AB67" i="1"/>
  <c r="Z67" i="1" s="1"/>
  <c r="AA67" i="1"/>
  <c r="V67" i="1"/>
  <c r="S67" i="1"/>
  <c r="BR66" i="1"/>
  <c r="BQ66" i="1"/>
  <c r="BO66" i="1"/>
  <c r="BL66" i="1"/>
  <c r="BK66" i="1"/>
  <c r="BG66" i="1"/>
  <c r="BD66" i="1"/>
  <c r="BC66" i="1"/>
  <c r="AW66" i="1"/>
  <c r="AQ66" i="1"/>
  <c r="AL66" i="1"/>
  <c r="AJ66" i="1" s="1"/>
  <c r="AB66" i="1"/>
  <c r="AA66" i="1"/>
  <c r="Z66" i="1" s="1"/>
  <c r="S66" i="1"/>
  <c r="M66" i="1"/>
  <c r="AZ66" i="1" s="1"/>
  <c r="BR65" i="1"/>
  <c r="BQ65" i="1"/>
  <c r="BO65" i="1"/>
  <c r="BP65" i="1" s="1"/>
  <c r="AY65" i="1" s="1"/>
  <c r="BA65" i="1" s="1"/>
  <c r="BL65" i="1"/>
  <c r="BK65" i="1"/>
  <c r="BG65" i="1"/>
  <c r="BI65" i="1" s="1"/>
  <c r="BM65" i="1" s="1"/>
  <c r="BN65" i="1" s="1"/>
  <c r="BC65" i="1"/>
  <c r="AW65" i="1"/>
  <c r="AQ65" i="1"/>
  <c r="BD65" i="1" s="1"/>
  <c r="AL65" i="1"/>
  <c r="AJ65" i="1" s="1"/>
  <c r="AB65" i="1"/>
  <c r="Z65" i="1" s="1"/>
  <c r="AA65" i="1"/>
  <c r="S65" i="1"/>
  <c r="BR64" i="1"/>
  <c r="V64" i="1" s="1"/>
  <c r="BQ64" i="1"/>
  <c r="BO64" i="1"/>
  <c r="BL64" i="1"/>
  <c r="BK64" i="1"/>
  <c r="BH64" i="1"/>
  <c r="BG64" i="1"/>
  <c r="BJ64" i="1" s="1"/>
  <c r="BD64" i="1"/>
  <c r="BC64" i="1"/>
  <c r="AZ64" i="1"/>
  <c r="AW64" i="1"/>
  <c r="AQ64" i="1"/>
  <c r="AL64" i="1"/>
  <c r="AJ64" i="1" s="1"/>
  <c r="M64" i="1" s="1"/>
  <c r="AK64" i="1"/>
  <c r="AB64" i="1"/>
  <c r="AA64" i="1"/>
  <c r="S64" i="1"/>
  <c r="Q64" i="1"/>
  <c r="N64" i="1"/>
  <c r="L64" i="1"/>
  <c r="K64" i="1"/>
  <c r="AD64" i="1" s="1"/>
  <c r="BR63" i="1"/>
  <c r="V63" i="1" s="1"/>
  <c r="BQ63" i="1"/>
  <c r="BP63" i="1" s="1"/>
  <c r="AY63" i="1" s="1"/>
  <c r="BO63" i="1"/>
  <c r="BL63" i="1"/>
  <c r="BK63" i="1"/>
  <c r="BG63" i="1"/>
  <c r="BH63" i="1" s="1"/>
  <c r="BC63" i="1"/>
  <c r="AW63" i="1"/>
  <c r="AQ63" i="1"/>
  <c r="BD63" i="1" s="1"/>
  <c r="AL63" i="1"/>
  <c r="AJ63" i="1" s="1"/>
  <c r="AB63" i="1"/>
  <c r="AA63" i="1"/>
  <c r="Z63" i="1" s="1"/>
  <c r="S63" i="1"/>
  <c r="BR62" i="1"/>
  <c r="V62" i="1" s="1"/>
  <c r="BQ62" i="1"/>
  <c r="BP62" i="1" s="1"/>
  <c r="AY62" i="1" s="1"/>
  <c r="BA62" i="1" s="1"/>
  <c r="BO62" i="1"/>
  <c r="BL62" i="1"/>
  <c r="BK62" i="1"/>
  <c r="BH62" i="1"/>
  <c r="BG62" i="1"/>
  <c r="BJ62" i="1" s="1"/>
  <c r="BC62" i="1"/>
  <c r="AW62" i="1"/>
  <c r="AQ62" i="1"/>
  <c r="BD62" i="1" s="1"/>
  <c r="AL62" i="1"/>
  <c r="AJ62" i="1" s="1"/>
  <c r="AB62" i="1"/>
  <c r="Z62" i="1" s="1"/>
  <c r="AA62" i="1"/>
  <c r="S62" i="1"/>
  <c r="BR61" i="1"/>
  <c r="BQ61" i="1"/>
  <c r="BO61" i="1"/>
  <c r="BL61" i="1"/>
  <c r="BK61" i="1"/>
  <c r="BG61" i="1"/>
  <c r="BC61" i="1"/>
  <c r="AW61" i="1"/>
  <c r="AQ61" i="1"/>
  <c r="BD61" i="1" s="1"/>
  <c r="AL61" i="1"/>
  <c r="AJ61" i="1" s="1"/>
  <c r="AB61" i="1"/>
  <c r="Z61" i="1" s="1"/>
  <c r="AA61" i="1"/>
  <c r="S61" i="1"/>
  <c r="BR60" i="1"/>
  <c r="BQ60" i="1"/>
  <c r="BO60" i="1"/>
  <c r="BL60" i="1"/>
  <c r="BK60" i="1"/>
  <c r="BG60" i="1"/>
  <c r="BJ60" i="1" s="1"/>
  <c r="BC60" i="1"/>
  <c r="AW60" i="1"/>
  <c r="AQ60" i="1"/>
  <c r="BD60" i="1" s="1"/>
  <c r="AL60" i="1"/>
  <c r="AJ60" i="1" s="1"/>
  <c r="AB60" i="1"/>
  <c r="AA60" i="1"/>
  <c r="S60" i="1"/>
  <c r="BR59" i="1"/>
  <c r="BQ59" i="1"/>
  <c r="BO59" i="1"/>
  <c r="BL59" i="1"/>
  <c r="BK59" i="1"/>
  <c r="BG59" i="1"/>
  <c r="BJ59" i="1" s="1"/>
  <c r="BC59" i="1"/>
  <c r="AW59" i="1"/>
  <c r="AQ59" i="1"/>
  <c r="BD59" i="1" s="1"/>
  <c r="AL59" i="1"/>
  <c r="AJ59" i="1"/>
  <c r="Q59" i="1" s="1"/>
  <c r="AB59" i="1"/>
  <c r="AA59" i="1"/>
  <c r="Z59" i="1" s="1"/>
  <c r="S59" i="1"/>
  <c r="BR58" i="1"/>
  <c r="BQ58" i="1"/>
  <c r="BO58" i="1"/>
  <c r="BP58" i="1" s="1"/>
  <c r="AY58" i="1" s="1"/>
  <c r="BA58" i="1" s="1"/>
  <c r="BL58" i="1"/>
  <c r="BK58" i="1"/>
  <c r="BG58" i="1"/>
  <c r="BH58" i="1" s="1"/>
  <c r="BC58" i="1"/>
  <c r="AW58" i="1"/>
  <c r="AQ58" i="1"/>
  <c r="BD58" i="1" s="1"/>
  <c r="AL58" i="1"/>
  <c r="AJ58" i="1" s="1"/>
  <c r="AB58" i="1"/>
  <c r="AA58" i="1"/>
  <c r="S58" i="1"/>
  <c r="BR57" i="1"/>
  <c r="BQ57" i="1"/>
  <c r="BO57" i="1"/>
  <c r="V57" i="1" s="1"/>
  <c r="BL57" i="1"/>
  <c r="BK57" i="1"/>
  <c r="BG57" i="1"/>
  <c r="BC57" i="1"/>
  <c r="AW57" i="1"/>
  <c r="AQ57" i="1"/>
  <c r="BD57" i="1" s="1"/>
  <c r="AL57" i="1"/>
  <c r="AJ57" i="1"/>
  <c r="AK57" i="1" s="1"/>
  <c r="AB57" i="1"/>
  <c r="Z57" i="1" s="1"/>
  <c r="AA57" i="1"/>
  <c r="S57" i="1"/>
  <c r="BR56" i="1"/>
  <c r="BQ56" i="1"/>
  <c r="BO56" i="1"/>
  <c r="BL56" i="1"/>
  <c r="BK56" i="1"/>
  <c r="BG56" i="1"/>
  <c r="BJ56" i="1" s="1"/>
  <c r="BC56" i="1"/>
  <c r="AW56" i="1"/>
  <c r="AQ56" i="1"/>
  <c r="BD56" i="1" s="1"/>
  <c r="AL56" i="1"/>
  <c r="AJ56" i="1" s="1"/>
  <c r="AK56" i="1" s="1"/>
  <c r="AB56" i="1"/>
  <c r="AA56" i="1"/>
  <c r="S56" i="1"/>
  <c r="BR55" i="1"/>
  <c r="BQ55" i="1"/>
  <c r="BO55" i="1"/>
  <c r="BP55" i="1" s="1"/>
  <c r="AY55" i="1" s="1"/>
  <c r="BA55" i="1" s="1"/>
  <c r="BL55" i="1"/>
  <c r="BK55" i="1"/>
  <c r="BG55" i="1"/>
  <c r="BJ55" i="1" s="1"/>
  <c r="BC55" i="1"/>
  <c r="AW55" i="1"/>
  <c r="AQ55" i="1"/>
  <c r="BD55" i="1" s="1"/>
  <c r="AL55" i="1"/>
  <c r="AJ55" i="1"/>
  <c r="Q55" i="1" s="1"/>
  <c r="AB55" i="1"/>
  <c r="AA55" i="1"/>
  <c r="Z55" i="1"/>
  <c r="S55" i="1"/>
  <c r="BR54" i="1"/>
  <c r="BQ54" i="1"/>
  <c r="BO54" i="1"/>
  <c r="BP54" i="1" s="1"/>
  <c r="AY54" i="1" s="1"/>
  <c r="BA54" i="1" s="1"/>
  <c r="BL54" i="1"/>
  <c r="BK54" i="1"/>
  <c r="BJ54" i="1"/>
  <c r="BG54" i="1"/>
  <c r="BH54" i="1" s="1"/>
  <c r="BC54" i="1"/>
  <c r="AW54" i="1"/>
  <c r="AQ54" i="1"/>
  <c r="BD54" i="1" s="1"/>
  <c r="AL54" i="1"/>
  <c r="AJ54" i="1" s="1"/>
  <c r="AB54" i="1"/>
  <c r="AA54" i="1"/>
  <c r="Z54" i="1" s="1"/>
  <c r="S54" i="1"/>
  <c r="BR53" i="1"/>
  <c r="BQ53" i="1"/>
  <c r="BO53" i="1"/>
  <c r="V53" i="1" s="1"/>
  <c r="BL53" i="1"/>
  <c r="BK53" i="1"/>
  <c r="BG53" i="1"/>
  <c r="BJ53" i="1" s="1"/>
  <c r="BC53" i="1"/>
  <c r="AW53" i="1"/>
  <c r="AQ53" i="1"/>
  <c r="BD53" i="1" s="1"/>
  <c r="AL53" i="1"/>
  <c r="AJ53" i="1" s="1"/>
  <c r="Q53" i="1" s="1"/>
  <c r="AB53" i="1"/>
  <c r="AA53" i="1"/>
  <c r="Z53" i="1" s="1"/>
  <c r="S53" i="1"/>
  <c r="BR52" i="1"/>
  <c r="BQ52" i="1"/>
  <c r="BO52" i="1"/>
  <c r="BL52" i="1"/>
  <c r="BK52" i="1"/>
  <c r="BG52" i="1"/>
  <c r="BD52" i="1"/>
  <c r="BC52" i="1"/>
  <c r="AW52" i="1"/>
  <c r="AQ52" i="1"/>
  <c r="AL52" i="1"/>
  <c r="AJ52" i="1" s="1"/>
  <c r="N52" i="1" s="1"/>
  <c r="AB52" i="1"/>
  <c r="AA52" i="1"/>
  <c r="S52" i="1"/>
  <c r="BR51" i="1"/>
  <c r="BQ51" i="1"/>
  <c r="BO51" i="1"/>
  <c r="BL51" i="1"/>
  <c r="BK51" i="1"/>
  <c r="BG51" i="1"/>
  <c r="BH51" i="1" s="1"/>
  <c r="BC51" i="1"/>
  <c r="AW51" i="1"/>
  <c r="AQ51" i="1"/>
  <c r="BD51" i="1" s="1"/>
  <c r="AL51" i="1"/>
  <c r="AJ51" i="1" s="1"/>
  <c r="AK51" i="1" s="1"/>
  <c r="AB51" i="1"/>
  <c r="AA51" i="1"/>
  <c r="Z51" i="1" s="1"/>
  <c r="S51" i="1"/>
  <c r="BR50" i="1"/>
  <c r="BQ50" i="1"/>
  <c r="BO50" i="1"/>
  <c r="BP50" i="1" s="1"/>
  <c r="AY50" i="1" s="1"/>
  <c r="BL50" i="1"/>
  <c r="BK50" i="1"/>
  <c r="BJ50" i="1"/>
  <c r="BH50" i="1"/>
  <c r="BG50" i="1"/>
  <c r="BI50" i="1" s="1"/>
  <c r="BM50" i="1" s="1"/>
  <c r="BN50" i="1" s="1"/>
  <c r="BC50" i="1"/>
  <c r="AW50" i="1"/>
  <c r="AQ50" i="1"/>
  <c r="BD50" i="1" s="1"/>
  <c r="AL50" i="1"/>
  <c r="AJ50" i="1"/>
  <c r="M50" i="1" s="1"/>
  <c r="AZ50" i="1" s="1"/>
  <c r="AB50" i="1"/>
  <c r="AA50" i="1"/>
  <c r="Z50" i="1" s="1"/>
  <c r="S50" i="1"/>
  <c r="Q50" i="1"/>
  <c r="N50" i="1"/>
  <c r="BR49" i="1"/>
  <c r="BQ49" i="1"/>
  <c r="BP49" i="1"/>
  <c r="AY49" i="1" s="1"/>
  <c r="BO49" i="1"/>
  <c r="BL49" i="1"/>
  <c r="BK49" i="1"/>
  <c r="BG49" i="1"/>
  <c r="BJ49" i="1" s="1"/>
  <c r="BD49" i="1"/>
  <c r="BC49" i="1"/>
  <c r="AW49" i="1"/>
  <c r="AQ49" i="1"/>
  <c r="AL49" i="1"/>
  <c r="AJ49" i="1" s="1"/>
  <c r="N49" i="1" s="1"/>
  <c r="AB49" i="1"/>
  <c r="AA49" i="1"/>
  <c r="Z49" i="1" s="1"/>
  <c r="V49" i="1"/>
  <c r="S49" i="1"/>
  <c r="L49" i="1"/>
  <c r="K49" i="1" s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M47" i="1"/>
  <c r="BN47" i="1" s="1"/>
  <c r="BL47" i="1"/>
  <c r="BK47" i="1"/>
  <c r="BJ47" i="1"/>
  <c r="BI47" i="1"/>
  <c r="BG47" i="1"/>
  <c r="BH47" i="1" s="1"/>
  <c r="BD47" i="1"/>
  <c r="BC47" i="1"/>
  <c r="AW47" i="1"/>
  <c r="AQ47" i="1"/>
  <c r="AL47" i="1"/>
  <c r="AK47" i="1"/>
  <c r="AJ47" i="1"/>
  <c r="AB47" i="1"/>
  <c r="AA47" i="1"/>
  <c r="Z47" i="1" s="1"/>
  <c r="S47" i="1"/>
  <c r="BR46" i="1"/>
  <c r="BQ46" i="1"/>
  <c r="BO46" i="1"/>
  <c r="BP46" i="1" s="1"/>
  <c r="AY46" i="1" s="1"/>
  <c r="BL46" i="1"/>
  <c r="BK46" i="1"/>
  <c r="BJ46" i="1"/>
  <c r="BG46" i="1"/>
  <c r="BI46" i="1" s="1"/>
  <c r="BM46" i="1" s="1"/>
  <c r="BN46" i="1" s="1"/>
  <c r="BC46" i="1"/>
  <c r="AW46" i="1"/>
  <c r="AQ46" i="1"/>
  <c r="BD46" i="1" s="1"/>
  <c r="AL46" i="1"/>
  <c r="AJ46" i="1"/>
  <c r="M46" i="1" s="1"/>
  <c r="AZ46" i="1" s="1"/>
  <c r="BB46" i="1" s="1"/>
  <c r="AB46" i="1"/>
  <c r="AA46" i="1"/>
  <c r="Z46" i="1" s="1"/>
  <c r="S46" i="1"/>
  <c r="BR45" i="1"/>
  <c r="BQ45" i="1"/>
  <c r="BO45" i="1"/>
  <c r="BL45" i="1"/>
  <c r="BK45" i="1"/>
  <c r="BG45" i="1"/>
  <c r="BJ45" i="1" s="1"/>
  <c r="BD45" i="1"/>
  <c r="BC45" i="1"/>
  <c r="AW45" i="1"/>
  <c r="AQ45" i="1"/>
  <c r="AL45" i="1"/>
  <c r="AJ45" i="1" s="1"/>
  <c r="AB45" i="1"/>
  <c r="AA45" i="1"/>
  <c r="V45" i="1"/>
  <c r="S45" i="1"/>
  <c r="BR44" i="1"/>
  <c r="BQ44" i="1"/>
  <c r="BO44" i="1"/>
  <c r="BL44" i="1"/>
  <c r="BK44" i="1"/>
  <c r="BG44" i="1"/>
  <c r="BC44" i="1"/>
  <c r="AW44" i="1"/>
  <c r="AQ44" i="1"/>
  <c r="BD44" i="1" s="1"/>
  <c r="AL44" i="1"/>
  <c r="AJ44" i="1" s="1"/>
  <c r="AB44" i="1"/>
  <c r="AA44" i="1"/>
  <c r="S44" i="1"/>
  <c r="BR43" i="1"/>
  <c r="BQ43" i="1"/>
  <c r="BO43" i="1"/>
  <c r="BM43" i="1"/>
  <c r="BN43" i="1" s="1"/>
  <c r="BL43" i="1"/>
  <c r="BK43" i="1"/>
  <c r="BJ43" i="1"/>
  <c r="BG43" i="1"/>
  <c r="BI43" i="1" s="1"/>
  <c r="BC43" i="1"/>
  <c r="AW43" i="1"/>
  <c r="AQ43" i="1"/>
  <c r="BD43" i="1" s="1"/>
  <c r="AL43" i="1"/>
  <c r="AJ43" i="1" s="1"/>
  <c r="AB43" i="1"/>
  <c r="AA43" i="1"/>
  <c r="Z43" i="1" s="1"/>
  <c r="S43" i="1"/>
  <c r="BR42" i="1"/>
  <c r="V42" i="1" s="1"/>
  <c r="BQ42" i="1"/>
  <c r="BP42" i="1"/>
  <c r="AY42" i="1" s="1"/>
  <c r="BO42" i="1"/>
  <c r="BL42" i="1"/>
  <c r="BK42" i="1"/>
  <c r="BG42" i="1"/>
  <c r="BI42" i="1" s="1"/>
  <c r="BM42" i="1" s="1"/>
  <c r="BN42" i="1" s="1"/>
  <c r="BC42" i="1"/>
  <c r="BA42" i="1"/>
  <c r="AW42" i="1"/>
  <c r="AQ42" i="1"/>
  <c r="BD42" i="1" s="1"/>
  <c r="AL42" i="1"/>
  <c r="AJ42" i="1" s="1"/>
  <c r="AB42" i="1"/>
  <c r="Z42" i="1" s="1"/>
  <c r="AA42" i="1"/>
  <c r="S42" i="1"/>
  <c r="BR41" i="1"/>
  <c r="BQ41" i="1"/>
  <c r="BP41" i="1" s="1"/>
  <c r="AY41" i="1" s="1"/>
  <c r="BO41" i="1"/>
  <c r="BL41" i="1"/>
  <c r="BK41" i="1"/>
  <c r="BG41" i="1"/>
  <c r="BJ41" i="1" s="1"/>
  <c r="BD41" i="1"/>
  <c r="BC41" i="1"/>
  <c r="AW41" i="1"/>
  <c r="AQ41" i="1"/>
  <c r="AL41" i="1"/>
  <c r="AJ41" i="1" s="1"/>
  <c r="N41" i="1" s="1"/>
  <c r="AB41" i="1"/>
  <c r="AA41" i="1"/>
  <c r="Z41" i="1" s="1"/>
  <c r="V41" i="1"/>
  <c r="S41" i="1"/>
  <c r="BR40" i="1"/>
  <c r="BQ40" i="1"/>
  <c r="BO40" i="1"/>
  <c r="BL40" i="1"/>
  <c r="BK40" i="1"/>
  <c r="BG40" i="1"/>
  <c r="BC40" i="1"/>
  <c r="AW40" i="1"/>
  <c r="AQ40" i="1"/>
  <c r="BD40" i="1" s="1"/>
  <c r="AL40" i="1"/>
  <c r="AJ40" i="1"/>
  <c r="M40" i="1" s="1"/>
  <c r="AZ40" i="1" s="1"/>
  <c r="AB40" i="1"/>
  <c r="AA40" i="1"/>
  <c r="Z40" i="1" s="1"/>
  <c r="S40" i="1"/>
  <c r="BR39" i="1"/>
  <c r="BQ39" i="1"/>
  <c r="BO39" i="1"/>
  <c r="BM39" i="1"/>
  <c r="BN39" i="1" s="1"/>
  <c r="BL39" i="1"/>
  <c r="BK39" i="1"/>
  <c r="BG39" i="1"/>
  <c r="BI39" i="1" s="1"/>
  <c r="BC39" i="1"/>
  <c r="AW39" i="1"/>
  <c r="AQ39" i="1"/>
  <c r="BD39" i="1" s="1"/>
  <c r="AL39" i="1"/>
  <c r="AJ39" i="1" s="1"/>
  <c r="AK39" i="1" s="1"/>
  <c r="AB39" i="1"/>
  <c r="AA39" i="1"/>
  <c r="Z39" i="1" s="1"/>
  <c r="S39" i="1"/>
  <c r="BR38" i="1"/>
  <c r="BQ38" i="1"/>
  <c r="BP38" i="1"/>
  <c r="AY38" i="1" s="1"/>
  <c r="BO38" i="1"/>
  <c r="V38" i="1" s="1"/>
  <c r="BL38" i="1"/>
  <c r="BK38" i="1"/>
  <c r="BH38" i="1"/>
  <c r="BG38" i="1"/>
  <c r="BI38" i="1" s="1"/>
  <c r="BM38" i="1" s="1"/>
  <c r="BN38" i="1" s="1"/>
  <c r="BC38" i="1"/>
  <c r="AW38" i="1"/>
  <c r="BA38" i="1" s="1"/>
  <c r="AQ38" i="1"/>
  <c r="BD38" i="1" s="1"/>
  <c r="AL38" i="1"/>
  <c r="AJ38" i="1" s="1"/>
  <c r="AB38" i="1"/>
  <c r="AA38" i="1"/>
  <c r="S38" i="1"/>
  <c r="BR37" i="1"/>
  <c r="BQ37" i="1"/>
  <c r="BP37" i="1"/>
  <c r="AY37" i="1" s="1"/>
  <c r="BO37" i="1"/>
  <c r="BL37" i="1"/>
  <c r="BK37" i="1"/>
  <c r="BG37" i="1"/>
  <c r="BJ37" i="1" s="1"/>
  <c r="BD37" i="1"/>
  <c r="BC37" i="1"/>
  <c r="AW37" i="1"/>
  <c r="AQ37" i="1"/>
  <c r="AL37" i="1"/>
  <c r="AJ37" i="1" s="1"/>
  <c r="N37" i="1" s="1"/>
  <c r="AB37" i="1"/>
  <c r="AA37" i="1"/>
  <c r="Z37" i="1" s="1"/>
  <c r="V37" i="1"/>
  <c r="S37" i="1"/>
  <c r="L37" i="1"/>
  <c r="K37" i="1" s="1"/>
  <c r="BR36" i="1"/>
  <c r="BQ36" i="1"/>
  <c r="BO36" i="1"/>
  <c r="BL36" i="1"/>
  <c r="BK36" i="1"/>
  <c r="BG36" i="1"/>
  <c r="BC36" i="1"/>
  <c r="AW36" i="1"/>
  <c r="AQ36" i="1"/>
  <c r="BD36" i="1" s="1"/>
  <c r="AL36" i="1"/>
  <c r="AJ36" i="1" s="1"/>
  <c r="L36" i="1" s="1"/>
  <c r="K36" i="1" s="1"/>
  <c r="AB36" i="1"/>
  <c r="AA36" i="1"/>
  <c r="S36" i="1"/>
  <c r="BR35" i="1"/>
  <c r="BQ35" i="1"/>
  <c r="BO35" i="1"/>
  <c r="BL35" i="1"/>
  <c r="BK35" i="1"/>
  <c r="BG35" i="1"/>
  <c r="BC35" i="1"/>
  <c r="AW35" i="1"/>
  <c r="AQ35" i="1"/>
  <c r="BD35" i="1" s="1"/>
  <c r="AL35" i="1"/>
  <c r="AJ35" i="1"/>
  <c r="AB35" i="1"/>
  <c r="AA35" i="1"/>
  <c r="Z35" i="1" s="1"/>
  <c r="S35" i="1"/>
  <c r="BR34" i="1"/>
  <c r="V34" i="1" s="1"/>
  <c r="BQ34" i="1"/>
  <c r="BP34" i="1"/>
  <c r="AY34" i="1" s="1"/>
  <c r="BA34" i="1" s="1"/>
  <c r="BO34" i="1"/>
  <c r="BM34" i="1"/>
  <c r="BN34" i="1" s="1"/>
  <c r="BL34" i="1"/>
  <c r="BK34" i="1"/>
  <c r="BJ34" i="1"/>
  <c r="BH34" i="1"/>
  <c r="BG34" i="1"/>
  <c r="BI34" i="1" s="1"/>
  <c r="BC34" i="1"/>
  <c r="AW34" i="1"/>
  <c r="AQ34" i="1"/>
  <c r="BD34" i="1" s="1"/>
  <c r="AL34" i="1"/>
  <c r="AJ34" i="1" s="1"/>
  <c r="AB34" i="1"/>
  <c r="AA34" i="1"/>
  <c r="S34" i="1"/>
  <c r="BR33" i="1"/>
  <c r="V33" i="1" s="1"/>
  <c r="BQ33" i="1"/>
  <c r="BP33" i="1" s="1"/>
  <c r="AY33" i="1" s="1"/>
  <c r="BO33" i="1"/>
  <c r="BL33" i="1"/>
  <c r="BK33" i="1"/>
  <c r="BH33" i="1"/>
  <c r="BG33" i="1"/>
  <c r="BJ33" i="1" s="1"/>
  <c r="BC33" i="1"/>
  <c r="AW33" i="1"/>
  <c r="AQ33" i="1"/>
  <c r="BD33" i="1" s="1"/>
  <c r="AL33" i="1"/>
  <c r="AJ33" i="1" s="1"/>
  <c r="AB33" i="1"/>
  <c r="AA33" i="1"/>
  <c r="Z33" i="1" s="1"/>
  <c r="S33" i="1"/>
  <c r="Q33" i="1"/>
  <c r="N33" i="1"/>
  <c r="L33" i="1"/>
  <c r="K33" i="1" s="1"/>
  <c r="AD33" i="1" s="1"/>
  <c r="BR32" i="1"/>
  <c r="BQ32" i="1"/>
  <c r="BO32" i="1"/>
  <c r="BP32" i="1" s="1"/>
  <c r="AY32" i="1" s="1"/>
  <c r="BL32" i="1"/>
  <c r="BK32" i="1"/>
  <c r="BG32" i="1"/>
  <c r="BH32" i="1" s="1"/>
  <c r="BC32" i="1"/>
  <c r="AW32" i="1"/>
  <c r="AQ32" i="1"/>
  <c r="BD32" i="1" s="1"/>
  <c r="AL32" i="1"/>
  <c r="AJ32" i="1"/>
  <c r="M32" i="1" s="1"/>
  <c r="AZ32" i="1" s="1"/>
  <c r="AB32" i="1"/>
  <c r="AA32" i="1"/>
  <c r="Z32" i="1"/>
  <c r="S32" i="1"/>
  <c r="L32" i="1"/>
  <c r="K32" i="1" s="1"/>
  <c r="BR31" i="1"/>
  <c r="BQ31" i="1"/>
  <c r="BO31" i="1"/>
  <c r="BL31" i="1"/>
  <c r="BK31" i="1"/>
  <c r="BG31" i="1"/>
  <c r="BH31" i="1" s="1"/>
  <c r="BC31" i="1"/>
  <c r="AW31" i="1"/>
  <c r="AQ31" i="1"/>
  <c r="BD31" i="1" s="1"/>
  <c r="AL31" i="1"/>
  <c r="AJ31" i="1" s="1"/>
  <c r="AB31" i="1"/>
  <c r="AA31" i="1"/>
  <c r="S31" i="1"/>
  <c r="BR30" i="1"/>
  <c r="V30" i="1" s="1"/>
  <c r="BQ30" i="1"/>
  <c r="BO30" i="1"/>
  <c r="BP30" i="1" s="1"/>
  <c r="AY30" i="1" s="1"/>
  <c r="BL30" i="1"/>
  <c r="BK30" i="1"/>
  <c r="BG30" i="1"/>
  <c r="BC30" i="1"/>
  <c r="AW30" i="1"/>
  <c r="AQ30" i="1"/>
  <c r="BD30" i="1" s="1"/>
  <c r="AL30" i="1"/>
  <c r="AJ30" i="1"/>
  <c r="N30" i="1" s="1"/>
  <c r="AB30" i="1"/>
  <c r="AA30" i="1"/>
  <c r="Z30" i="1"/>
  <c r="S30" i="1"/>
  <c r="BR29" i="1"/>
  <c r="BQ29" i="1"/>
  <c r="BO29" i="1"/>
  <c r="BL29" i="1"/>
  <c r="BK29" i="1"/>
  <c r="BJ29" i="1"/>
  <c r="BI29" i="1"/>
  <c r="BM29" i="1" s="1"/>
  <c r="BN29" i="1" s="1"/>
  <c r="BG29" i="1"/>
  <c r="BH29" i="1" s="1"/>
  <c r="BD29" i="1"/>
  <c r="BC29" i="1"/>
  <c r="AW29" i="1"/>
  <c r="AQ29" i="1"/>
  <c r="AL29" i="1"/>
  <c r="AJ29" i="1" s="1"/>
  <c r="M29" i="1" s="1"/>
  <c r="AZ29" i="1" s="1"/>
  <c r="AB29" i="1"/>
  <c r="AA29" i="1"/>
  <c r="S29" i="1"/>
  <c r="N29" i="1"/>
  <c r="BR28" i="1"/>
  <c r="BQ28" i="1"/>
  <c r="BO28" i="1"/>
  <c r="BL28" i="1"/>
  <c r="BK28" i="1"/>
  <c r="BG28" i="1"/>
  <c r="BJ28" i="1" s="1"/>
  <c r="BC28" i="1"/>
  <c r="AW28" i="1"/>
  <c r="AQ28" i="1"/>
  <c r="BD28" i="1" s="1"/>
  <c r="AL28" i="1"/>
  <c r="AJ28" i="1"/>
  <c r="AK28" i="1" s="1"/>
  <c r="AB28" i="1"/>
  <c r="AA28" i="1"/>
  <c r="V28" i="1"/>
  <c r="S28" i="1"/>
  <c r="BR27" i="1"/>
  <c r="BQ27" i="1"/>
  <c r="BO27" i="1"/>
  <c r="BL27" i="1"/>
  <c r="BK27" i="1"/>
  <c r="BG27" i="1"/>
  <c r="BI27" i="1" s="1"/>
  <c r="BM27" i="1" s="1"/>
  <c r="BN27" i="1" s="1"/>
  <c r="BC27" i="1"/>
  <c r="AW27" i="1"/>
  <c r="AQ27" i="1"/>
  <c r="BD27" i="1" s="1"/>
  <c r="AL27" i="1"/>
  <c r="AJ27" i="1" s="1"/>
  <c r="AK27" i="1" s="1"/>
  <c r="AB27" i="1"/>
  <c r="AA27" i="1"/>
  <c r="S27" i="1"/>
  <c r="M27" i="1"/>
  <c r="AZ27" i="1" s="1"/>
  <c r="BR26" i="1"/>
  <c r="BQ26" i="1"/>
  <c r="BP26" i="1" s="1"/>
  <c r="AY26" i="1" s="1"/>
  <c r="BO26" i="1"/>
  <c r="BM26" i="1"/>
  <c r="BN26" i="1" s="1"/>
  <c r="BL26" i="1"/>
  <c r="BK26" i="1"/>
  <c r="BG26" i="1"/>
  <c r="BI26" i="1" s="1"/>
  <c r="BC26" i="1"/>
  <c r="AW26" i="1"/>
  <c r="AQ26" i="1"/>
  <c r="BD26" i="1" s="1"/>
  <c r="AL26" i="1"/>
  <c r="AJ26" i="1" s="1"/>
  <c r="AB26" i="1"/>
  <c r="Z26" i="1" s="1"/>
  <c r="AA26" i="1"/>
  <c r="V26" i="1"/>
  <c r="S26" i="1"/>
  <c r="BR25" i="1"/>
  <c r="BQ25" i="1"/>
  <c r="BO25" i="1"/>
  <c r="BL25" i="1"/>
  <c r="BK25" i="1"/>
  <c r="BJ25" i="1"/>
  <c r="BG25" i="1"/>
  <c r="BH25" i="1" s="1"/>
  <c r="BC25" i="1"/>
  <c r="AW25" i="1"/>
  <c r="AQ25" i="1"/>
  <c r="BD25" i="1" s="1"/>
  <c r="AL25" i="1"/>
  <c r="AJ25" i="1" s="1"/>
  <c r="AK25" i="1" s="1"/>
  <c r="AB25" i="1"/>
  <c r="AA25" i="1"/>
  <c r="S25" i="1"/>
  <c r="BR24" i="1"/>
  <c r="BQ24" i="1"/>
  <c r="BO24" i="1"/>
  <c r="BP24" i="1" s="1"/>
  <c r="AY24" i="1" s="1"/>
  <c r="BA24" i="1" s="1"/>
  <c r="BL24" i="1"/>
  <c r="BK24" i="1"/>
  <c r="BH24" i="1"/>
  <c r="BG24" i="1"/>
  <c r="BJ24" i="1" s="1"/>
  <c r="BC24" i="1"/>
  <c r="AW24" i="1"/>
  <c r="AQ24" i="1"/>
  <c r="BD24" i="1" s="1"/>
  <c r="AL24" i="1"/>
  <c r="AJ24" i="1" s="1"/>
  <c r="AB24" i="1"/>
  <c r="AA24" i="1"/>
  <c r="Z24" i="1" s="1"/>
  <c r="S24" i="1"/>
  <c r="BR23" i="1"/>
  <c r="BQ23" i="1"/>
  <c r="BO23" i="1"/>
  <c r="BL23" i="1"/>
  <c r="BK23" i="1"/>
  <c r="BJ23" i="1"/>
  <c r="BG23" i="1"/>
  <c r="BH23" i="1" s="1"/>
  <c r="BD23" i="1"/>
  <c r="BC23" i="1"/>
  <c r="AW23" i="1"/>
  <c r="AQ23" i="1"/>
  <c r="AL23" i="1"/>
  <c r="AJ23" i="1" s="1"/>
  <c r="AK23" i="1" s="1"/>
  <c r="AB23" i="1"/>
  <c r="AA23" i="1"/>
  <c r="S23" i="1"/>
  <c r="BR22" i="1"/>
  <c r="BQ22" i="1"/>
  <c r="BP22" i="1"/>
  <c r="AY22" i="1" s="1"/>
  <c r="BO22" i="1"/>
  <c r="V22" i="1" s="1"/>
  <c r="BL22" i="1"/>
  <c r="BK22" i="1"/>
  <c r="BG22" i="1"/>
  <c r="BJ22" i="1" s="1"/>
  <c r="BC22" i="1"/>
  <c r="AW22" i="1"/>
  <c r="AQ22" i="1"/>
  <c r="BD22" i="1" s="1"/>
  <c r="AL22" i="1"/>
  <c r="AJ22" i="1" s="1"/>
  <c r="AB22" i="1"/>
  <c r="AA22" i="1"/>
  <c r="Z22" i="1" s="1"/>
  <c r="S22" i="1"/>
  <c r="BR21" i="1"/>
  <c r="BQ21" i="1"/>
  <c r="BO21" i="1"/>
  <c r="BL21" i="1"/>
  <c r="BK21" i="1"/>
  <c r="BG21" i="1"/>
  <c r="BH21" i="1" s="1"/>
  <c r="BC21" i="1"/>
  <c r="AW21" i="1"/>
  <c r="AQ21" i="1"/>
  <c r="BD21" i="1" s="1"/>
  <c r="AL21" i="1"/>
  <c r="AJ21" i="1" s="1"/>
  <c r="N21" i="1" s="1"/>
  <c r="AB21" i="1"/>
  <c r="AA21" i="1"/>
  <c r="S21" i="1"/>
  <c r="BR20" i="1"/>
  <c r="BQ20" i="1"/>
  <c r="BO20" i="1"/>
  <c r="V20" i="1" s="1"/>
  <c r="BL20" i="1"/>
  <c r="BK20" i="1"/>
  <c r="BG20" i="1"/>
  <c r="BI20" i="1" s="1"/>
  <c r="BM20" i="1" s="1"/>
  <c r="BN20" i="1" s="1"/>
  <c r="BC20" i="1"/>
  <c r="AW20" i="1"/>
  <c r="AQ20" i="1"/>
  <c r="BD20" i="1" s="1"/>
  <c r="AL20" i="1"/>
  <c r="AJ20" i="1" s="1"/>
  <c r="N20" i="1" s="1"/>
  <c r="AB20" i="1"/>
  <c r="AA20" i="1"/>
  <c r="Z20" i="1" s="1"/>
  <c r="S20" i="1"/>
  <c r="BR19" i="1"/>
  <c r="BQ19" i="1"/>
  <c r="BO19" i="1"/>
  <c r="BP19" i="1" s="1"/>
  <c r="AY19" i="1" s="1"/>
  <c r="BA19" i="1" s="1"/>
  <c r="BL19" i="1"/>
  <c r="BK19" i="1"/>
  <c r="BG19" i="1"/>
  <c r="BJ19" i="1" s="1"/>
  <c r="BC19" i="1"/>
  <c r="AW19" i="1"/>
  <c r="AQ19" i="1"/>
  <c r="BD19" i="1" s="1"/>
  <c r="AL19" i="1"/>
  <c r="AJ19" i="1"/>
  <c r="L19" i="1" s="1"/>
  <c r="K19" i="1" s="1"/>
  <c r="AB19" i="1"/>
  <c r="AA19" i="1"/>
  <c r="Z19" i="1"/>
  <c r="S19" i="1"/>
  <c r="BR18" i="1"/>
  <c r="BQ18" i="1"/>
  <c r="BP18" i="1" s="1"/>
  <c r="AY18" i="1" s="1"/>
  <c r="BO18" i="1"/>
  <c r="BL18" i="1"/>
  <c r="BK18" i="1"/>
  <c r="BH18" i="1"/>
  <c r="BG18" i="1"/>
  <c r="BJ18" i="1" s="1"/>
  <c r="BC18" i="1"/>
  <c r="AW18" i="1"/>
  <c r="AQ18" i="1"/>
  <c r="BD18" i="1" s="1"/>
  <c r="AL18" i="1"/>
  <c r="AJ18" i="1" s="1"/>
  <c r="AB18" i="1"/>
  <c r="AA18" i="1"/>
  <c r="Z18" i="1" s="1"/>
  <c r="V18" i="1"/>
  <c r="S18" i="1"/>
  <c r="BR17" i="1"/>
  <c r="BQ17" i="1"/>
  <c r="BO17" i="1"/>
  <c r="V17" i="1" s="1"/>
  <c r="BL17" i="1"/>
  <c r="BK17" i="1"/>
  <c r="BG17" i="1"/>
  <c r="BJ17" i="1" s="1"/>
  <c r="BC17" i="1"/>
  <c r="AW17" i="1"/>
  <c r="AQ17" i="1"/>
  <c r="BD17" i="1" s="1"/>
  <c r="AL17" i="1"/>
  <c r="AJ17" i="1" s="1"/>
  <c r="AB17" i="1"/>
  <c r="Z17" i="1" s="1"/>
  <c r="AA17" i="1"/>
  <c r="S17" i="1"/>
  <c r="W41" i="1" l="1"/>
  <c r="X41" i="1" s="1"/>
  <c r="L26" i="1"/>
  <c r="K26" i="1" s="1"/>
  <c r="M26" i="1"/>
  <c r="AZ26" i="1" s="1"/>
  <c r="BB26" i="1" s="1"/>
  <c r="N26" i="1"/>
  <c r="M42" i="1"/>
  <c r="AZ42" i="1" s="1"/>
  <c r="Q42" i="1"/>
  <c r="N42" i="1"/>
  <c r="Q81" i="1"/>
  <c r="AK81" i="1"/>
  <c r="M34" i="1"/>
  <c r="AZ34" i="1" s="1"/>
  <c r="BB34" i="1" s="1"/>
  <c r="Q34" i="1"/>
  <c r="N34" i="1"/>
  <c r="AK34" i="1"/>
  <c r="N62" i="1"/>
  <c r="Q62" i="1"/>
  <c r="L65" i="1"/>
  <c r="K65" i="1" s="1"/>
  <c r="AD65" i="1" s="1"/>
  <c r="N65" i="1"/>
  <c r="M65" i="1"/>
  <c r="AZ65" i="1" s="1"/>
  <c r="Q69" i="1"/>
  <c r="N69" i="1"/>
  <c r="N24" i="1"/>
  <c r="M24" i="1"/>
  <c r="AZ24" i="1" s="1"/>
  <c r="AK31" i="1"/>
  <c r="M31" i="1"/>
  <c r="AZ31" i="1" s="1"/>
  <c r="L31" i="1"/>
  <c r="K31" i="1" s="1"/>
  <c r="AK54" i="1"/>
  <c r="N54" i="1"/>
  <c r="M54" i="1"/>
  <c r="AZ54" i="1" s="1"/>
  <c r="L54" i="1"/>
  <c r="K54" i="1" s="1"/>
  <c r="AD54" i="1" s="1"/>
  <c r="Q54" i="1"/>
  <c r="N58" i="1"/>
  <c r="Q58" i="1"/>
  <c r="AK58" i="1"/>
  <c r="L58" i="1"/>
  <c r="K58" i="1" s="1"/>
  <c r="AD58" i="1" s="1"/>
  <c r="L61" i="1"/>
  <c r="K61" i="1" s="1"/>
  <c r="Q61" i="1"/>
  <c r="N61" i="1"/>
  <c r="M61" i="1"/>
  <c r="AZ61" i="1" s="1"/>
  <c r="BB61" i="1" s="1"/>
  <c r="L22" i="1"/>
  <c r="K22" i="1" s="1"/>
  <c r="AD22" i="1" s="1"/>
  <c r="Q22" i="1"/>
  <c r="AK22" i="1"/>
  <c r="N22" i="1"/>
  <c r="M38" i="1"/>
  <c r="AZ38" i="1" s="1"/>
  <c r="BB38" i="1" s="1"/>
  <c r="Q38" i="1"/>
  <c r="N38" i="1"/>
  <c r="AK38" i="1"/>
  <c r="L95" i="1"/>
  <c r="K95" i="1" s="1"/>
  <c r="N95" i="1"/>
  <c r="M95" i="1"/>
  <c r="AZ95" i="1" s="1"/>
  <c r="Q95" i="1"/>
  <c r="N57" i="1"/>
  <c r="BJ20" i="1"/>
  <c r="BA22" i="1"/>
  <c r="BH28" i="1"/>
  <c r="Q29" i="1"/>
  <c r="BP39" i="1"/>
  <c r="AY39" i="1" s="1"/>
  <c r="BA39" i="1" s="1"/>
  <c r="BH41" i="1"/>
  <c r="BH42" i="1"/>
  <c r="BH45" i="1"/>
  <c r="N46" i="1"/>
  <c r="V50" i="1"/>
  <c r="M52" i="1"/>
  <c r="AZ52" i="1" s="1"/>
  <c r="BB52" i="1" s="1"/>
  <c r="BP53" i="1"/>
  <c r="AY53" i="1" s="1"/>
  <c r="Q57" i="1"/>
  <c r="BP57" i="1"/>
  <c r="AY57" i="1" s="1"/>
  <c r="BP59" i="1"/>
  <c r="AY59" i="1" s="1"/>
  <c r="BA59" i="1" s="1"/>
  <c r="BA60" i="1"/>
  <c r="BP61" i="1"/>
  <c r="AY61" i="1" s="1"/>
  <c r="BI62" i="1"/>
  <c r="BM62" i="1" s="1"/>
  <c r="BN62" i="1" s="1"/>
  <c r="BI64" i="1"/>
  <c r="BM64" i="1" s="1"/>
  <c r="BN64" i="1" s="1"/>
  <c r="BH67" i="1"/>
  <c r="BI68" i="1"/>
  <c r="BM68" i="1" s="1"/>
  <c r="BN68" i="1" s="1"/>
  <c r="BP71" i="1"/>
  <c r="AY71" i="1" s="1"/>
  <c r="BJ72" i="1"/>
  <c r="BP74" i="1"/>
  <c r="AY74" i="1" s="1"/>
  <c r="BA74" i="1" s="1"/>
  <c r="BP76" i="1"/>
  <c r="AY76" i="1" s="1"/>
  <c r="Z79" i="1"/>
  <c r="BH79" i="1"/>
  <c r="L80" i="1"/>
  <c r="K80" i="1" s="1"/>
  <c r="AK80" i="1"/>
  <c r="Z84" i="1"/>
  <c r="BI84" i="1"/>
  <c r="BM84" i="1" s="1"/>
  <c r="BN84" i="1" s="1"/>
  <c r="Z86" i="1"/>
  <c r="Z87" i="1"/>
  <c r="BA90" i="1"/>
  <c r="BA95" i="1"/>
  <c r="BP95" i="1"/>
  <c r="AY95" i="1" s="1"/>
  <c r="BI96" i="1"/>
  <c r="BM96" i="1" s="1"/>
  <c r="BN96" i="1" s="1"/>
  <c r="BA26" i="1"/>
  <c r="BP27" i="1"/>
  <c r="AY27" i="1" s="1"/>
  <c r="BA27" i="1" s="1"/>
  <c r="Z38" i="1"/>
  <c r="BI41" i="1"/>
  <c r="BM41" i="1" s="1"/>
  <c r="BN41" i="1" s="1"/>
  <c r="BJ42" i="1"/>
  <c r="BI45" i="1"/>
  <c r="BM45" i="1" s="1"/>
  <c r="BN45" i="1" s="1"/>
  <c r="Q46" i="1"/>
  <c r="BP56" i="1"/>
  <c r="AY56" i="1" s="1"/>
  <c r="BA56" i="1" s="1"/>
  <c r="Z58" i="1"/>
  <c r="V58" i="1"/>
  <c r="W58" i="1" s="1"/>
  <c r="X58" i="1" s="1"/>
  <c r="Y58" i="1" s="1"/>
  <c r="AC58" i="1" s="1"/>
  <c r="BI67" i="1"/>
  <c r="BM67" i="1" s="1"/>
  <c r="BN67" i="1" s="1"/>
  <c r="BH76" i="1"/>
  <c r="V76" i="1"/>
  <c r="Z78" i="1"/>
  <c r="BI79" i="1"/>
  <c r="BM79" i="1" s="1"/>
  <c r="BN79" i="1" s="1"/>
  <c r="M80" i="1"/>
  <c r="AZ80" i="1" s="1"/>
  <c r="BI82" i="1"/>
  <c r="BM82" i="1" s="1"/>
  <c r="BN82" i="1" s="1"/>
  <c r="V83" i="1"/>
  <c r="BJ84" i="1"/>
  <c r="BP89" i="1"/>
  <c r="AY89" i="1" s="1"/>
  <c r="BA89" i="1" s="1"/>
  <c r="BH91" i="1"/>
  <c r="BI92" i="1"/>
  <c r="BM92" i="1" s="1"/>
  <c r="BN92" i="1" s="1"/>
  <c r="BJ96" i="1"/>
  <c r="BB32" i="1"/>
  <c r="L41" i="1"/>
  <c r="K41" i="1" s="1"/>
  <c r="AD41" i="1" s="1"/>
  <c r="BA46" i="1"/>
  <c r="BA71" i="1"/>
  <c r="L74" i="1"/>
  <c r="K74" i="1" s="1"/>
  <c r="N80" i="1"/>
  <c r="BA77" i="1"/>
  <c r="BI18" i="1"/>
  <c r="BM18" i="1" s="1"/>
  <c r="BN18" i="1" s="1"/>
  <c r="BP29" i="1"/>
  <c r="AY29" i="1" s="1"/>
  <c r="AK30" i="1"/>
  <c r="Z31" i="1"/>
  <c r="BI33" i="1"/>
  <c r="BM33" i="1" s="1"/>
  <c r="BN33" i="1" s="1"/>
  <c r="Z36" i="1"/>
  <c r="BH37" i="1"/>
  <c r="BJ38" i="1"/>
  <c r="Z44" i="1"/>
  <c r="V46" i="1"/>
  <c r="Z48" i="1"/>
  <c r="BH49" i="1"/>
  <c r="BB50" i="1"/>
  <c r="BH53" i="1"/>
  <c r="BI58" i="1"/>
  <c r="BM58" i="1" s="1"/>
  <c r="BN58" i="1" s="1"/>
  <c r="BI70" i="1"/>
  <c r="BM70" i="1" s="1"/>
  <c r="BN70" i="1" s="1"/>
  <c r="M75" i="1"/>
  <c r="AZ75" i="1" s="1"/>
  <c r="BB75" i="1" s="1"/>
  <c r="BP75" i="1"/>
  <c r="AY75" i="1" s="1"/>
  <c r="V77" i="1"/>
  <c r="BA85" i="1"/>
  <c r="M91" i="1"/>
  <c r="AZ91" i="1" s="1"/>
  <c r="BB91" i="1" s="1"/>
  <c r="AK91" i="1"/>
  <c r="BH95" i="1"/>
  <c r="L23" i="1"/>
  <c r="K23" i="1" s="1"/>
  <c r="M19" i="1"/>
  <c r="AZ19" i="1" s="1"/>
  <c r="BB19" i="1" s="1"/>
  <c r="BP20" i="1"/>
  <c r="AY20" i="1" s="1"/>
  <c r="BA20" i="1" s="1"/>
  <c r="BH26" i="1"/>
  <c r="BB27" i="1"/>
  <c r="M28" i="1"/>
  <c r="AZ28" i="1" s="1"/>
  <c r="BP28" i="1"/>
  <c r="AY28" i="1" s="1"/>
  <c r="BA28" i="1" s="1"/>
  <c r="AK29" i="1"/>
  <c r="V29" i="1"/>
  <c r="W29" i="1" s="1"/>
  <c r="X29" i="1" s="1"/>
  <c r="BJ31" i="1"/>
  <c r="BI37" i="1"/>
  <c r="BM37" i="1" s="1"/>
  <c r="BN37" i="1" s="1"/>
  <c r="BJ39" i="1"/>
  <c r="BI49" i="1"/>
  <c r="BM49" i="1" s="1"/>
  <c r="BN49" i="1" s="1"/>
  <c r="AK52" i="1"/>
  <c r="BI53" i="1"/>
  <c r="BM53" i="1" s="1"/>
  <c r="BN53" i="1" s="1"/>
  <c r="V54" i="1"/>
  <c r="W54" i="1" s="1"/>
  <c r="X54" i="1" s="1"/>
  <c r="AF54" i="1" s="1"/>
  <c r="BJ58" i="1"/>
  <c r="Z60" i="1"/>
  <c r="V65" i="1"/>
  <c r="BA67" i="1"/>
  <c r="BJ70" i="1"/>
  <c r="Z74" i="1"/>
  <c r="BP82" i="1"/>
  <c r="AY82" i="1" s="1"/>
  <c r="BA82" i="1" s="1"/>
  <c r="BB83" i="1"/>
  <c r="BP84" i="1"/>
  <c r="AY84" i="1" s="1"/>
  <c r="BA84" i="1" s="1"/>
  <c r="BA87" i="1"/>
  <c r="N91" i="1"/>
  <c r="BP93" i="1"/>
  <c r="AY93" i="1" s="1"/>
  <c r="BA93" i="1" s="1"/>
  <c r="BI95" i="1"/>
  <c r="BM95" i="1" s="1"/>
  <c r="BN95" i="1" s="1"/>
  <c r="L96" i="1"/>
  <c r="K96" i="1" s="1"/>
  <c r="AD96" i="1" s="1"/>
  <c r="BP96" i="1"/>
  <c r="AY96" i="1" s="1"/>
  <c r="BA96" i="1" s="1"/>
  <c r="Q19" i="1"/>
  <c r="N28" i="1"/>
  <c r="V32" i="1"/>
  <c r="W32" i="1" s="1"/>
  <c r="X32" i="1" s="1"/>
  <c r="T32" i="1" s="1"/>
  <c r="R32" i="1" s="1"/>
  <c r="U32" i="1" s="1"/>
  <c r="L57" i="1"/>
  <c r="K57" i="1" s="1"/>
  <c r="AD57" i="1" s="1"/>
  <c r="Q91" i="1"/>
  <c r="BP92" i="1"/>
  <c r="AY92" i="1" s="1"/>
  <c r="BA92" i="1" s="1"/>
  <c r="Q96" i="1"/>
  <c r="BP17" i="1"/>
  <c r="AY17" i="1" s="1"/>
  <c r="BA17" i="1" s="1"/>
  <c r="BI25" i="1"/>
  <c r="BM25" i="1" s="1"/>
  <c r="BN25" i="1" s="1"/>
  <c r="Z27" i="1"/>
  <c r="BJ27" i="1"/>
  <c r="L29" i="1"/>
  <c r="K29" i="1" s="1"/>
  <c r="BA30" i="1"/>
  <c r="BA33" i="1"/>
  <c r="Z34" i="1"/>
  <c r="BP43" i="1"/>
  <c r="AY43" i="1" s="1"/>
  <c r="BA43" i="1" s="1"/>
  <c r="BP45" i="1"/>
  <c r="AY45" i="1" s="1"/>
  <c r="BA45" i="1" s="1"/>
  <c r="BH46" i="1"/>
  <c r="BP47" i="1"/>
  <c r="AY47" i="1" s="1"/>
  <c r="BA47" i="1" s="1"/>
  <c r="BA50" i="1"/>
  <c r="BI54" i="1"/>
  <c r="BM54" i="1" s="1"/>
  <c r="BN54" i="1" s="1"/>
  <c r="M57" i="1"/>
  <c r="AZ57" i="1" s="1"/>
  <c r="BP60" i="1"/>
  <c r="AY60" i="1" s="1"/>
  <c r="BP64" i="1"/>
  <c r="AY64" i="1" s="1"/>
  <c r="BA64" i="1" s="1"/>
  <c r="BP68" i="1"/>
  <c r="AY68" i="1" s="1"/>
  <c r="BA68" i="1" s="1"/>
  <c r="BH77" i="1"/>
  <c r="BI88" i="1"/>
  <c r="BM88" i="1" s="1"/>
  <c r="BN88" i="1" s="1"/>
  <c r="Z90" i="1"/>
  <c r="BA91" i="1"/>
  <c r="AD23" i="1"/>
  <c r="BB24" i="1"/>
  <c r="Y29" i="1"/>
  <c r="AC29" i="1" s="1"/>
  <c r="AF29" i="1"/>
  <c r="N18" i="1"/>
  <c r="Q18" i="1"/>
  <c r="M18" i="1"/>
  <c r="AZ18" i="1" s="1"/>
  <c r="BB18" i="1" s="1"/>
  <c r="AK18" i="1"/>
  <c r="L18" i="1"/>
  <c r="K18" i="1" s="1"/>
  <c r="AD19" i="1"/>
  <c r="N17" i="1"/>
  <c r="M17" i="1"/>
  <c r="AZ17" i="1" s="1"/>
  <c r="BB17" i="1" s="1"/>
  <c r="L17" i="1"/>
  <c r="K17" i="1" s="1"/>
  <c r="AK17" i="1"/>
  <c r="Q17" i="1"/>
  <c r="AD26" i="1"/>
  <c r="BA18" i="1"/>
  <c r="BP23" i="1"/>
  <c r="AY23" i="1" s="1"/>
  <c r="BA23" i="1" s="1"/>
  <c r="V23" i="1"/>
  <c r="N19" i="1"/>
  <c r="V19" i="1"/>
  <c r="BH19" i="1"/>
  <c r="L21" i="1"/>
  <c r="K21" i="1" s="1"/>
  <c r="BH22" i="1"/>
  <c r="Q25" i="1"/>
  <c r="BP31" i="1"/>
  <c r="AY31" i="1" s="1"/>
  <c r="BA31" i="1" s="1"/>
  <c r="V31" i="1"/>
  <c r="W33" i="1"/>
  <c r="X33" i="1" s="1"/>
  <c r="BA41" i="1"/>
  <c r="BJ57" i="1"/>
  <c r="BI57" i="1"/>
  <c r="BM57" i="1" s="1"/>
  <c r="BN57" i="1" s="1"/>
  <c r="BH57" i="1"/>
  <c r="BB28" i="1"/>
  <c r="Y32" i="1"/>
  <c r="AC32" i="1" s="1"/>
  <c r="AE32" i="1"/>
  <c r="AD36" i="1"/>
  <c r="BI19" i="1"/>
  <c r="BM19" i="1" s="1"/>
  <c r="BN19" i="1" s="1"/>
  <c r="Q20" i="1"/>
  <c r="M21" i="1"/>
  <c r="AZ21" i="1" s="1"/>
  <c r="AK21" i="1"/>
  <c r="BP21" i="1"/>
  <c r="AY21" i="1" s="1"/>
  <c r="BA21" i="1" s="1"/>
  <c r="V21" i="1"/>
  <c r="BI22" i="1"/>
  <c r="BM22" i="1" s="1"/>
  <c r="BN22" i="1" s="1"/>
  <c r="Q23" i="1"/>
  <c r="N23" i="1"/>
  <c r="BI23" i="1"/>
  <c r="BM23" i="1" s="1"/>
  <c r="BN23" i="1" s="1"/>
  <c r="V24" i="1"/>
  <c r="Q26" i="1"/>
  <c r="T29" i="1"/>
  <c r="R29" i="1" s="1"/>
  <c r="U29" i="1" s="1"/>
  <c r="O29" i="1" s="1"/>
  <c r="P29" i="1" s="1"/>
  <c r="AD29" i="1"/>
  <c r="BI35" i="1"/>
  <c r="BM35" i="1" s="1"/>
  <c r="BN35" i="1" s="1"/>
  <c r="BH35" i="1"/>
  <c r="BJ35" i="1"/>
  <c r="AK48" i="1"/>
  <c r="Q48" i="1"/>
  <c r="N48" i="1"/>
  <c r="M48" i="1"/>
  <c r="AZ48" i="1" s="1"/>
  <c r="W18" i="1"/>
  <c r="X18" i="1" s="1"/>
  <c r="AK20" i="1"/>
  <c r="Z21" i="1"/>
  <c r="BI21" i="1"/>
  <c r="BM21" i="1" s="1"/>
  <c r="BN21" i="1" s="1"/>
  <c r="M23" i="1"/>
  <c r="AZ23" i="1" s="1"/>
  <c r="Z23" i="1"/>
  <c r="AK24" i="1"/>
  <c r="L24" i="1"/>
  <c r="K24" i="1" s="1"/>
  <c r="BP25" i="1"/>
  <c r="AY25" i="1" s="1"/>
  <c r="BA25" i="1" s="1"/>
  <c r="W30" i="1"/>
  <c r="X30" i="1" s="1"/>
  <c r="AE30" i="1" s="1"/>
  <c r="AD32" i="1"/>
  <c r="AK36" i="1"/>
  <c r="Q36" i="1"/>
  <c r="N36" i="1"/>
  <c r="M36" i="1"/>
  <c r="AZ36" i="1" s="1"/>
  <c r="BP40" i="1"/>
  <c r="AY40" i="1" s="1"/>
  <c r="BA40" i="1" s="1"/>
  <c r="V40" i="1"/>
  <c r="BB42" i="1"/>
  <c r="Q27" i="1"/>
  <c r="N27" i="1"/>
  <c r="BH17" i="1"/>
  <c r="L20" i="1"/>
  <c r="K20" i="1" s="1"/>
  <c r="W20" i="1" s="1"/>
  <c r="X20" i="1" s="1"/>
  <c r="Q21" i="1"/>
  <c r="BJ21" i="1"/>
  <c r="T22" i="1"/>
  <c r="R22" i="1" s="1"/>
  <c r="U22" i="1" s="1"/>
  <c r="O22" i="1" s="1"/>
  <c r="P22" i="1" s="1"/>
  <c r="M25" i="1"/>
  <c r="AZ25" i="1" s="1"/>
  <c r="N25" i="1"/>
  <c r="AE29" i="1"/>
  <c r="BB29" i="1"/>
  <c r="AD31" i="1"/>
  <c r="AK32" i="1"/>
  <c r="Q32" i="1"/>
  <c r="N32" i="1"/>
  <c r="Q35" i="1"/>
  <c r="N35" i="1"/>
  <c r="L35" i="1"/>
  <c r="K35" i="1" s="1"/>
  <c r="M35" i="1"/>
  <c r="AZ35" i="1" s="1"/>
  <c r="AK35" i="1"/>
  <c r="AD49" i="1"/>
  <c r="W49" i="1"/>
  <c r="X49" i="1" s="1"/>
  <c r="BJ32" i="1"/>
  <c r="BI32" i="1"/>
  <c r="BM32" i="1" s="1"/>
  <c r="BN32" i="1" s="1"/>
  <c r="Y41" i="1"/>
  <c r="AC41" i="1" s="1"/>
  <c r="AF41" i="1"/>
  <c r="AE41" i="1"/>
  <c r="T41" i="1"/>
  <c r="R41" i="1" s="1"/>
  <c r="U41" i="1" s="1"/>
  <c r="BI17" i="1"/>
  <c r="BM17" i="1" s="1"/>
  <c r="BN17" i="1" s="1"/>
  <c r="AK19" i="1"/>
  <c r="M20" i="1"/>
  <c r="AZ20" i="1" s="1"/>
  <c r="BB20" i="1" s="1"/>
  <c r="BH20" i="1"/>
  <c r="M22" i="1"/>
  <c r="AZ22" i="1" s="1"/>
  <c r="BB22" i="1" s="1"/>
  <c r="W22" i="1"/>
  <c r="X22" i="1" s="1"/>
  <c r="AE22" i="1" s="1"/>
  <c r="Q24" i="1"/>
  <c r="BI24" i="1"/>
  <c r="BM24" i="1" s="1"/>
  <c r="BN24" i="1" s="1"/>
  <c r="L25" i="1"/>
  <c r="K25" i="1" s="1"/>
  <c r="W26" i="1"/>
  <c r="X26" i="1" s="1"/>
  <c r="AE26" i="1" s="1"/>
  <c r="AK26" i="1"/>
  <c r="BI30" i="1"/>
  <c r="BM30" i="1" s="1"/>
  <c r="BN30" i="1" s="1"/>
  <c r="BJ30" i="1"/>
  <c r="BH30" i="1"/>
  <c r="AK44" i="1"/>
  <c r="Q44" i="1"/>
  <c r="N44" i="1"/>
  <c r="M44" i="1"/>
  <c r="AZ44" i="1" s="1"/>
  <c r="L44" i="1"/>
  <c r="K44" i="1" s="1"/>
  <c r="M45" i="1"/>
  <c r="AZ45" i="1" s="1"/>
  <c r="AK45" i="1"/>
  <c r="Q45" i="1"/>
  <c r="N45" i="1"/>
  <c r="L45" i="1"/>
  <c r="K45" i="1" s="1"/>
  <c r="W45" i="1" s="1"/>
  <c r="X45" i="1" s="1"/>
  <c r="L48" i="1"/>
  <c r="K48" i="1" s="1"/>
  <c r="Z25" i="1"/>
  <c r="L27" i="1"/>
  <c r="K27" i="1" s="1"/>
  <c r="Z28" i="1"/>
  <c r="BA29" i="1"/>
  <c r="L30" i="1"/>
  <c r="K30" i="1" s="1"/>
  <c r="Q30" i="1"/>
  <c r="M30" i="1"/>
  <c r="AZ30" i="1" s="1"/>
  <c r="BB30" i="1" s="1"/>
  <c r="T37" i="1"/>
  <c r="R37" i="1" s="1"/>
  <c r="U37" i="1" s="1"/>
  <c r="AD37" i="1"/>
  <c r="W37" i="1"/>
  <c r="X37" i="1" s="1"/>
  <c r="V25" i="1"/>
  <c r="BJ26" i="1"/>
  <c r="L28" i="1"/>
  <c r="K28" i="1" s="1"/>
  <c r="W28" i="1" s="1"/>
  <c r="X28" i="1" s="1"/>
  <c r="BI31" i="1"/>
  <c r="BM31" i="1" s="1"/>
  <c r="BN31" i="1" s="1"/>
  <c r="Q47" i="1"/>
  <c r="N47" i="1"/>
  <c r="M47" i="1"/>
  <c r="AZ47" i="1" s="1"/>
  <c r="L47" i="1"/>
  <c r="K47" i="1" s="1"/>
  <c r="W57" i="1"/>
  <c r="X57" i="1" s="1"/>
  <c r="AD61" i="1"/>
  <c r="M73" i="1"/>
  <c r="AZ73" i="1" s="1"/>
  <c r="BB73" i="1" s="1"/>
  <c r="L73" i="1"/>
  <c r="K73" i="1" s="1"/>
  <c r="AK73" i="1"/>
  <c r="Q73" i="1"/>
  <c r="N73" i="1"/>
  <c r="BJ36" i="1"/>
  <c r="BI36" i="1"/>
  <c r="BM36" i="1" s="1"/>
  <c r="BN36" i="1" s="1"/>
  <c r="BH36" i="1"/>
  <c r="BP44" i="1"/>
  <c r="AY44" i="1" s="1"/>
  <c r="BA44" i="1" s="1"/>
  <c r="V44" i="1"/>
  <c r="BJ48" i="1"/>
  <c r="BI48" i="1"/>
  <c r="BM48" i="1" s="1"/>
  <c r="BN48" i="1" s="1"/>
  <c r="BH48" i="1"/>
  <c r="BH66" i="1"/>
  <c r="BJ66" i="1"/>
  <c r="BI66" i="1"/>
  <c r="BM66" i="1" s="1"/>
  <c r="BN66" i="1" s="1"/>
  <c r="AK71" i="1"/>
  <c r="L71" i="1"/>
  <c r="K71" i="1" s="1"/>
  <c r="Q71" i="1"/>
  <c r="N71" i="1"/>
  <c r="M71" i="1"/>
  <c r="AZ71" i="1" s="1"/>
  <c r="BB71" i="1" s="1"/>
  <c r="V27" i="1"/>
  <c r="BH27" i="1"/>
  <c r="Q28" i="1"/>
  <c r="Z29" i="1"/>
  <c r="BA32" i="1"/>
  <c r="M33" i="1"/>
  <c r="AZ33" i="1" s="1"/>
  <c r="BB33" i="1" s="1"/>
  <c r="AK33" i="1"/>
  <c r="Q39" i="1"/>
  <c r="N39" i="1"/>
  <c r="M39" i="1"/>
  <c r="AZ39" i="1" s="1"/>
  <c r="BB39" i="1" s="1"/>
  <c r="L39" i="1"/>
  <c r="K39" i="1" s="1"/>
  <c r="L40" i="1"/>
  <c r="K40" i="1" s="1"/>
  <c r="Q51" i="1"/>
  <c r="N51" i="1"/>
  <c r="M51" i="1"/>
  <c r="AZ51" i="1" s="1"/>
  <c r="L51" i="1"/>
  <c r="K51" i="1" s="1"/>
  <c r="BB57" i="1"/>
  <c r="Q31" i="1"/>
  <c r="N31" i="1"/>
  <c r="M37" i="1"/>
  <c r="AZ37" i="1" s="1"/>
  <c r="BB37" i="1" s="1"/>
  <c r="AK37" i="1"/>
  <c r="Q37" i="1"/>
  <c r="BJ40" i="1"/>
  <c r="BI40" i="1"/>
  <c r="BM40" i="1" s="1"/>
  <c r="BN40" i="1" s="1"/>
  <c r="BH40" i="1"/>
  <c r="Z45" i="1"/>
  <c r="M49" i="1"/>
  <c r="AZ49" i="1" s="1"/>
  <c r="BB49" i="1" s="1"/>
  <c r="AK49" i="1"/>
  <c r="Q49" i="1"/>
  <c r="BP52" i="1"/>
  <c r="AY52" i="1" s="1"/>
  <c r="BA52" i="1" s="1"/>
  <c r="V52" i="1"/>
  <c r="Q60" i="1"/>
  <c r="N60" i="1"/>
  <c r="M60" i="1"/>
  <c r="AZ60" i="1" s="1"/>
  <c r="BB60" i="1" s="1"/>
  <c r="L60" i="1"/>
  <c r="K60" i="1" s="1"/>
  <c r="AK60" i="1"/>
  <c r="BJ61" i="1"/>
  <c r="BI61" i="1"/>
  <c r="BM61" i="1" s="1"/>
  <c r="BN61" i="1" s="1"/>
  <c r="BH61" i="1"/>
  <c r="AK67" i="1"/>
  <c r="Q67" i="1"/>
  <c r="N67" i="1"/>
  <c r="M67" i="1"/>
  <c r="AZ67" i="1" s="1"/>
  <c r="BB67" i="1" s="1"/>
  <c r="L67" i="1"/>
  <c r="K67" i="1" s="1"/>
  <c r="W67" i="1" s="1"/>
  <c r="X67" i="1" s="1"/>
  <c r="AK40" i="1"/>
  <c r="Q40" i="1"/>
  <c r="N40" i="1"/>
  <c r="Q43" i="1"/>
  <c r="N43" i="1"/>
  <c r="M43" i="1"/>
  <c r="AZ43" i="1" s="1"/>
  <c r="BB43" i="1" s="1"/>
  <c r="L43" i="1"/>
  <c r="K43" i="1" s="1"/>
  <c r="AK63" i="1"/>
  <c r="N63" i="1"/>
  <c r="M63" i="1"/>
  <c r="AZ63" i="1" s="1"/>
  <c r="BB63" i="1" s="1"/>
  <c r="L63" i="1"/>
  <c r="K63" i="1" s="1"/>
  <c r="W63" i="1" s="1"/>
  <c r="X63" i="1" s="1"/>
  <c r="Q63" i="1"/>
  <c r="Q66" i="1"/>
  <c r="N66" i="1"/>
  <c r="L66" i="1"/>
  <c r="K66" i="1" s="1"/>
  <c r="AK66" i="1"/>
  <c r="BP66" i="1"/>
  <c r="AY66" i="1" s="1"/>
  <c r="BA66" i="1" s="1"/>
  <c r="V66" i="1"/>
  <c r="AD74" i="1"/>
  <c r="BI28" i="1"/>
  <c r="BM28" i="1" s="1"/>
  <c r="BN28" i="1" s="1"/>
  <c r="BP35" i="1"/>
  <c r="AY35" i="1" s="1"/>
  <c r="BA35" i="1" s="1"/>
  <c r="V35" i="1"/>
  <c r="BP36" i="1"/>
  <c r="AY36" i="1" s="1"/>
  <c r="BA36" i="1" s="1"/>
  <c r="V36" i="1"/>
  <c r="BA37" i="1"/>
  <c r="M41" i="1"/>
  <c r="AZ41" i="1" s="1"/>
  <c r="BB41" i="1" s="1"/>
  <c r="AK41" i="1"/>
  <c r="Q41" i="1"/>
  <c r="AK43" i="1"/>
  <c r="BJ44" i="1"/>
  <c r="BI44" i="1"/>
  <c r="BM44" i="1" s="1"/>
  <c r="BN44" i="1" s="1"/>
  <c r="BH44" i="1"/>
  <c r="BP48" i="1"/>
  <c r="AY48" i="1" s="1"/>
  <c r="BA48" i="1" s="1"/>
  <c r="V48" i="1"/>
  <c r="BA49" i="1"/>
  <c r="BP51" i="1"/>
  <c r="AY51" i="1" s="1"/>
  <c r="BA51" i="1" s="1"/>
  <c r="V51" i="1"/>
  <c r="N55" i="1"/>
  <c r="M55" i="1"/>
  <c r="AZ55" i="1" s="1"/>
  <c r="BB55" i="1" s="1"/>
  <c r="L55" i="1"/>
  <c r="K55" i="1" s="1"/>
  <c r="AK55" i="1"/>
  <c r="W71" i="1"/>
  <c r="X71" i="1" s="1"/>
  <c r="BJ52" i="1"/>
  <c r="BH52" i="1"/>
  <c r="L53" i="1"/>
  <c r="K53" i="1" s="1"/>
  <c r="AK53" i="1"/>
  <c r="Q56" i="1"/>
  <c r="N56" i="1"/>
  <c r="M56" i="1"/>
  <c r="AZ56" i="1" s="1"/>
  <c r="BB56" i="1" s="1"/>
  <c r="AD72" i="1"/>
  <c r="AK42" i="1"/>
  <c r="AK46" i="1"/>
  <c r="AK50" i="1"/>
  <c r="BI51" i="1"/>
  <c r="BM51" i="1" s="1"/>
  <c r="BN51" i="1" s="1"/>
  <c r="BI52" i="1"/>
  <c r="BM52" i="1" s="1"/>
  <c r="BN52" i="1" s="1"/>
  <c r="M53" i="1"/>
  <c r="AZ53" i="1" s="1"/>
  <c r="BB53" i="1" s="1"/>
  <c r="AE58" i="1"/>
  <c r="V61" i="1"/>
  <c r="BA63" i="1"/>
  <c r="BB64" i="1"/>
  <c r="BP69" i="1"/>
  <c r="AY69" i="1" s="1"/>
  <c r="BA69" i="1" s="1"/>
  <c r="Q70" i="1"/>
  <c r="N70" i="1"/>
  <c r="M70" i="1"/>
  <c r="AZ70" i="1" s="1"/>
  <c r="L70" i="1"/>
  <c r="K70" i="1" s="1"/>
  <c r="AD95" i="1"/>
  <c r="L34" i="1"/>
  <c r="K34" i="1" s="1"/>
  <c r="W34" i="1" s="1"/>
  <c r="X34" i="1" s="1"/>
  <c r="L38" i="1"/>
  <c r="K38" i="1" s="1"/>
  <c r="V39" i="1"/>
  <c r="BH39" i="1"/>
  <c r="L42" i="1"/>
  <c r="K42" i="1" s="1"/>
  <c r="W42" i="1" s="1"/>
  <c r="X42" i="1" s="1"/>
  <c r="V43" i="1"/>
  <c r="BH43" i="1"/>
  <c r="L46" i="1"/>
  <c r="K46" i="1" s="1"/>
  <c r="W46" i="1" s="1"/>
  <c r="X46" i="1" s="1"/>
  <c r="V47" i="1"/>
  <c r="L50" i="1"/>
  <c r="K50" i="1" s="1"/>
  <c r="BJ51" i="1"/>
  <c r="L52" i="1"/>
  <c r="K52" i="1" s="1"/>
  <c r="N53" i="1"/>
  <c r="BA53" i="1"/>
  <c r="BB54" i="1"/>
  <c r="L56" i="1"/>
  <c r="K56" i="1" s="1"/>
  <c r="AF58" i="1"/>
  <c r="AG58" i="1" s="1"/>
  <c r="BA61" i="1"/>
  <c r="W68" i="1"/>
  <c r="X68" i="1" s="1"/>
  <c r="Z52" i="1"/>
  <c r="N59" i="1"/>
  <c r="M59" i="1"/>
  <c r="AZ59" i="1" s="1"/>
  <c r="BB59" i="1" s="1"/>
  <c r="L59" i="1"/>
  <c r="K59" i="1" s="1"/>
  <c r="AK59" i="1"/>
  <c r="BJ63" i="1"/>
  <c r="BI63" i="1"/>
  <c r="BM63" i="1" s="1"/>
  <c r="BN63" i="1" s="1"/>
  <c r="W65" i="1"/>
  <c r="X65" i="1" s="1"/>
  <c r="BP79" i="1"/>
  <c r="AY79" i="1" s="1"/>
  <c r="BA79" i="1" s="1"/>
  <c r="V79" i="1"/>
  <c r="N88" i="1"/>
  <c r="M88" i="1"/>
  <c r="AZ88" i="1" s="1"/>
  <c r="BB88" i="1" s="1"/>
  <c r="L88" i="1"/>
  <c r="K88" i="1" s="1"/>
  <c r="AK88" i="1"/>
  <c r="Q88" i="1"/>
  <c r="Q52" i="1"/>
  <c r="Z56" i="1"/>
  <c r="T57" i="1"/>
  <c r="R57" i="1" s="1"/>
  <c r="U57" i="1" s="1"/>
  <c r="O57" i="1" s="1"/>
  <c r="P57" i="1" s="1"/>
  <c r="BA57" i="1"/>
  <c r="W64" i="1"/>
  <c r="X64" i="1" s="1"/>
  <c r="BB65" i="1"/>
  <c r="M77" i="1"/>
  <c r="AZ77" i="1" s="1"/>
  <c r="BB77" i="1" s="1"/>
  <c r="L77" i="1"/>
  <c r="K77" i="1" s="1"/>
  <c r="W77" i="1" s="1"/>
  <c r="X77" i="1" s="1"/>
  <c r="AK77" i="1"/>
  <c r="Q77" i="1"/>
  <c r="N77" i="1"/>
  <c r="Q74" i="1"/>
  <c r="N74" i="1"/>
  <c r="M74" i="1"/>
  <c r="AZ74" i="1" s="1"/>
  <c r="BB74" i="1" s="1"/>
  <c r="BJ75" i="1"/>
  <c r="BI75" i="1"/>
  <c r="BM75" i="1" s="1"/>
  <c r="BN75" i="1" s="1"/>
  <c r="AD86" i="1"/>
  <c r="AD91" i="1"/>
  <c r="V56" i="1"/>
  <c r="BH56" i="1"/>
  <c r="V60" i="1"/>
  <c r="BH60" i="1"/>
  <c r="BH75" i="1"/>
  <c r="Q78" i="1"/>
  <c r="N78" i="1"/>
  <c r="M78" i="1"/>
  <c r="AZ78" i="1" s="1"/>
  <c r="AK78" i="1"/>
  <c r="BP78" i="1"/>
  <c r="AY78" i="1" s="1"/>
  <c r="BA78" i="1" s="1"/>
  <c r="V78" i="1"/>
  <c r="BI56" i="1"/>
  <c r="BM56" i="1" s="1"/>
  <c r="BN56" i="1" s="1"/>
  <c r="BI60" i="1"/>
  <c r="BM60" i="1" s="1"/>
  <c r="BN60" i="1" s="1"/>
  <c r="AK62" i="1"/>
  <c r="AK65" i="1"/>
  <c r="BI69" i="1"/>
  <c r="BM69" i="1" s="1"/>
  <c r="BN69" i="1" s="1"/>
  <c r="BJ69" i="1"/>
  <c r="M72" i="1"/>
  <c r="AZ72" i="1" s="1"/>
  <c r="BB72" i="1" s="1"/>
  <c r="Q72" i="1"/>
  <c r="N72" i="1"/>
  <c r="AK75" i="1"/>
  <c r="Q75" i="1"/>
  <c r="L75" i="1"/>
  <c r="K75" i="1" s="1"/>
  <c r="W75" i="1" s="1"/>
  <c r="X75" i="1" s="1"/>
  <c r="AD80" i="1"/>
  <c r="N84" i="1"/>
  <c r="M84" i="1"/>
  <c r="AZ84" i="1" s="1"/>
  <c r="BB84" i="1" s="1"/>
  <c r="L84" i="1"/>
  <c r="K84" i="1" s="1"/>
  <c r="AK84" i="1"/>
  <c r="Q84" i="1"/>
  <c r="V55" i="1"/>
  <c r="BH55" i="1"/>
  <c r="T58" i="1"/>
  <c r="R58" i="1" s="1"/>
  <c r="U58" i="1" s="1"/>
  <c r="V59" i="1"/>
  <c r="BH59" i="1"/>
  <c r="L62" i="1"/>
  <c r="K62" i="1" s="1"/>
  <c r="W62" i="1" s="1"/>
  <c r="X62" i="1" s="1"/>
  <c r="Q65" i="1"/>
  <c r="BH65" i="1"/>
  <c r="Z68" i="1"/>
  <c r="L69" i="1"/>
  <c r="K69" i="1" s="1"/>
  <c r="W69" i="1" s="1"/>
  <c r="X69" i="1" s="1"/>
  <c r="AK69" i="1"/>
  <c r="BH69" i="1"/>
  <c r="W72" i="1"/>
  <c r="X72" i="1" s="1"/>
  <c r="M76" i="1"/>
  <c r="AZ76" i="1" s="1"/>
  <c r="BB76" i="1" s="1"/>
  <c r="AK76" i="1"/>
  <c r="Q76" i="1"/>
  <c r="N76" i="1"/>
  <c r="N92" i="1"/>
  <c r="M92" i="1"/>
  <c r="AZ92" i="1" s="1"/>
  <c r="BB92" i="1" s="1"/>
  <c r="L92" i="1"/>
  <c r="K92" i="1" s="1"/>
  <c r="AK92" i="1"/>
  <c r="Q92" i="1"/>
  <c r="Q94" i="1"/>
  <c r="N94" i="1"/>
  <c r="M94" i="1"/>
  <c r="AZ94" i="1" s="1"/>
  <c r="BB94" i="1" s="1"/>
  <c r="AK94" i="1"/>
  <c r="L94" i="1"/>
  <c r="K94" i="1" s="1"/>
  <c r="W95" i="1"/>
  <c r="X95" i="1" s="1"/>
  <c r="BI55" i="1"/>
  <c r="BM55" i="1" s="1"/>
  <c r="BN55" i="1" s="1"/>
  <c r="M58" i="1"/>
  <c r="AZ58" i="1" s="1"/>
  <c r="BB58" i="1" s="1"/>
  <c r="BI59" i="1"/>
  <c r="BM59" i="1" s="1"/>
  <c r="BN59" i="1" s="1"/>
  <c r="AK61" i="1"/>
  <c r="M62" i="1"/>
  <c r="AZ62" i="1" s="1"/>
  <c r="BB62" i="1" s="1"/>
  <c r="Z64" i="1"/>
  <c r="BJ65" i="1"/>
  <c r="Q68" i="1"/>
  <c r="BA72" i="1"/>
  <c r="BJ83" i="1"/>
  <c r="BI83" i="1"/>
  <c r="BM83" i="1" s="1"/>
  <c r="BN83" i="1" s="1"/>
  <c r="Q86" i="1"/>
  <c r="N86" i="1"/>
  <c r="M86" i="1"/>
  <c r="AZ86" i="1" s="1"/>
  <c r="BB86" i="1" s="1"/>
  <c r="AK86" i="1"/>
  <c r="M69" i="1"/>
  <c r="AZ69" i="1" s="1"/>
  <c r="BB69" i="1" s="1"/>
  <c r="BP70" i="1"/>
  <c r="AY70" i="1" s="1"/>
  <c r="BA70" i="1" s="1"/>
  <c r="BJ71" i="1"/>
  <c r="BI71" i="1"/>
  <c r="BM71" i="1" s="1"/>
  <c r="BN71" i="1" s="1"/>
  <c r="Z72" i="1"/>
  <c r="BA75" i="1"/>
  <c r="W76" i="1"/>
  <c r="X76" i="1" s="1"/>
  <c r="BA76" i="1"/>
  <c r="BB79" i="1"/>
  <c r="L79" i="1"/>
  <c r="K79" i="1" s="1"/>
  <c r="Q79" i="1"/>
  <c r="N79" i="1"/>
  <c r="BJ81" i="1"/>
  <c r="BH81" i="1"/>
  <c r="BI81" i="1"/>
  <c r="BM81" i="1" s="1"/>
  <c r="BN81" i="1" s="1"/>
  <c r="BH83" i="1"/>
  <c r="BJ78" i="1"/>
  <c r="BH78" i="1"/>
  <c r="BB82" i="1"/>
  <c r="L87" i="1"/>
  <c r="K87" i="1" s="1"/>
  <c r="W87" i="1" s="1"/>
  <c r="X87" i="1" s="1"/>
  <c r="AK87" i="1"/>
  <c r="Q87" i="1"/>
  <c r="M87" i="1"/>
  <c r="AZ87" i="1" s="1"/>
  <c r="BB87" i="1" s="1"/>
  <c r="N93" i="1"/>
  <c r="M93" i="1"/>
  <c r="AZ93" i="1" s="1"/>
  <c r="BB93" i="1" s="1"/>
  <c r="L93" i="1"/>
  <c r="K93" i="1" s="1"/>
  <c r="AK93" i="1"/>
  <c r="Q93" i="1"/>
  <c r="BP80" i="1"/>
  <c r="AY80" i="1" s="1"/>
  <c r="BA80" i="1" s="1"/>
  <c r="V80" i="1"/>
  <c r="BP81" i="1"/>
  <c r="AY81" i="1" s="1"/>
  <c r="BA81" i="1" s="1"/>
  <c r="V81" i="1"/>
  <c r="W96" i="1"/>
  <c r="X96" i="1" s="1"/>
  <c r="AE96" i="1" s="1"/>
  <c r="V70" i="1"/>
  <c r="V74" i="1"/>
  <c r="BH74" i="1"/>
  <c r="N89" i="1"/>
  <c r="M89" i="1"/>
  <c r="AZ89" i="1" s="1"/>
  <c r="BB89" i="1" s="1"/>
  <c r="L89" i="1"/>
  <c r="K89" i="1" s="1"/>
  <c r="AK89" i="1"/>
  <c r="Q89" i="1"/>
  <c r="N81" i="1"/>
  <c r="L81" i="1"/>
  <c r="K81" i="1" s="1"/>
  <c r="L83" i="1"/>
  <c r="K83" i="1" s="1"/>
  <c r="W83" i="1" s="1"/>
  <c r="X83" i="1" s="1"/>
  <c r="AK83" i="1"/>
  <c r="Q83" i="1"/>
  <c r="N85" i="1"/>
  <c r="M85" i="1"/>
  <c r="AZ85" i="1" s="1"/>
  <c r="BB85" i="1" s="1"/>
  <c r="L85" i="1"/>
  <c r="K85" i="1" s="1"/>
  <c r="AK85" i="1"/>
  <c r="Q85" i="1"/>
  <c r="Q90" i="1"/>
  <c r="N90" i="1"/>
  <c r="M90" i="1"/>
  <c r="AZ90" i="1" s="1"/>
  <c r="BB90" i="1" s="1"/>
  <c r="AK90" i="1"/>
  <c r="W91" i="1"/>
  <c r="X91" i="1" s="1"/>
  <c r="BB95" i="1"/>
  <c r="BJ80" i="1"/>
  <c r="M81" i="1"/>
  <c r="AZ81" i="1" s="1"/>
  <c r="L82" i="1"/>
  <c r="K82" i="1" s="1"/>
  <c r="Z82" i="1"/>
  <c r="BA83" i="1"/>
  <c r="Z94" i="1"/>
  <c r="BI87" i="1"/>
  <c r="BM87" i="1" s="1"/>
  <c r="BN87" i="1" s="1"/>
  <c r="V82" i="1"/>
  <c r="BH82" i="1"/>
  <c r="V86" i="1"/>
  <c r="BH86" i="1"/>
  <c r="V90" i="1"/>
  <c r="BH90" i="1"/>
  <c r="V94" i="1"/>
  <c r="BH94" i="1"/>
  <c r="BI86" i="1"/>
  <c r="BM86" i="1" s="1"/>
  <c r="BN86" i="1" s="1"/>
  <c r="BI90" i="1"/>
  <c r="BM90" i="1" s="1"/>
  <c r="BN90" i="1" s="1"/>
  <c r="BI94" i="1"/>
  <c r="BM94" i="1" s="1"/>
  <c r="BN94" i="1" s="1"/>
  <c r="AK96" i="1"/>
  <c r="V85" i="1"/>
  <c r="BH85" i="1"/>
  <c r="V89" i="1"/>
  <c r="BH89" i="1"/>
  <c r="V93" i="1"/>
  <c r="BH93" i="1"/>
  <c r="BI85" i="1"/>
  <c r="BM85" i="1" s="1"/>
  <c r="BN85" i="1" s="1"/>
  <c r="BI89" i="1"/>
  <c r="BM89" i="1" s="1"/>
  <c r="BN89" i="1" s="1"/>
  <c r="BI93" i="1"/>
  <c r="BM93" i="1" s="1"/>
  <c r="BN93" i="1" s="1"/>
  <c r="AK95" i="1"/>
  <c r="M96" i="1"/>
  <c r="AZ96" i="1" s="1"/>
  <c r="BB96" i="1" s="1"/>
  <c r="V84" i="1"/>
  <c r="V88" i="1"/>
  <c r="V92" i="1"/>
  <c r="Y54" i="1" l="1"/>
  <c r="AC54" i="1" s="1"/>
  <c r="AF32" i="1"/>
  <c r="AG32" i="1" s="1"/>
  <c r="O58" i="1"/>
  <c r="P58" i="1" s="1"/>
  <c r="BB31" i="1"/>
  <c r="AG41" i="1"/>
  <c r="BB35" i="1"/>
  <c r="BB21" i="1"/>
  <c r="BB68" i="1"/>
  <c r="BB23" i="1"/>
  <c r="BB81" i="1"/>
  <c r="T54" i="1"/>
  <c r="R54" i="1" s="1"/>
  <c r="U54" i="1" s="1"/>
  <c r="O54" i="1" s="1"/>
  <c r="P54" i="1" s="1"/>
  <c r="AE54" i="1"/>
  <c r="AG54" i="1" s="1"/>
  <c r="BB45" i="1"/>
  <c r="BB47" i="1"/>
  <c r="BB25" i="1"/>
  <c r="O37" i="1"/>
  <c r="P37" i="1" s="1"/>
  <c r="BB44" i="1"/>
  <c r="AF69" i="1"/>
  <c r="Y69" i="1"/>
  <c r="AC69" i="1" s="1"/>
  <c r="AE69" i="1"/>
  <c r="AF77" i="1"/>
  <c r="Y77" i="1"/>
  <c r="AC77" i="1" s="1"/>
  <c r="AE77" i="1"/>
  <c r="Y34" i="1"/>
  <c r="AC34" i="1" s="1"/>
  <c r="AF34" i="1"/>
  <c r="AG34" i="1" s="1"/>
  <c r="AE34" i="1"/>
  <c r="AF46" i="1"/>
  <c r="Y46" i="1"/>
  <c r="AC46" i="1" s="1"/>
  <c r="AE46" i="1"/>
  <c r="Y75" i="1"/>
  <c r="AC75" i="1" s="1"/>
  <c r="AF75" i="1"/>
  <c r="AE75" i="1"/>
  <c r="Y62" i="1"/>
  <c r="AC62" i="1" s="1"/>
  <c r="AE62" i="1"/>
  <c r="AF62" i="1"/>
  <c r="Y20" i="1"/>
  <c r="AC20" i="1" s="1"/>
  <c r="AE20" i="1"/>
  <c r="AF20" i="1"/>
  <c r="Y87" i="1"/>
  <c r="AC87" i="1" s="1"/>
  <c r="AF87" i="1"/>
  <c r="AE87" i="1"/>
  <c r="Y83" i="1"/>
  <c r="AC83" i="1" s="1"/>
  <c r="AF83" i="1"/>
  <c r="AE83" i="1"/>
  <c r="Y42" i="1"/>
  <c r="AC42" i="1" s="1"/>
  <c r="AF42" i="1"/>
  <c r="AE42" i="1"/>
  <c r="Y91" i="1"/>
  <c r="AC91" i="1" s="1"/>
  <c r="AF91" i="1"/>
  <c r="AG91" i="1" s="1"/>
  <c r="AE91" i="1"/>
  <c r="W88" i="1"/>
  <c r="X88" i="1" s="1"/>
  <c r="AD82" i="1"/>
  <c r="W70" i="1"/>
  <c r="X70" i="1" s="1"/>
  <c r="Y72" i="1"/>
  <c r="AC72" i="1" s="1"/>
  <c r="AF72" i="1"/>
  <c r="AG72" i="1" s="1"/>
  <c r="AE72" i="1"/>
  <c r="W84" i="1"/>
  <c r="X84" i="1" s="1"/>
  <c r="T84" i="1" s="1"/>
  <c r="R84" i="1" s="1"/>
  <c r="U84" i="1" s="1"/>
  <c r="O84" i="1" s="1"/>
  <c r="P84" i="1" s="1"/>
  <c r="W93" i="1"/>
  <c r="X93" i="1" s="1"/>
  <c r="W82" i="1"/>
  <c r="X82" i="1" s="1"/>
  <c r="AD89" i="1"/>
  <c r="AD93" i="1"/>
  <c r="W59" i="1"/>
  <c r="X59" i="1" s="1"/>
  <c r="T59" i="1" s="1"/>
  <c r="R59" i="1" s="1"/>
  <c r="U59" i="1" s="1"/>
  <c r="O59" i="1" s="1"/>
  <c r="P59" i="1" s="1"/>
  <c r="AD84" i="1"/>
  <c r="W56" i="1"/>
  <c r="X56" i="1" s="1"/>
  <c r="T56" i="1" s="1"/>
  <c r="R56" i="1" s="1"/>
  <c r="U56" i="1" s="1"/>
  <c r="O56" i="1" s="1"/>
  <c r="P56" i="1" s="1"/>
  <c r="Y64" i="1"/>
  <c r="AC64" i="1" s="1"/>
  <c r="AF64" i="1"/>
  <c r="T64" i="1"/>
  <c r="R64" i="1" s="1"/>
  <c r="U64" i="1" s="1"/>
  <c r="O64" i="1" s="1"/>
  <c r="P64" i="1" s="1"/>
  <c r="AD52" i="1"/>
  <c r="T72" i="1"/>
  <c r="R72" i="1" s="1"/>
  <c r="U72" i="1" s="1"/>
  <c r="O72" i="1" s="1"/>
  <c r="P72" i="1" s="1"/>
  <c r="AD53" i="1"/>
  <c r="AD55" i="1"/>
  <c r="Y45" i="1"/>
  <c r="AC45" i="1" s="1"/>
  <c r="AF45" i="1"/>
  <c r="AE45" i="1"/>
  <c r="W53" i="1"/>
  <c r="X53" i="1" s="1"/>
  <c r="AD44" i="1"/>
  <c r="W40" i="1"/>
  <c r="X40" i="1" s="1"/>
  <c r="T40" i="1" s="1"/>
  <c r="R40" i="1" s="1"/>
  <c r="U40" i="1" s="1"/>
  <c r="O40" i="1" s="1"/>
  <c r="P40" i="1" s="1"/>
  <c r="Y33" i="1"/>
  <c r="AC33" i="1" s="1"/>
  <c r="AF33" i="1"/>
  <c r="AE33" i="1"/>
  <c r="T33" i="1"/>
  <c r="R33" i="1" s="1"/>
  <c r="U33" i="1" s="1"/>
  <c r="O33" i="1" s="1"/>
  <c r="P33" i="1" s="1"/>
  <c r="W19" i="1"/>
  <c r="X19" i="1" s="1"/>
  <c r="BB40" i="1"/>
  <c r="W89" i="1"/>
  <c r="X89" i="1" s="1"/>
  <c r="W81" i="1"/>
  <c r="X81" i="1" s="1"/>
  <c r="AD20" i="1"/>
  <c r="T20" i="1"/>
  <c r="R20" i="1" s="1"/>
  <c r="U20" i="1" s="1"/>
  <c r="O20" i="1" s="1"/>
  <c r="P20" i="1" s="1"/>
  <c r="W24" i="1"/>
  <c r="X24" i="1" s="1"/>
  <c r="AD17" i="1"/>
  <c r="AD81" i="1"/>
  <c r="AD50" i="1"/>
  <c r="AD38" i="1"/>
  <c r="AD63" i="1"/>
  <c r="T63" i="1"/>
  <c r="R63" i="1" s="1"/>
  <c r="U63" i="1" s="1"/>
  <c r="O63" i="1" s="1"/>
  <c r="P63" i="1" s="1"/>
  <c r="AE64" i="1"/>
  <c r="AD48" i="1"/>
  <c r="AD35" i="1"/>
  <c r="BB36" i="1"/>
  <c r="W31" i="1"/>
  <c r="X31" i="1" s="1"/>
  <c r="W17" i="1"/>
  <c r="X17" i="1" s="1"/>
  <c r="Y65" i="1"/>
  <c r="AC65" i="1" s="1"/>
  <c r="AF65" i="1"/>
  <c r="AD47" i="1"/>
  <c r="AF30" i="1"/>
  <c r="Y30" i="1"/>
  <c r="AC30" i="1" s="1"/>
  <c r="AF28" i="1"/>
  <c r="Y28" i="1"/>
  <c r="AC28" i="1" s="1"/>
  <c r="AE28" i="1"/>
  <c r="W85" i="1"/>
  <c r="X85" i="1" s="1"/>
  <c r="T85" i="1" s="1"/>
  <c r="R85" i="1" s="1"/>
  <c r="U85" i="1" s="1"/>
  <c r="O85" i="1" s="1"/>
  <c r="P85" i="1" s="1"/>
  <c r="W90" i="1"/>
  <c r="X90" i="1" s="1"/>
  <c r="W80" i="1"/>
  <c r="X80" i="1" s="1"/>
  <c r="AD79" i="1"/>
  <c r="AF67" i="1"/>
  <c r="Y67" i="1"/>
  <c r="AC67" i="1" s="1"/>
  <c r="AE67" i="1"/>
  <c r="W55" i="1"/>
  <c r="X55" i="1" s="1"/>
  <c r="W47" i="1"/>
  <c r="X47" i="1" s="1"/>
  <c r="T47" i="1" s="1"/>
  <c r="R47" i="1" s="1"/>
  <c r="U47" i="1" s="1"/>
  <c r="O47" i="1" s="1"/>
  <c r="P47" i="1" s="1"/>
  <c r="T34" i="1"/>
  <c r="R34" i="1" s="1"/>
  <c r="U34" i="1" s="1"/>
  <c r="O34" i="1" s="1"/>
  <c r="P34" i="1" s="1"/>
  <c r="AD34" i="1"/>
  <c r="T65" i="1"/>
  <c r="R65" i="1" s="1"/>
  <c r="U65" i="1" s="1"/>
  <c r="O65" i="1" s="1"/>
  <c r="P65" i="1" s="1"/>
  <c r="W51" i="1"/>
  <c r="X51" i="1" s="1"/>
  <c r="W36" i="1"/>
  <c r="X36" i="1" s="1"/>
  <c r="W66" i="1"/>
  <c r="X66" i="1" s="1"/>
  <c r="T66" i="1" s="1"/>
  <c r="R66" i="1" s="1"/>
  <c r="U66" i="1" s="1"/>
  <c r="O66" i="1" s="1"/>
  <c r="P66" i="1" s="1"/>
  <c r="W52" i="1"/>
  <c r="X52" i="1" s="1"/>
  <c r="T52" i="1" s="1"/>
  <c r="R52" i="1" s="1"/>
  <c r="U52" i="1" s="1"/>
  <c r="O52" i="1" s="1"/>
  <c r="P52" i="1" s="1"/>
  <c r="AD40" i="1"/>
  <c r="T71" i="1"/>
  <c r="R71" i="1" s="1"/>
  <c r="U71" i="1" s="1"/>
  <c r="O71" i="1" s="1"/>
  <c r="P71" i="1" s="1"/>
  <c r="AD71" i="1"/>
  <c r="AD45" i="1"/>
  <c r="T45" i="1"/>
  <c r="R45" i="1" s="1"/>
  <c r="U45" i="1" s="1"/>
  <c r="O45" i="1" s="1"/>
  <c r="P45" i="1" s="1"/>
  <c r="AF26" i="1"/>
  <c r="AG26" i="1" s="1"/>
  <c r="Y26" i="1"/>
  <c r="AC26" i="1" s="1"/>
  <c r="Y18" i="1"/>
  <c r="AC18" i="1" s="1"/>
  <c r="AF18" i="1"/>
  <c r="W23" i="1"/>
  <c r="X23" i="1" s="1"/>
  <c r="AG29" i="1"/>
  <c r="W94" i="1"/>
  <c r="X94" i="1" s="1"/>
  <c r="Y95" i="1"/>
  <c r="AC95" i="1" s="1"/>
  <c r="AF95" i="1"/>
  <c r="AE95" i="1"/>
  <c r="W78" i="1"/>
  <c r="X78" i="1" s="1"/>
  <c r="AD56" i="1"/>
  <c r="T46" i="1"/>
  <c r="R46" i="1" s="1"/>
  <c r="U46" i="1" s="1"/>
  <c r="O46" i="1" s="1"/>
  <c r="P46" i="1" s="1"/>
  <c r="AD46" i="1"/>
  <c r="AD43" i="1"/>
  <c r="T43" i="1"/>
  <c r="R43" i="1" s="1"/>
  <c r="U43" i="1" s="1"/>
  <c r="O43" i="1" s="1"/>
  <c r="P43" i="1" s="1"/>
  <c r="AD51" i="1"/>
  <c r="AD39" i="1"/>
  <c r="Y37" i="1"/>
  <c r="AC37" i="1" s="1"/>
  <c r="AF37" i="1"/>
  <c r="AE37" i="1"/>
  <c r="T30" i="1"/>
  <c r="R30" i="1" s="1"/>
  <c r="U30" i="1" s="1"/>
  <c r="O30" i="1" s="1"/>
  <c r="P30" i="1" s="1"/>
  <c r="AD30" i="1"/>
  <c r="AD25" i="1"/>
  <c r="T25" i="1"/>
  <c r="R25" i="1" s="1"/>
  <c r="U25" i="1" s="1"/>
  <c r="O25" i="1" s="1"/>
  <c r="P25" i="1" s="1"/>
  <c r="T24" i="1"/>
  <c r="R24" i="1" s="1"/>
  <c r="U24" i="1" s="1"/>
  <c r="O24" i="1" s="1"/>
  <c r="P24" i="1" s="1"/>
  <c r="AD24" i="1"/>
  <c r="BB48" i="1"/>
  <c r="W38" i="1"/>
  <c r="X38" i="1" s="1"/>
  <c r="T69" i="1"/>
  <c r="R69" i="1" s="1"/>
  <c r="U69" i="1" s="1"/>
  <c r="O69" i="1" s="1"/>
  <c r="P69" i="1" s="1"/>
  <c r="AD69" i="1"/>
  <c r="W25" i="1"/>
  <c r="X25" i="1" s="1"/>
  <c r="AD85" i="1"/>
  <c r="W92" i="1"/>
  <c r="X92" i="1" s="1"/>
  <c r="T92" i="1" s="1"/>
  <c r="R92" i="1" s="1"/>
  <c r="U92" i="1" s="1"/>
  <c r="O92" i="1" s="1"/>
  <c r="P92" i="1" s="1"/>
  <c r="T96" i="1"/>
  <c r="R96" i="1" s="1"/>
  <c r="U96" i="1" s="1"/>
  <c r="O96" i="1" s="1"/>
  <c r="P96" i="1" s="1"/>
  <c r="W86" i="1"/>
  <c r="X86" i="1" s="1"/>
  <c r="W74" i="1"/>
  <c r="X74" i="1" s="1"/>
  <c r="AE65" i="1"/>
  <c r="BB80" i="1"/>
  <c r="AD92" i="1"/>
  <c r="T75" i="1"/>
  <c r="R75" i="1" s="1"/>
  <c r="U75" i="1" s="1"/>
  <c r="O75" i="1" s="1"/>
  <c r="P75" i="1" s="1"/>
  <c r="AD75" i="1"/>
  <c r="T77" i="1"/>
  <c r="R77" i="1" s="1"/>
  <c r="U77" i="1" s="1"/>
  <c r="O77" i="1" s="1"/>
  <c r="P77" i="1" s="1"/>
  <c r="AD77" i="1"/>
  <c r="W79" i="1"/>
  <c r="X79" i="1" s="1"/>
  <c r="T79" i="1" s="1"/>
  <c r="R79" i="1" s="1"/>
  <c r="U79" i="1" s="1"/>
  <c r="O79" i="1" s="1"/>
  <c r="P79" i="1" s="1"/>
  <c r="Y68" i="1"/>
  <c r="AC68" i="1" s="1"/>
  <c r="AE68" i="1"/>
  <c r="T68" i="1"/>
  <c r="R68" i="1" s="1"/>
  <c r="U68" i="1" s="1"/>
  <c r="O68" i="1" s="1"/>
  <c r="P68" i="1" s="1"/>
  <c r="AF68" i="1"/>
  <c r="T95" i="1"/>
  <c r="R95" i="1" s="1"/>
  <c r="U95" i="1" s="1"/>
  <c r="O95" i="1" s="1"/>
  <c r="P95" i="1" s="1"/>
  <c r="AD67" i="1"/>
  <c r="T67" i="1"/>
  <c r="R67" i="1" s="1"/>
  <c r="U67" i="1" s="1"/>
  <c r="O67" i="1" s="1"/>
  <c r="P67" i="1" s="1"/>
  <c r="BB51" i="1"/>
  <c r="O41" i="1"/>
  <c r="P41" i="1" s="1"/>
  <c r="Y49" i="1"/>
  <c r="AC49" i="1" s="1"/>
  <c r="AF49" i="1"/>
  <c r="AE49" i="1"/>
  <c r="T83" i="1"/>
  <c r="R83" i="1" s="1"/>
  <c r="U83" i="1" s="1"/>
  <c r="O83" i="1" s="1"/>
  <c r="P83" i="1" s="1"/>
  <c r="AD83" i="1"/>
  <c r="Y76" i="1"/>
  <c r="AC76" i="1" s="1"/>
  <c r="AF76" i="1"/>
  <c r="AE76" i="1"/>
  <c r="AD62" i="1"/>
  <c r="T62" i="1"/>
  <c r="R62" i="1" s="1"/>
  <c r="U62" i="1" s="1"/>
  <c r="O62" i="1" s="1"/>
  <c r="P62" i="1" s="1"/>
  <c r="W60" i="1"/>
  <c r="X60" i="1" s="1"/>
  <c r="AD59" i="1"/>
  <c r="W43" i="1"/>
  <c r="X43" i="1" s="1"/>
  <c r="AD70" i="1"/>
  <c r="T70" i="1"/>
  <c r="R70" i="1" s="1"/>
  <c r="U70" i="1" s="1"/>
  <c r="O70" i="1" s="1"/>
  <c r="P70" i="1" s="1"/>
  <c r="W61" i="1"/>
  <c r="X61" i="1" s="1"/>
  <c r="AF71" i="1"/>
  <c r="AE71" i="1"/>
  <c r="Y71" i="1"/>
  <c r="AC71" i="1" s="1"/>
  <c r="W35" i="1"/>
  <c r="X35" i="1" s="1"/>
  <c r="AD66" i="1"/>
  <c r="W27" i="1"/>
  <c r="X27" i="1" s="1"/>
  <c r="T27" i="1" s="1"/>
  <c r="R27" i="1" s="1"/>
  <c r="U27" i="1" s="1"/>
  <c r="O27" i="1" s="1"/>
  <c r="P27" i="1" s="1"/>
  <c r="W44" i="1"/>
  <c r="X44" i="1" s="1"/>
  <c r="BB66" i="1"/>
  <c r="O32" i="1"/>
  <c r="P32" i="1" s="1"/>
  <c r="W21" i="1"/>
  <c r="X21" i="1" s="1"/>
  <c r="T21" i="1" s="1"/>
  <c r="R21" i="1" s="1"/>
  <c r="U21" i="1" s="1"/>
  <c r="O21" i="1" s="1"/>
  <c r="P21" i="1" s="1"/>
  <c r="AD21" i="1"/>
  <c r="W50" i="1"/>
  <c r="X50" i="1" s="1"/>
  <c r="T26" i="1"/>
  <c r="R26" i="1" s="1"/>
  <c r="U26" i="1" s="1"/>
  <c r="O26" i="1" s="1"/>
  <c r="P26" i="1" s="1"/>
  <c r="AD18" i="1"/>
  <c r="T18" i="1"/>
  <c r="R18" i="1" s="1"/>
  <c r="U18" i="1" s="1"/>
  <c r="O18" i="1" s="1"/>
  <c r="P18" i="1" s="1"/>
  <c r="AD88" i="1"/>
  <c r="T88" i="1"/>
  <c r="R88" i="1" s="1"/>
  <c r="U88" i="1" s="1"/>
  <c r="O88" i="1" s="1"/>
  <c r="P88" i="1" s="1"/>
  <c r="W39" i="1"/>
  <c r="X39" i="1" s="1"/>
  <c r="AD73" i="1"/>
  <c r="AF63" i="1"/>
  <c r="Y63" i="1"/>
  <c r="AC63" i="1" s="1"/>
  <c r="AD94" i="1"/>
  <c r="T94" i="1"/>
  <c r="R94" i="1" s="1"/>
  <c r="U94" i="1" s="1"/>
  <c r="O94" i="1" s="1"/>
  <c r="P94" i="1" s="1"/>
  <c r="Y96" i="1"/>
  <c r="AC96" i="1" s="1"/>
  <c r="AF96" i="1"/>
  <c r="AG96" i="1" s="1"/>
  <c r="T87" i="1"/>
  <c r="R87" i="1" s="1"/>
  <c r="U87" i="1" s="1"/>
  <c r="O87" i="1" s="1"/>
  <c r="P87" i="1" s="1"/>
  <c r="AD87" i="1"/>
  <c r="T76" i="1"/>
  <c r="R76" i="1" s="1"/>
  <c r="U76" i="1" s="1"/>
  <c r="O76" i="1" s="1"/>
  <c r="P76" i="1" s="1"/>
  <c r="BB78" i="1"/>
  <c r="T91" i="1"/>
  <c r="R91" i="1" s="1"/>
  <c r="U91" i="1" s="1"/>
  <c r="O91" i="1" s="1"/>
  <c r="P91" i="1" s="1"/>
  <c r="AE63" i="1"/>
  <c r="T42" i="1"/>
  <c r="R42" i="1" s="1"/>
  <c r="U42" i="1" s="1"/>
  <c r="O42" i="1" s="1"/>
  <c r="P42" i="1" s="1"/>
  <c r="AD42" i="1"/>
  <c r="BB70" i="1"/>
  <c r="W73" i="1"/>
  <c r="X73" i="1" s="1"/>
  <c r="W48" i="1"/>
  <c r="X48" i="1" s="1"/>
  <c r="AD60" i="1"/>
  <c r="Y57" i="1"/>
  <c r="AC57" i="1" s="1"/>
  <c r="AF57" i="1"/>
  <c r="AE57" i="1"/>
  <c r="T28" i="1"/>
  <c r="R28" i="1" s="1"/>
  <c r="U28" i="1" s="1"/>
  <c r="O28" i="1" s="1"/>
  <c r="P28" i="1" s="1"/>
  <c r="AD28" i="1"/>
  <c r="AD27" i="1"/>
  <c r="AF22" i="1"/>
  <c r="AG22" i="1" s="1"/>
  <c r="Y22" i="1"/>
  <c r="AC22" i="1" s="1"/>
  <c r="T49" i="1"/>
  <c r="R49" i="1" s="1"/>
  <c r="U49" i="1" s="1"/>
  <c r="O49" i="1" s="1"/>
  <c r="P49" i="1" s="1"/>
  <c r="AE18" i="1"/>
  <c r="AG49" i="1" l="1"/>
  <c r="AG87" i="1"/>
  <c r="AG28" i="1"/>
  <c r="AG18" i="1"/>
  <c r="AF53" i="1"/>
  <c r="Y53" i="1"/>
  <c r="AC53" i="1" s="1"/>
  <c r="AE53" i="1"/>
  <c r="Y60" i="1"/>
  <c r="AC60" i="1" s="1"/>
  <c r="AF60" i="1"/>
  <c r="AG60" i="1" s="1"/>
  <c r="AE60" i="1"/>
  <c r="Y51" i="1"/>
  <c r="AC51" i="1" s="1"/>
  <c r="AF51" i="1"/>
  <c r="AE51" i="1"/>
  <c r="Y70" i="1"/>
  <c r="AC70" i="1" s="1"/>
  <c r="AF70" i="1"/>
  <c r="AE70" i="1"/>
  <c r="Y43" i="1"/>
  <c r="AC43" i="1" s="1"/>
  <c r="AF43" i="1"/>
  <c r="AE43" i="1"/>
  <c r="Y92" i="1"/>
  <c r="AC92" i="1" s="1"/>
  <c r="AE92" i="1"/>
  <c r="AF92" i="1"/>
  <c r="AG92" i="1" s="1"/>
  <c r="Y38" i="1"/>
  <c r="AC38" i="1" s="1"/>
  <c r="AF38" i="1"/>
  <c r="AE38" i="1"/>
  <c r="AG95" i="1"/>
  <c r="AF81" i="1"/>
  <c r="Y81" i="1"/>
  <c r="AC81" i="1" s="1"/>
  <c r="AE81" i="1"/>
  <c r="AG33" i="1"/>
  <c r="AG45" i="1"/>
  <c r="AG75" i="1"/>
  <c r="Y61" i="1"/>
  <c r="AC61" i="1" s="1"/>
  <c r="AF61" i="1"/>
  <c r="AE61" i="1"/>
  <c r="T61" i="1"/>
  <c r="R61" i="1" s="1"/>
  <c r="U61" i="1" s="1"/>
  <c r="O61" i="1" s="1"/>
  <c r="P61" i="1" s="1"/>
  <c r="AF17" i="1"/>
  <c r="Y17" i="1"/>
  <c r="AC17" i="1" s="1"/>
  <c r="AE17" i="1"/>
  <c r="Y35" i="1"/>
  <c r="AC35" i="1" s="1"/>
  <c r="AF35" i="1"/>
  <c r="AE35" i="1"/>
  <c r="AF82" i="1"/>
  <c r="AE82" i="1"/>
  <c r="Y82" i="1"/>
  <c r="AC82" i="1" s="1"/>
  <c r="AF73" i="1"/>
  <c r="Y73" i="1"/>
  <c r="AC73" i="1" s="1"/>
  <c r="AE73" i="1"/>
  <c r="Y44" i="1"/>
  <c r="AC44" i="1" s="1"/>
  <c r="AF44" i="1"/>
  <c r="AE44" i="1"/>
  <c r="AG76" i="1"/>
  <c r="AF79" i="1"/>
  <c r="Y79" i="1"/>
  <c r="AC79" i="1" s="1"/>
  <c r="AE79" i="1"/>
  <c r="AG37" i="1"/>
  <c r="AF55" i="1"/>
  <c r="AG55" i="1" s="1"/>
  <c r="Y55" i="1"/>
  <c r="AC55" i="1" s="1"/>
  <c r="AE55" i="1"/>
  <c r="Y90" i="1"/>
  <c r="AC90" i="1" s="1"/>
  <c r="AF90" i="1"/>
  <c r="T90" i="1"/>
  <c r="R90" i="1" s="1"/>
  <c r="U90" i="1" s="1"/>
  <c r="O90" i="1" s="1"/>
  <c r="P90" i="1" s="1"/>
  <c r="AE90" i="1"/>
  <c r="AG30" i="1"/>
  <c r="AF59" i="1"/>
  <c r="AG59" i="1" s="1"/>
  <c r="Y59" i="1"/>
  <c r="AC59" i="1" s="1"/>
  <c r="AE59" i="1"/>
  <c r="AF93" i="1"/>
  <c r="Y93" i="1"/>
  <c r="AC93" i="1" s="1"/>
  <c r="AE93" i="1"/>
  <c r="T82" i="1"/>
  <c r="R82" i="1" s="1"/>
  <c r="U82" i="1" s="1"/>
  <c r="O82" i="1" s="1"/>
  <c r="P82" i="1" s="1"/>
  <c r="AG42" i="1"/>
  <c r="AG20" i="1"/>
  <c r="AG63" i="1"/>
  <c r="T73" i="1"/>
  <c r="R73" i="1" s="1"/>
  <c r="U73" i="1" s="1"/>
  <c r="O73" i="1" s="1"/>
  <c r="P73" i="1" s="1"/>
  <c r="Y50" i="1"/>
  <c r="AC50" i="1" s="1"/>
  <c r="AF50" i="1"/>
  <c r="AE50" i="1"/>
  <c r="Y94" i="1"/>
  <c r="AC94" i="1" s="1"/>
  <c r="AF94" i="1"/>
  <c r="AE94" i="1"/>
  <c r="AF52" i="1"/>
  <c r="Y52" i="1"/>
  <c r="AC52" i="1" s="1"/>
  <c r="AE52" i="1"/>
  <c r="T35" i="1"/>
  <c r="R35" i="1" s="1"/>
  <c r="U35" i="1" s="1"/>
  <c r="O35" i="1" s="1"/>
  <c r="P35" i="1" s="1"/>
  <c r="T38" i="1"/>
  <c r="R38" i="1" s="1"/>
  <c r="U38" i="1" s="1"/>
  <c r="O38" i="1" s="1"/>
  <c r="P38" i="1" s="1"/>
  <c r="T17" i="1"/>
  <c r="R17" i="1" s="1"/>
  <c r="U17" i="1" s="1"/>
  <c r="O17" i="1" s="1"/>
  <c r="P17" i="1" s="1"/>
  <c r="AF89" i="1"/>
  <c r="Y89" i="1"/>
  <c r="AC89" i="1" s="1"/>
  <c r="AE89" i="1"/>
  <c r="Y40" i="1"/>
  <c r="AC40" i="1" s="1"/>
  <c r="AF40" i="1"/>
  <c r="AE40" i="1"/>
  <c r="T55" i="1"/>
  <c r="R55" i="1" s="1"/>
  <c r="U55" i="1" s="1"/>
  <c r="O55" i="1" s="1"/>
  <c r="P55" i="1" s="1"/>
  <c r="AG64" i="1"/>
  <c r="T93" i="1"/>
  <c r="R93" i="1" s="1"/>
  <c r="U93" i="1" s="1"/>
  <c r="O93" i="1" s="1"/>
  <c r="P93" i="1" s="1"/>
  <c r="Y84" i="1"/>
  <c r="AC84" i="1" s="1"/>
  <c r="AE84" i="1"/>
  <c r="AF84" i="1"/>
  <c r="AG77" i="1"/>
  <c r="AF78" i="1"/>
  <c r="Y78" i="1"/>
  <c r="AC78" i="1" s="1"/>
  <c r="T78" i="1"/>
  <c r="R78" i="1" s="1"/>
  <c r="U78" i="1" s="1"/>
  <c r="O78" i="1" s="1"/>
  <c r="P78" i="1" s="1"/>
  <c r="AE78" i="1"/>
  <c r="Y48" i="1"/>
  <c r="AC48" i="1" s="1"/>
  <c r="AF48" i="1"/>
  <c r="AE48" i="1"/>
  <c r="Y80" i="1"/>
  <c r="AC80" i="1" s="1"/>
  <c r="AF80" i="1"/>
  <c r="AE80" i="1"/>
  <c r="T80" i="1"/>
  <c r="R80" i="1" s="1"/>
  <c r="U80" i="1" s="1"/>
  <c r="O80" i="1" s="1"/>
  <c r="P80" i="1" s="1"/>
  <c r="Y31" i="1"/>
  <c r="AC31" i="1" s="1"/>
  <c r="AF31" i="1"/>
  <c r="AE31" i="1"/>
  <c r="T31" i="1"/>
  <c r="R31" i="1" s="1"/>
  <c r="U31" i="1" s="1"/>
  <c r="O31" i="1" s="1"/>
  <c r="P31" i="1" s="1"/>
  <c r="AG57" i="1"/>
  <c r="Y39" i="1"/>
  <c r="AC39" i="1" s="1"/>
  <c r="AF39" i="1"/>
  <c r="AE39" i="1"/>
  <c r="Y27" i="1"/>
  <c r="AC27" i="1" s="1"/>
  <c r="AF27" i="1"/>
  <c r="AE27" i="1"/>
  <c r="AG71" i="1"/>
  <c r="Y74" i="1"/>
  <c r="AC74" i="1" s="1"/>
  <c r="AF74" i="1"/>
  <c r="T74" i="1"/>
  <c r="R74" i="1" s="1"/>
  <c r="U74" i="1" s="1"/>
  <c r="O74" i="1" s="1"/>
  <c r="P74" i="1" s="1"/>
  <c r="AE74" i="1"/>
  <c r="T39" i="1"/>
  <c r="R39" i="1" s="1"/>
  <c r="U39" i="1" s="1"/>
  <c r="O39" i="1" s="1"/>
  <c r="P39" i="1" s="1"/>
  <c r="Y66" i="1"/>
  <c r="AC66" i="1" s="1"/>
  <c r="AF66" i="1"/>
  <c r="AE66" i="1"/>
  <c r="Y88" i="1"/>
  <c r="AC88" i="1" s="1"/>
  <c r="AE88" i="1"/>
  <c r="AF88" i="1"/>
  <c r="AG88" i="1" s="1"/>
  <c r="Y47" i="1"/>
  <c r="AC47" i="1" s="1"/>
  <c r="AF47" i="1"/>
  <c r="AG47" i="1" s="1"/>
  <c r="AE47" i="1"/>
  <c r="AG67" i="1"/>
  <c r="AF85" i="1"/>
  <c r="Y85" i="1"/>
  <c r="AC85" i="1" s="1"/>
  <c r="AE85" i="1"/>
  <c r="AG65" i="1"/>
  <c r="T48" i="1"/>
  <c r="R48" i="1" s="1"/>
  <c r="U48" i="1" s="1"/>
  <c r="O48" i="1" s="1"/>
  <c r="P48" i="1" s="1"/>
  <c r="T50" i="1"/>
  <c r="R50" i="1" s="1"/>
  <c r="U50" i="1" s="1"/>
  <c r="O50" i="1" s="1"/>
  <c r="P50" i="1" s="1"/>
  <c r="AF24" i="1"/>
  <c r="Y24" i="1"/>
  <c r="AC24" i="1" s="1"/>
  <c r="AE24" i="1"/>
  <c r="AF19" i="1"/>
  <c r="Y19" i="1"/>
  <c r="AC19" i="1" s="1"/>
  <c r="AE19" i="1"/>
  <c r="T19" i="1"/>
  <c r="R19" i="1" s="1"/>
  <c r="U19" i="1" s="1"/>
  <c r="O19" i="1" s="1"/>
  <c r="P19" i="1" s="1"/>
  <c r="T44" i="1"/>
  <c r="R44" i="1" s="1"/>
  <c r="U44" i="1" s="1"/>
  <c r="O44" i="1" s="1"/>
  <c r="P44" i="1" s="1"/>
  <c r="Y56" i="1"/>
  <c r="AC56" i="1" s="1"/>
  <c r="AF56" i="1"/>
  <c r="AE56" i="1"/>
  <c r="T89" i="1"/>
  <c r="R89" i="1" s="1"/>
  <c r="U89" i="1" s="1"/>
  <c r="O89" i="1" s="1"/>
  <c r="P89" i="1" s="1"/>
  <c r="AG83" i="1"/>
  <c r="AG62" i="1"/>
  <c r="AG46" i="1"/>
  <c r="T60" i="1"/>
  <c r="R60" i="1" s="1"/>
  <c r="U60" i="1" s="1"/>
  <c r="O60" i="1" s="1"/>
  <c r="P60" i="1" s="1"/>
  <c r="Y21" i="1"/>
  <c r="AC21" i="1" s="1"/>
  <c r="AF21" i="1"/>
  <c r="AE21" i="1"/>
  <c r="AG68" i="1"/>
  <c r="Y86" i="1"/>
  <c r="AC86" i="1" s="1"/>
  <c r="AF86" i="1"/>
  <c r="AE86" i="1"/>
  <c r="T86" i="1"/>
  <c r="R86" i="1" s="1"/>
  <c r="U86" i="1" s="1"/>
  <c r="O86" i="1" s="1"/>
  <c r="P86" i="1" s="1"/>
  <c r="Y25" i="1"/>
  <c r="AC25" i="1" s="1"/>
  <c r="AF25" i="1"/>
  <c r="AE25" i="1"/>
  <c r="T51" i="1"/>
  <c r="R51" i="1" s="1"/>
  <c r="U51" i="1" s="1"/>
  <c r="O51" i="1" s="1"/>
  <c r="P51" i="1" s="1"/>
  <c r="Y23" i="1"/>
  <c r="AC23" i="1" s="1"/>
  <c r="AF23" i="1"/>
  <c r="AE23" i="1"/>
  <c r="T23" i="1"/>
  <c r="R23" i="1" s="1"/>
  <c r="U23" i="1" s="1"/>
  <c r="O23" i="1" s="1"/>
  <c r="P23" i="1" s="1"/>
  <c r="Y36" i="1"/>
  <c r="AC36" i="1" s="1"/>
  <c r="AF36" i="1"/>
  <c r="AE36" i="1"/>
  <c r="T36" i="1"/>
  <c r="R36" i="1" s="1"/>
  <c r="U36" i="1" s="1"/>
  <c r="O36" i="1" s="1"/>
  <c r="P36" i="1" s="1"/>
  <c r="T81" i="1"/>
  <c r="R81" i="1" s="1"/>
  <c r="U81" i="1" s="1"/>
  <c r="O81" i="1" s="1"/>
  <c r="P81" i="1" s="1"/>
  <c r="T53" i="1"/>
  <c r="R53" i="1" s="1"/>
  <c r="U53" i="1" s="1"/>
  <c r="O53" i="1" s="1"/>
  <c r="P53" i="1" s="1"/>
  <c r="AG69" i="1"/>
  <c r="AG51" i="1" l="1"/>
  <c r="AG81" i="1"/>
  <c r="AG36" i="1"/>
  <c r="AG25" i="1"/>
  <c r="AG21" i="1"/>
  <c r="AG56" i="1"/>
  <c r="AG66" i="1"/>
  <c r="AG48" i="1"/>
  <c r="AG52" i="1"/>
  <c r="AG44" i="1"/>
  <c r="AG61" i="1"/>
  <c r="AG85" i="1"/>
  <c r="AG84" i="1"/>
  <c r="AG82" i="1"/>
  <c r="AG24" i="1"/>
  <c r="AG27" i="1"/>
  <c r="AG31" i="1"/>
  <c r="AG35" i="1"/>
  <c r="AG43" i="1"/>
  <c r="AG89" i="1"/>
  <c r="AG94" i="1"/>
  <c r="AG38" i="1"/>
  <c r="AG23" i="1"/>
  <c r="AG39" i="1"/>
  <c r="AG73" i="1"/>
  <c r="AG70" i="1"/>
  <c r="AG86" i="1"/>
  <c r="AG74" i="1"/>
  <c r="AG80" i="1"/>
  <c r="AG78" i="1"/>
  <c r="AG50" i="1"/>
  <c r="AG90" i="1"/>
  <c r="AG79" i="1"/>
  <c r="AG17" i="1"/>
  <c r="AG19" i="1"/>
  <c r="AG40" i="1"/>
  <c r="AG93" i="1"/>
  <c r="AG53" i="1"/>
</calcChain>
</file>

<file path=xl/sharedStrings.xml><?xml version="1.0" encoding="utf-8"?>
<sst xmlns="http://schemas.openxmlformats.org/spreadsheetml/2006/main" count="2087" uniqueCount="774">
  <si>
    <t>File opened</t>
  </si>
  <si>
    <t>2021-08-04 09:21:54</t>
  </si>
  <si>
    <t>Console s/n</t>
  </si>
  <si>
    <t>68C-831540</t>
  </si>
  <si>
    <t>Console ver</t>
  </si>
  <si>
    <t>Bluestem v.1.5.02</t>
  </si>
  <si>
    <t>Scripts ver</t>
  </si>
  <si>
    <t>2021.03  1.5.02, Feb 2021</t>
  </si>
  <si>
    <t>Head s/n</t>
  </si>
  <si>
    <t>68H-891540</t>
  </si>
  <si>
    <t>Head ver</t>
  </si>
  <si>
    <t>1.4.5</t>
  </si>
  <si>
    <t>Head cal</t>
  </si>
  <si>
    <t>{"h2obspanconc2": "0", "co2bspan1": "0.998262", "ssb_ref": "36987.9", "h2obzero": "1.10663", "h2oaspanconc1": "12.33", "co2aspan1": "0.998619", "tazero": "-0.0628967", "chamberpressurezero": "2.59184", "tbzero": "0.0233784", "flowmeterzero": "0.999182", "co2bspan2b": "0.287783", "h2oaspan2a": "0.070226", "co2aspan2a": "0.287939", "ssa_ref": "35824.1", "flowazero": "0.29116", "co2bspanconc2": "314.9", "co2aspanconc1": "2475", "co2bspan2": "-0.0355219", "co2azero": "0.905959", "co2aspan2": "-0.03584", "h2obspan2a": "0.0713911", "h2oaspan2b": "0.0705737", "oxygen": "21", "h2obspanconc1": "12.33", "co2bspan2a": "0.291303", "co2bspanconc1": "2475", "flowbzero": "0.31705", "co2bzero": "0.910693", "h2obspan2b": "0.0711522", "co2aspan2b": "0.28457", "h2oaspan2": "0", "co2aspanconc2": "314.9", "h2oazero": "1.09393", "h2obspan2": "0", "h2oaspan1": "1.00495", "h2oaspanconc2": "0", "h2obspan1": "0.996655"}</t>
  </si>
  <si>
    <t>Chamber type</t>
  </si>
  <si>
    <t>6800-01A</t>
  </si>
  <si>
    <t>Chamber s/n</t>
  </si>
  <si>
    <t>MPF-651415</t>
  </si>
  <si>
    <t>Chamber rev</t>
  </si>
  <si>
    <t>0</t>
  </si>
  <si>
    <t>Chamber cal</t>
  </si>
  <si>
    <t>Fluorometer</t>
  </si>
  <si>
    <t>Flr. Version</t>
  </si>
  <si>
    <t>09:21:54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</si>
  <si>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</si>
  <si>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</si>
  <si>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</si>
  <si>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</si>
  <si>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</si>
  <si>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</si>
  <si>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</si>
  <si>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</si>
  <si>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</si>
  <si>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</si>
  <si>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</si>
  <si>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</si>
  <si>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</si>
  <si>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</si>
  <si>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</si>
  <si>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</si>
  <si>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</si>
  <si>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</si>
  <si>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</si>
  <si>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</si>
  <si>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</si>
  <si>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</si>
  <si>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</si>
  <si>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</si>
  <si>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</si>
  <si>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</si>
  <si>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</si>
  <si>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</si>
  <si>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</si>
  <si>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</si>
  <si>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</si>
  <si>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</si>
  <si>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</si>
  <si>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</si>
  <si>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</si>
  <si>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</si>
  <si>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</si>
  <si>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</si>
  <si>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</si>
  <si>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</si>
  <si>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</si>
  <si>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</si>
  <si>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</si>
  <si>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</si>
  <si>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</si>
  <si>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</si>
  <si>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</si>
  <si>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</si>
  <si>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</si>
  <si>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</si>
  <si>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</si>
  <si>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</si>
  <si>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</si>
  <si>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2.80291 56.3673 370.305 649.303 901.927 1128.92 1318.79 1577.54</t>
  </si>
  <si>
    <t>Fs_true</t>
  </si>
  <si>
    <t>-0.024006 99.521 401.403 601.011 801.574 1001.88 1200.97 1401.02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</si>
  <si>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</si>
  <si>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</si>
  <si>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</si>
  <si>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</si>
  <si>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</si>
  <si>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</si>
  <si>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</si>
  <si>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</si>
  <si>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</si>
  <si>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</si>
  <si>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</si>
  <si>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</si>
  <si>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</si>
  <si>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</si>
  <si>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</si>
  <si>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</si>
  <si>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</si>
  <si>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</si>
  <si>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</si>
  <si>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</si>
  <si>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</si>
  <si>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</si>
  <si>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</si>
  <si>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</si>
  <si>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</si>
  <si>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</si>
  <si>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</si>
  <si>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</si>
  <si>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</si>
  <si>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</si>
  <si>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</si>
  <si>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</si>
  <si>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</si>
  <si>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</si>
  <si>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</si>
  <si>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</si>
  <si>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</si>
  <si>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</si>
  <si>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</si>
  <si>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</si>
  <si>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</si>
  <si>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</si>
  <si>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</si>
  <si>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</si>
  <si>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</si>
  <si>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</si>
  <si>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</si>
  <si>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</si>
  <si>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</si>
  <si>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</si>
  <si>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</si>
  <si>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</si>
  <si>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</si>
  <si>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</si>
  <si>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</si>
  <si>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</si>
  <si>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</si>
  <si>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</si>
  <si>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</si>
  <si>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</si>
  <si>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</si>
  <si>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</si>
  <si>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</si>
  <si>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</si>
  <si>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</si>
  <si>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</si>
  <si>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</si>
  <si>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</si>
  <si>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</si>
  <si>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</si>
  <si>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</si>
  <si>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</si>
  <si>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</si>
  <si>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</si>
  <si>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</si>
  <si>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</si>
  <si>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</si>
  <si>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</si>
  <si>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</si>
  <si>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</si>
  <si>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</si>
  <si>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</si>
  <si>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</si>
  <si>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</si>
  <si>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</si>
  <si>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</si>
  <si>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</si>
  <si>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</si>
  <si>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</si>
  <si>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</si>
  <si>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</si>
  <si>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</si>
  <si>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</si>
  <si>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</si>
  <si>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</si>
  <si>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</si>
  <si>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</si>
  <si>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</si>
  <si>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</si>
  <si>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</si>
  <si>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</si>
  <si>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</si>
  <si>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</si>
  <si>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</si>
  <si>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</si>
  <si>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</si>
  <si>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</si>
  <si>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</si>
  <si>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</si>
  <si>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</si>
  <si>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</si>
  <si>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</si>
  <si>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</si>
  <si>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</si>
  <si>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</si>
  <si>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</si>
  <si>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</si>
  <si>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</si>
  <si>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</si>
  <si>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</si>
  <si>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</si>
  <si>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</si>
  <si>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</si>
  <si>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</si>
  <si>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</si>
  <si>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</si>
  <si>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</si>
  <si>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</si>
  <si>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</si>
  <si>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</si>
  <si>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</si>
  <si>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</si>
  <si>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</si>
  <si>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</si>
  <si>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</si>
  <si>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</si>
  <si>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</si>
  <si>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</si>
  <si>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</si>
  <si>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</si>
  <si>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</si>
  <si>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</si>
  <si>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</si>
  <si>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</si>
  <si>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</si>
  <si>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</si>
  <si>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</si>
  <si>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</si>
  <si>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</si>
  <si>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</si>
  <si>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</si>
  <si>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</si>
  <si>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</si>
  <si>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</si>
  <si>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</si>
  <si>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</si>
  <si>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</si>
  <si>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</si>
  <si>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</si>
  <si>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</si>
  <si>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</si>
  <si>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</si>
  <si>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</si>
  <si>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</si>
  <si>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</si>
  <si>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</si>
  <si>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</si>
  <si>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</si>
  <si>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</si>
  <si>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</si>
  <si>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</si>
  <si>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</si>
  <si>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</si>
  <si>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</si>
  <si>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</si>
  <si>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</si>
  <si>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</si>
  <si>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</si>
  <si>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</si>
  <si>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</si>
  <si>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</si>
  <si>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</si>
  <si>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</si>
  <si>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</si>
  <si>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</si>
  <si>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</si>
  <si>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</si>
  <si>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</si>
  <si>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</si>
  <si>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</si>
  <si>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</si>
  <si>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</si>
  <si>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</si>
  <si>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</si>
  <si>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</si>
  <si>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</si>
  <si>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</si>
  <si>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</si>
  <si>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</si>
  <si>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</si>
  <si>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</si>
  <si>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</si>
  <si>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</si>
  <si>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</si>
  <si>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</si>
  <si>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</si>
  <si>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</si>
  <si>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</si>
  <si>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</si>
  <si>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</si>
  <si>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</si>
  <si>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</si>
  <si>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</si>
  <si>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</si>
  <si>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</si>
  <si>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</si>
  <si>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</si>
  <si>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</si>
  <si>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</si>
  <si>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</si>
  <si>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</si>
  <si>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</si>
  <si>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</si>
  <si>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</si>
  <si>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</si>
  <si>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</si>
  <si>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</si>
  <si>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</si>
  <si>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</si>
  <si>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</si>
  <si>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</si>
  <si>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</si>
  <si>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</si>
  <si>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</si>
  <si>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</si>
  <si>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</si>
  <si>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</si>
  <si>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</si>
  <si>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</si>
  <si>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</si>
  <si>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</si>
  <si>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</si>
  <si>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</si>
  <si>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</si>
  <si>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</si>
  <si>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</si>
  <si>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</si>
  <si>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</si>
  <si>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</si>
  <si>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</si>
  <si>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</si>
  <si>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</si>
  <si>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</si>
  <si>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</si>
  <si>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</si>
  <si>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</si>
  <si>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</si>
  <si>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</si>
  <si>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</si>
  <si>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</si>
  <si>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</si>
  <si>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</si>
  <si>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</si>
  <si>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</si>
  <si>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</si>
  <si>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</si>
  <si>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</si>
  <si>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</si>
  <si>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</si>
  <si>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</si>
  <si>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</si>
  <si>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</si>
  <si>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</si>
  <si>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</si>
  <si>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</si>
  <si>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</si>
  <si>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</si>
  <si>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</si>
  <si>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</si>
  <si>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min</t>
  </si>
  <si>
    <t>20210805 09:41:09</t>
  </si>
  <si>
    <t>09:41:09</t>
  </si>
  <si>
    <t>sorghum</t>
  </si>
  <si>
    <t>1</t>
  </si>
  <si>
    <t>ripe4</t>
  </si>
  <si>
    <t>RECT-12243-20210724-05_20_30</t>
  </si>
  <si>
    <t>MPF-12244-20210804-09_40_29</t>
  </si>
  <si>
    <t>DARK-12245-20210804-09_40_37</t>
  </si>
  <si>
    <t>0: Broadleaf</t>
  </si>
  <si>
    <t>09:40:32</t>
  </si>
  <si>
    <t>2/2</t>
  </si>
  <si>
    <t>11111111</t>
  </si>
  <si>
    <t>oooooooo</t>
  </si>
  <si>
    <t>off</t>
  </si>
  <si>
    <t>20210805 09:44:10</t>
  </si>
  <si>
    <t>09:44:10</t>
  </si>
  <si>
    <t>MPF-12246-20210804-09_43_29</t>
  </si>
  <si>
    <t>DARK-12247-20210804-09_43_37</t>
  </si>
  <si>
    <t>09:42:13</t>
  </si>
  <si>
    <t>1/2</t>
  </si>
  <si>
    <t>20210805 09:47:10</t>
  </si>
  <si>
    <t>09:47:10</t>
  </si>
  <si>
    <t>MPF-12248-20210804-09_46_30</t>
  </si>
  <si>
    <t>DARK-12249-20210804-09_46_37</t>
  </si>
  <si>
    <t>09:47:32</t>
  </si>
  <si>
    <t>20210805 09:49:34</t>
  </si>
  <si>
    <t>09:49:34</t>
  </si>
  <si>
    <t>MPF-12250-20210804-09_48_53</t>
  </si>
  <si>
    <t>DARK-12251-20210804-09_49_01</t>
  </si>
  <si>
    <t>09:48:55</t>
  </si>
  <si>
    <t>20210805 09:52:05</t>
  </si>
  <si>
    <t>09:52:05</t>
  </si>
  <si>
    <t>MPF-12252-20210804-09_51_25</t>
  </si>
  <si>
    <t>DARK-12253-20210804-09_51_32</t>
  </si>
  <si>
    <t>09:51:26</t>
  </si>
  <si>
    <t>20210805 09:53:36</t>
  </si>
  <si>
    <t>09:53:36</t>
  </si>
  <si>
    <t>MPF-12254-20210804-09_52_55</t>
  </si>
  <si>
    <t>DARK-12255-20210804-09_53_03</t>
  </si>
  <si>
    <t>09:54:11</t>
  </si>
  <si>
    <t>20210805 09:56:28</t>
  </si>
  <si>
    <t>09:56:28</t>
  </si>
  <si>
    <t>MPF-12256-20210804-09_55_48</t>
  </si>
  <si>
    <t>DARK-12257-20210804-09_55_55</t>
  </si>
  <si>
    <t>09:55:48</t>
  </si>
  <si>
    <t>20210805 09:58:14</t>
  </si>
  <si>
    <t>09:58:14</t>
  </si>
  <si>
    <t>MPF-12258-20210804-09_57_34</t>
  </si>
  <si>
    <t>DARK-12259-20210804-09_57_41</t>
  </si>
  <si>
    <t>09:57:33</t>
  </si>
  <si>
    <t>20210805 10:01:15</t>
  </si>
  <si>
    <t>10:01:15</t>
  </si>
  <si>
    <t>MPF-12260-20210804-10_00_34</t>
  </si>
  <si>
    <t>DARK-12261-20210804-10_00_42</t>
  </si>
  <si>
    <t>09:59:41</t>
  </si>
  <si>
    <t>20210805 10:03:38</t>
  </si>
  <si>
    <t>10:03:38</t>
  </si>
  <si>
    <t>MPF-12262-20210804-10_02_58</t>
  </si>
  <si>
    <t>DARK-12263-20210804-10_03_05</t>
  </si>
  <si>
    <t>10:02:15</t>
  </si>
  <si>
    <t>20210805 10:05:34</t>
  </si>
  <si>
    <t>10:05:34</t>
  </si>
  <si>
    <t>MPF-12264-20210804-10_04_54</t>
  </si>
  <si>
    <t>DARK-12265-20210804-10_05_01</t>
  </si>
  <si>
    <t>10:04:57</t>
  </si>
  <si>
    <t>20210805 10:07:28</t>
  </si>
  <si>
    <t>10:07:28</t>
  </si>
  <si>
    <t>MPF-12266-20210804-10_06_48</t>
  </si>
  <si>
    <t>DARK-12267-20210804-10_06_55</t>
  </si>
  <si>
    <t>10:06:43</t>
  </si>
  <si>
    <t>20210805 10:09:27</t>
  </si>
  <si>
    <t>10:09:27</t>
  </si>
  <si>
    <t>MPF-12268-20210804-10_08_47</t>
  </si>
  <si>
    <t>DARK-12269-20210804-10_08_54</t>
  </si>
  <si>
    <t>10:08:45</t>
  </si>
  <si>
    <t>20210805 10:11:56</t>
  </si>
  <si>
    <t>10:11:56</t>
  </si>
  <si>
    <t>MPF-12270-20210804-10_11_15</t>
  </si>
  <si>
    <t>DARK-12271-20210804-10_11_23</t>
  </si>
  <si>
    <t>10:11:12</t>
  </si>
  <si>
    <t>20210805 10:13:48</t>
  </si>
  <si>
    <t>10:13:48</t>
  </si>
  <si>
    <t>MPF-12272-20210804-10_13_07</t>
  </si>
  <si>
    <t>DARK-12273-20210804-10_13_15</t>
  </si>
  <si>
    <t>10:13:00</t>
  </si>
  <si>
    <t>20210805 10:16:17</t>
  </si>
  <si>
    <t>10:16:17</t>
  </si>
  <si>
    <t>MPF-12274-20210804-10_15_36</t>
  </si>
  <si>
    <t>DARK-12275-20210804-10_15_44</t>
  </si>
  <si>
    <t>10:15:33</t>
  </si>
  <si>
    <t>20210805 10:37:11</t>
  </si>
  <si>
    <t>10:37:11</t>
  </si>
  <si>
    <t>maize</t>
  </si>
  <si>
    <t>MPF-12276-20210804-10_36_30</t>
  </si>
  <si>
    <t>DARK-12277-20210804-10_36_38</t>
  </si>
  <si>
    <t>10:36:32</t>
  </si>
  <si>
    <t>20210805 10:39:23</t>
  </si>
  <si>
    <t>10:39:23</t>
  </si>
  <si>
    <t>MPF-12278-20210804-10_38_42</t>
  </si>
  <si>
    <t>DARK-12279-20210804-10_38_50</t>
  </si>
  <si>
    <t>10:38:43</t>
  </si>
  <si>
    <t>20210805 10:41:22</t>
  </si>
  <si>
    <t>10:41:22</t>
  </si>
  <si>
    <t>MPF-12280-20210804-10_40_42</t>
  </si>
  <si>
    <t>DARK-12281-20210804-10_40_50</t>
  </si>
  <si>
    <t>10:40:42</t>
  </si>
  <si>
    <t>20210805 10:43:07</t>
  </si>
  <si>
    <t>10:43:07</t>
  </si>
  <si>
    <t>MPF-12282-20210804-10_42_27</t>
  </si>
  <si>
    <t>DARK-12283-20210804-10_42_35</t>
  </si>
  <si>
    <t>10:42:27</t>
  </si>
  <si>
    <t>20210805 10:44:55</t>
  </si>
  <si>
    <t>10:44:55</t>
  </si>
  <si>
    <t>MPF-12284-20210804-10_44_15</t>
  </si>
  <si>
    <t>DARK-12285-20210804-10_44_23</t>
  </si>
  <si>
    <t>10:44:15</t>
  </si>
  <si>
    <t>20210805 10:46:52</t>
  </si>
  <si>
    <t>10:46:52</t>
  </si>
  <si>
    <t>MPF-12286-20210804-10_46_11</t>
  </si>
  <si>
    <t>DARK-12287-20210804-10_46_19</t>
  </si>
  <si>
    <t>10:46:12</t>
  </si>
  <si>
    <t>20210805 10:48:47</t>
  </si>
  <si>
    <t>10:48:47</t>
  </si>
  <si>
    <t>MPF-12288-20210804-10_48_06</t>
  </si>
  <si>
    <t>DARK-12289-20210804-10_48_14</t>
  </si>
  <si>
    <t>10:48:08</t>
  </si>
  <si>
    <t>20210805 10:50:34</t>
  </si>
  <si>
    <t>10:50:34</t>
  </si>
  <si>
    <t>MPF-12290-20210804-10_49_53</t>
  </si>
  <si>
    <t>DARK-12291-20210804-10_50_01</t>
  </si>
  <si>
    <t>10:49:53</t>
  </si>
  <si>
    <t>20210805 10:53:32</t>
  </si>
  <si>
    <t>10:53:32</t>
  </si>
  <si>
    <t>MPF-12292-20210804-10_52_51</t>
  </si>
  <si>
    <t>DARK-12293-20210804-10_52_59</t>
  </si>
  <si>
    <t>10:51:58</t>
  </si>
  <si>
    <t>20210805 10:55:12</t>
  </si>
  <si>
    <t>10:55:12</t>
  </si>
  <si>
    <t>MPF-12294-20210804-10_54_32</t>
  </si>
  <si>
    <t>DARK-12295-20210804-10_54_40</t>
  </si>
  <si>
    <t>10:54:34</t>
  </si>
  <si>
    <t>20210805 10:57:09</t>
  </si>
  <si>
    <t>10:57:09</t>
  </si>
  <si>
    <t>MPF-12296-20210804-10_56_29</t>
  </si>
  <si>
    <t>DARK-12297-20210804-10_56_37</t>
  </si>
  <si>
    <t>10:56:31</t>
  </si>
  <si>
    <t>20210805 10:58:40</t>
  </si>
  <si>
    <t>10:58:40</t>
  </si>
  <si>
    <t>MPF-12298-20210804-10_58_00</t>
  </si>
  <si>
    <t>DARK-12299-20210804-10_58_07</t>
  </si>
  <si>
    <t>10:59:09</t>
  </si>
  <si>
    <t>20210805 11:01:07</t>
  </si>
  <si>
    <t>11:01:07</t>
  </si>
  <si>
    <t>MPF-12300-20210804-11_00_26</t>
  </si>
  <si>
    <t>DARK-12301-20210804-11_00_34</t>
  </si>
  <si>
    <t>11:00:26</t>
  </si>
  <si>
    <t>20210805 11:03:33</t>
  </si>
  <si>
    <t>11:03:33</t>
  </si>
  <si>
    <t>MPF-12302-20210804-11_02_53</t>
  </si>
  <si>
    <t>DARK-12303-20210804-11_03_00</t>
  </si>
  <si>
    <t>11:02:52</t>
  </si>
  <si>
    <t>20210805 11:05:26</t>
  </si>
  <si>
    <t>11:05:26</t>
  </si>
  <si>
    <t>MPF-12304-20210804-11_04_46</t>
  </si>
  <si>
    <t>DARK-12305-20210804-11_04_54</t>
  </si>
  <si>
    <t>11:04:44</t>
  </si>
  <si>
    <t>20210805 11:07:04</t>
  </si>
  <si>
    <t>11:07:04</t>
  </si>
  <si>
    <t>MPF-12306-20210804-11_06_24</t>
  </si>
  <si>
    <t>DARK-12307-20210804-11_06_32</t>
  </si>
  <si>
    <t>11:06:26</t>
  </si>
  <si>
    <t>20210805 11:18:50</t>
  </si>
  <si>
    <t>11:18:50</t>
  </si>
  <si>
    <t>5</t>
  </si>
  <si>
    <t>MPF-12308-20210804-11_18_10</t>
  </si>
  <si>
    <t>DARK-12309-20210804-11_18_17</t>
  </si>
  <si>
    <t>11:18:12</t>
  </si>
  <si>
    <t>20210805 11:21:50</t>
  </si>
  <si>
    <t>11:21:50</t>
  </si>
  <si>
    <t>MPF-12310-20210804-11_21_10</t>
  </si>
  <si>
    <t>DARK-12311-20210804-11_21_18</t>
  </si>
  <si>
    <t>11:20:46</t>
  </si>
  <si>
    <t>20210805 11:23:21</t>
  </si>
  <si>
    <t>11:23:21</t>
  </si>
  <si>
    <t>MPF-12312-20210804-11_22_41</t>
  </si>
  <si>
    <t>DARK-12313-20210804-11_22_48</t>
  </si>
  <si>
    <t>11:23:49</t>
  </si>
  <si>
    <t>20210805 11:25:20</t>
  </si>
  <si>
    <t>11:25:20</t>
  </si>
  <si>
    <t>MPF-12314-20210804-11_24_40</t>
  </si>
  <si>
    <t>DARK-12315-20210804-11_24_47</t>
  </si>
  <si>
    <t>11:25:50</t>
  </si>
  <si>
    <t>20210805 11:27:21</t>
  </si>
  <si>
    <t>11:27:21</t>
  </si>
  <si>
    <t>MPF-12316-20210804-11_26_41</t>
  </si>
  <si>
    <t>DARK-12317-20210804-11_26_48</t>
  </si>
  <si>
    <t>11:27:50</t>
  </si>
  <si>
    <t>20210805 11:29:21</t>
  </si>
  <si>
    <t>11:29:21</t>
  </si>
  <si>
    <t>MPF-12318-20210804-11_28_41</t>
  </si>
  <si>
    <t>DARK-12319-20210804-11_28_48</t>
  </si>
  <si>
    <t>11:29:53</t>
  </si>
  <si>
    <t>20210805 11:32:09</t>
  </si>
  <si>
    <t>11:32:09</t>
  </si>
  <si>
    <t>MPF-12320-20210804-11_31_29</t>
  </si>
  <si>
    <t>DARK-12321-20210804-11_31_36</t>
  </si>
  <si>
    <t>11:31:28</t>
  </si>
  <si>
    <t>20210805 11:34:01</t>
  </si>
  <si>
    <t>11:34:01</t>
  </si>
  <si>
    <t>MPF-12322-20210804-11_33_21</t>
  </si>
  <si>
    <t>DARK-12323-20210804-11_33_28</t>
  </si>
  <si>
    <t>11:33:20</t>
  </si>
  <si>
    <t>20210805 11:37:01</t>
  </si>
  <si>
    <t>11:37:01</t>
  </si>
  <si>
    <t>MPF-12324-20210804-11_36_21</t>
  </si>
  <si>
    <t>DARK-12325-20210804-11_36_29</t>
  </si>
  <si>
    <t>11:35:15</t>
  </si>
  <si>
    <t>20210805 11:38:40</t>
  </si>
  <si>
    <t>11:38:40</t>
  </si>
  <si>
    <t>MPF-12326-20210804-11_38_00</t>
  </si>
  <si>
    <t>DARK-12327-20210804-11_38_07</t>
  </si>
  <si>
    <t>11:38:02</t>
  </si>
  <si>
    <t>20210805 11:40:24</t>
  </si>
  <si>
    <t>11:40:24</t>
  </si>
  <si>
    <t>MPF-12328-20210804-11_39_44</t>
  </si>
  <si>
    <t>DARK-12329-20210804-11_39_51</t>
  </si>
  <si>
    <t>11:39:46</t>
  </si>
  <si>
    <t>20210805 11:42:17</t>
  </si>
  <si>
    <t>11:42:17</t>
  </si>
  <si>
    <t>MPF-12330-20210804-11_41_37</t>
  </si>
  <si>
    <t>DARK-12331-20210804-11_41_45</t>
  </si>
  <si>
    <t>11:41:39</t>
  </si>
  <si>
    <t>20210805 11:44:01</t>
  </si>
  <si>
    <t>11:44:01</t>
  </si>
  <si>
    <t>MPF-12332-20210804-11_43_21</t>
  </si>
  <si>
    <t>DARK-12333-20210804-11_43_29</t>
  </si>
  <si>
    <t>11:44:28</t>
  </si>
  <si>
    <t>20210805 11:46:24</t>
  </si>
  <si>
    <t>11:46:24</t>
  </si>
  <si>
    <t>MPF-12334-20210804-11_45_44</t>
  </si>
  <si>
    <t>DARK-12335-20210804-11_45_51</t>
  </si>
  <si>
    <t>11:45:46</t>
  </si>
  <si>
    <t>20210805 11:47:54</t>
  </si>
  <si>
    <t>11:47:54</t>
  </si>
  <si>
    <t>MPF-12336-20210804-11_47_14</t>
  </si>
  <si>
    <t>DARK-12337-20210804-11_47_22</t>
  </si>
  <si>
    <t>11:48:21</t>
  </si>
  <si>
    <t>20210805 11:50:23</t>
  </si>
  <si>
    <t>11:50:23</t>
  </si>
  <si>
    <t>MPF-12338-20210804-11_49_43</t>
  </si>
  <si>
    <t>DARK-12339-20210804-11_49_51</t>
  </si>
  <si>
    <t>11:49:46</t>
  </si>
  <si>
    <t>20210805 12:14:03</t>
  </si>
  <si>
    <t>12:14:03</t>
  </si>
  <si>
    <t>soybean</t>
  </si>
  <si>
    <t>MPF-12340-20210804-12_13_23</t>
  </si>
  <si>
    <t>DARK-12341-20210804-12_13_31</t>
  </si>
  <si>
    <t>12:13:25</t>
  </si>
  <si>
    <t>20210805 12:16:06</t>
  </si>
  <si>
    <t>12:16:06</t>
  </si>
  <si>
    <t>MPF-12342-20210804-12_15_26</t>
  </si>
  <si>
    <t>DARK-12343-20210804-12_15_33</t>
  </si>
  <si>
    <t>12:15:27</t>
  </si>
  <si>
    <t>20210805 12:18:03</t>
  </si>
  <si>
    <t>12:18:03</t>
  </si>
  <si>
    <t>MPF-12344-20210804-12_17_23</t>
  </si>
  <si>
    <t>DARK-12345-20210804-12_17_31</t>
  </si>
  <si>
    <t>12:17:23</t>
  </si>
  <si>
    <t>20210805 12:20:01</t>
  </si>
  <si>
    <t>12:20:01</t>
  </si>
  <si>
    <t>MPF-12346-20210804-12_19_21</t>
  </si>
  <si>
    <t>DARK-12347-20210804-12_19_29</t>
  </si>
  <si>
    <t>12:19:20</t>
  </si>
  <si>
    <t>20210805 12:21:58</t>
  </si>
  <si>
    <t>12:21:58</t>
  </si>
  <si>
    <t>MPF-12348-20210804-12_21_18</t>
  </si>
  <si>
    <t>DARK-12349-20210804-12_21_26</t>
  </si>
  <si>
    <t>12:21:16</t>
  </si>
  <si>
    <t>20210805 12:23:59</t>
  </si>
  <si>
    <t>12:23:59</t>
  </si>
  <si>
    <t>MPF-12350-20210804-12_23_19</t>
  </si>
  <si>
    <t>DARK-12351-20210804-12_23_27</t>
  </si>
  <si>
    <t>12:23:19</t>
  </si>
  <si>
    <t>20210805 12:26:05</t>
  </si>
  <si>
    <t>12:26:05</t>
  </si>
  <si>
    <t>MPF-12352-20210804-12_25_25</t>
  </si>
  <si>
    <t>DARK-12353-20210804-12_25_33</t>
  </si>
  <si>
    <t>12:25:25</t>
  </si>
  <si>
    <t>20210805 12:28:02</t>
  </si>
  <si>
    <t>12:28:02</t>
  </si>
  <si>
    <t>MPF-12354-20210804-12_27_22</t>
  </si>
  <si>
    <t>DARK-12355-20210804-12_27_30</t>
  </si>
  <si>
    <t>12:27:20</t>
  </si>
  <si>
    <t>20210805 12:29:58</t>
  </si>
  <si>
    <t>12:29:58</t>
  </si>
  <si>
    <t>MPF-12356-20210804-12_29_18</t>
  </si>
  <si>
    <t>DARK-12357-20210804-12_29_26</t>
  </si>
  <si>
    <t>12:29:17</t>
  </si>
  <si>
    <t>20210805 12:31:57</t>
  </si>
  <si>
    <t>12:31:57</t>
  </si>
  <si>
    <t>MPF-12358-20210804-12_31_18</t>
  </si>
  <si>
    <t>DARK-12359-20210804-12_31_25</t>
  </si>
  <si>
    <t>12:31:18</t>
  </si>
  <si>
    <t>20210805 12:34:29</t>
  </si>
  <si>
    <t>12:34:29</t>
  </si>
  <si>
    <t>MPF-12360-20210804-12_33_49</t>
  </si>
  <si>
    <t>DARK-12361-20210804-12_33_57</t>
  </si>
  <si>
    <t>12:33:51</t>
  </si>
  <si>
    <t>20210805 12:37:11</t>
  </si>
  <si>
    <t>12:37:11</t>
  </si>
  <si>
    <t>MPF-12362-20210804-12_36_31</t>
  </si>
  <si>
    <t>DARK-12363-20210804-12_36_39</t>
  </si>
  <si>
    <t>12:37:33</t>
  </si>
  <si>
    <t>20210805 12:39:58</t>
  </si>
  <si>
    <t>12:39:58</t>
  </si>
  <si>
    <t>MPF-12364-20210804-12_39_19</t>
  </si>
  <si>
    <t>DARK-12365-20210804-12_39_26</t>
  </si>
  <si>
    <t>12:39:20</t>
  </si>
  <si>
    <t>20210805 12:41:49</t>
  </si>
  <si>
    <t>12:41:49</t>
  </si>
  <si>
    <t>MPF-12366-20210804-12_41_09</t>
  </si>
  <si>
    <t>DARK-12367-20210804-12_41_17</t>
  </si>
  <si>
    <t>12:41:05</t>
  </si>
  <si>
    <t>20210805 12:43:54</t>
  </si>
  <si>
    <t>12:43:54</t>
  </si>
  <si>
    <t>MPF-12368-20210804-12_43_14</t>
  </si>
  <si>
    <t>DARK-12369-20210804-12_43_22</t>
  </si>
  <si>
    <t>12:43:05</t>
  </si>
  <si>
    <t>20210805 12:45:41</t>
  </si>
  <si>
    <t>12:45:41</t>
  </si>
  <si>
    <t>MPF-12370-20210804-12_45_02</t>
  </si>
  <si>
    <t>DARK-12371-20210804-12_45_09</t>
  </si>
  <si>
    <t>12:44:57</t>
  </si>
  <si>
    <t>20210805 13:15:03</t>
  </si>
  <si>
    <t>13:15:03</t>
  </si>
  <si>
    <t>tobacco</t>
  </si>
  <si>
    <t>MPF-12372-20210804-13_14_23</t>
  </si>
  <si>
    <t>DARK-12373-20210804-13_14_31</t>
  </si>
  <si>
    <t>13:14:26</t>
  </si>
  <si>
    <t>20210805 13:17:03</t>
  </si>
  <si>
    <t>13:17:03</t>
  </si>
  <si>
    <t>MPF-12374-20210804-13_16_23</t>
  </si>
  <si>
    <t>DARK-12375-20210804-13_16_31</t>
  </si>
  <si>
    <t>13:16:26</t>
  </si>
  <si>
    <t>20210805 13:18:48</t>
  </si>
  <si>
    <t>13:18:48</t>
  </si>
  <si>
    <t>MPF-12376-20210804-13_18_08</t>
  </si>
  <si>
    <t>DARK-12377-20210804-13_18_16</t>
  </si>
  <si>
    <t>13:18:11</t>
  </si>
  <si>
    <t>20210805 13:20:46</t>
  </si>
  <si>
    <t>13:20:46</t>
  </si>
  <si>
    <t>MPF-12378-20210804-13_20_07</t>
  </si>
  <si>
    <t>DARK-12379-20210804-13_20_14</t>
  </si>
  <si>
    <t>13:20:08</t>
  </si>
  <si>
    <t>20210805 13:22:28</t>
  </si>
  <si>
    <t>13:22:28</t>
  </si>
  <si>
    <t>MPF-12380-20210804-13_21_49</t>
  </si>
  <si>
    <t>DARK-12381-20210804-13_21_56</t>
  </si>
  <si>
    <t>13:21:50</t>
  </si>
  <si>
    <t>20210805 13:24:33</t>
  </si>
  <si>
    <t>13:24:33</t>
  </si>
  <si>
    <t>MPF-12382-20210804-13_23_54</t>
  </si>
  <si>
    <t>DARK-12383-20210804-13_24_01</t>
  </si>
  <si>
    <t>13:23:56</t>
  </si>
  <si>
    <t>20210805 13:26:16</t>
  </si>
  <si>
    <t>13:26:16</t>
  </si>
  <si>
    <t>MPF-12384-20210804-13_25_37</t>
  </si>
  <si>
    <t>DARK-12385-20210804-13_25_44</t>
  </si>
  <si>
    <t>13:25:38</t>
  </si>
  <si>
    <t>20210805 13:27:58</t>
  </si>
  <si>
    <t>13:27:58</t>
  </si>
  <si>
    <t>MPF-12386-20210804-13_27_19</t>
  </si>
  <si>
    <t>DARK-12387-20210804-13_27_26</t>
  </si>
  <si>
    <t>13:27:21</t>
  </si>
  <si>
    <t>20210805 13:29:50</t>
  </si>
  <si>
    <t>13:29:50</t>
  </si>
  <si>
    <t>MPF-12388-20210804-13_29_11</t>
  </si>
  <si>
    <t>DARK-12389-20210804-13_29_18</t>
  </si>
  <si>
    <t>13:29:11</t>
  </si>
  <si>
    <t>20210805 13:31:29</t>
  </si>
  <si>
    <t>13:31:29</t>
  </si>
  <si>
    <t>MPF-12390-20210804-13_30_50</t>
  </si>
  <si>
    <t>DARK-12391-20210804-13_30_57</t>
  </si>
  <si>
    <t>13:30:51</t>
  </si>
  <si>
    <t>20210805 13:33:25</t>
  </si>
  <si>
    <t>13:33:25</t>
  </si>
  <si>
    <t>MPF-12392-20210804-13_32_46</t>
  </si>
  <si>
    <t>DARK-12393-20210804-13_32_54</t>
  </si>
  <si>
    <t>13:32:48</t>
  </si>
  <si>
    <t>20210805 13:35:13</t>
  </si>
  <si>
    <t>13:35:13</t>
  </si>
  <si>
    <t>MPF-12394-20210804-13_34_34</t>
  </si>
  <si>
    <t>DARK-12395-20210804-13_34_42</t>
  </si>
  <si>
    <t>13:34:28</t>
  </si>
  <si>
    <t>20210805 13:37:02</t>
  </si>
  <si>
    <t>13:37:02</t>
  </si>
  <si>
    <t>MPF-12396-20210804-13_36_22</t>
  </si>
  <si>
    <t>DARK-12397-20210804-13_36_30</t>
  </si>
  <si>
    <t>13:36:25</t>
  </si>
  <si>
    <t>20210805 13:39:12</t>
  </si>
  <si>
    <t>13:39:12</t>
  </si>
  <si>
    <t>MPF-12398-20210804-13_38_32</t>
  </si>
  <si>
    <t>DARK-12399-20210804-13_38_40</t>
  </si>
  <si>
    <t>13:38:31</t>
  </si>
  <si>
    <t>20210805 13:41:03</t>
  </si>
  <si>
    <t>13:41:03</t>
  </si>
  <si>
    <t>MPF-12400-20210804-13_40_23</t>
  </si>
  <si>
    <t>DARK-12401-20210804-13_40_31</t>
  </si>
  <si>
    <t>13:40:20</t>
  </si>
  <si>
    <t>20210805 13:43:06</t>
  </si>
  <si>
    <t>13:43:06</t>
  </si>
  <si>
    <t>MPF-12402-20210804-13_42_26</t>
  </si>
  <si>
    <t>DARK-12403-20210804-13_42_34</t>
  </si>
  <si>
    <t>13:42:23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</si>
</sst>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96"/>
  <sheetViews>
    <sheetView tabSelected="1" topLeftCell="A82" workbookViewId="0">
      <selection activeCell="F100" sqref="F100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358</v>
      </c>
      <c r="GC16" t="s">
        <v>358</v>
      </c>
      <c r="GD16" t="s">
        <v>358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1628174469.5</v>
      </c>
      <c r="C17">
        <v>0</v>
      </c>
      <c r="D17" t="s">
        <v>360</v>
      </c>
      <c r="E17" t="s">
        <v>361</v>
      </c>
      <c r="F17">
        <v>0</v>
      </c>
      <c r="G17" t="s">
        <v>362</v>
      </c>
      <c r="H17" t="s">
        <v>363</v>
      </c>
      <c r="I17" t="s">
        <v>364</v>
      </c>
      <c r="J17">
        <v>1628174469.5</v>
      </c>
      <c r="K17">
        <f t="shared" ref="K17:K48" si="0">(L17)/1000</f>
        <v>3.357751989887661E-3</v>
      </c>
      <c r="L17">
        <f t="shared" ref="L17:L48" si="1">1000*CD17*AJ17*(BZ17-CA17)/(100*BS17*(1000-AJ17*BZ17))</f>
        <v>3.3577519898876611</v>
      </c>
      <c r="M17">
        <f t="shared" ref="M17:M48" si="2">CD17*AJ17*(BY17-BX17*(1000-AJ17*CA17)/(1000-AJ17*BZ17))/(100*BS17)</f>
        <v>41.294679208312118</v>
      </c>
      <c r="N17">
        <f t="shared" ref="N17:N48" si="3">BX17 - IF(AJ17&gt;1, M17*BS17*100/(AL17*CL17), 0)</f>
        <v>349.15100000000001</v>
      </c>
      <c r="O17">
        <f t="shared" ref="O17:O48" si="4">((U17-K17/2)*N17-M17)/(U17+K17/2)</f>
        <v>77.858118412594692</v>
      </c>
      <c r="P17">
        <f t="shared" ref="P17:P48" si="5">O17*(CE17+CF17)/1000</f>
        <v>7.7561989964273854</v>
      </c>
      <c r="Q17">
        <f t="shared" ref="Q17:Q48" si="6">(BX17 - IF(AJ17&gt;1, M17*BS17*100/(AL17*CL17), 0))*(CE17+CF17)/1000</f>
        <v>34.782302616801303</v>
      </c>
      <c r="R17">
        <f t="shared" ref="R17:R48" si="7">2/((1/T17-1/S17)+SIGN(T17)*SQRT((1/T17-1/S17)*(1/T17-1/S17) + 4*BT17/((BT17+1)*(BT17+1))*(2*1/T17*1/S17-1/S17*1/S17)))</f>
        <v>0.2581537266971573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2.9210017672923905</v>
      </c>
      <c r="T17">
        <f t="shared" ref="T17:T48" si="9">K17*(1000-(1000*0.61365*EXP(17.502*X17/(240.97+X17))/(CE17+CF17)+BZ17)/2)/(1000*0.61365*EXP(17.502*X17/(240.97+X17))/(CE17+CF17)-BZ17)</f>
        <v>0.24611534126907691</v>
      </c>
      <c r="U17">
        <f t="shared" ref="U17:U48" si="10">1/((BT17+1)/(R17/1.6)+1/(S17/1.37)) + BT17/((BT17+1)/(R17/1.6) + BT17/(S17/1.37))</f>
        <v>0.15485689974988093</v>
      </c>
      <c r="V17">
        <f t="shared" ref="V17:V48" si="11">(BO17*BR17)</f>
        <v>321.50701786138598</v>
      </c>
      <c r="W17">
        <f t="shared" ref="W17:W48" si="12">(CG17+(V17+2*0.95*0.0000000567*(((CG17+$B$7)+273)^4-(CG17+273)^4)-44100*K17)/(1.84*29.3*S17+8*0.95*0.0000000567*(CG17+273)^3))</f>
        <v>31.290509769888022</v>
      </c>
      <c r="X17">
        <f t="shared" ref="X17:X48" si="13">($C$7*CH17+$D$7*CI17+$E$7*W17)</f>
        <v>30.368500000000001</v>
      </c>
      <c r="Y17">
        <f t="shared" ref="Y17:Y48" si="14">0.61365*EXP(17.502*X17/(240.97+X17))</f>
        <v>4.3514639444864889</v>
      </c>
      <c r="Z17">
        <f t="shared" ref="Z17:Z48" si="15">(AA17/AB17*100)</f>
        <v>70.332419236290789</v>
      </c>
      <c r="AA17">
        <f t="shared" ref="AA17:AA48" si="16">BZ17*(CE17+CF17)/1000</f>
        <v>3.0427927439928304</v>
      </c>
      <c r="AB17">
        <f t="shared" ref="AB17:AB48" si="17">0.61365*EXP(17.502*CG17/(240.97+CG17))</f>
        <v>4.3263018349620221</v>
      </c>
      <c r="AC17">
        <f t="shared" ref="AC17:AC48" si="18">(Y17-BZ17*(CE17+CF17)/1000)</f>
        <v>1.3086712004936585</v>
      </c>
      <c r="AD17">
        <f t="shared" ref="AD17:AD48" si="19">(-K17*44100)</f>
        <v>-148.07686275404583</v>
      </c>
      <c r="AE17">
        <f t="shared" ref="AE17:AE48" si="20">2*29.3*S17*0.92*(CG17-X17)</f>
        <v>-15.936677184561001</v>
      </c>
      <c r="AF17">
        <f t="shared" ref="AF17:AF48" si="21">2*0.95*0.0000000567*(((CG17+$B$7)+273)^4-(X17+273)^4)</f>
        <v>-1.2169459713372326</v>
      </c>
      <c r="AG17">
        <f t="shared" ref="AG17:AG48" si="22">V17+AF17+AD17+AE17</f>
        <v>156.27653195144191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52053.162050495637</v>
      </c>
      <c r="AM17" t="s">
        <v>365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366</v>
      </c>
      <c r="AT17">
        <v>10243.6</v>
      </c>
      <c r="AU17">
        <v>688.90250000000003</v>
      </c>
      <c r="AV17">
        <v>970.22</v>
      </c>
      <c r="AW17">
        <f t="shared" ref="AW17:AW48" si="27">1-AU17/AV17</f>
        <v>0.28995227886458741</v>
      </c>
      <c r="AX17">
        <v>0.5</v>
      </c>
      <c r="AY17">
        <f t="shared" ref="AY17:AY48" si="28">BP17</f>
        <v>1681.1801999281793</v>
      </c>
      <c r="AZ17">
        <f t="shared" ref="AZ17:AZ48" si="29">M17</f>
        <v>41.294679208312118</v>
      </c>
      <c r="BA17">
        <f t="shared" ref="BA17:BA48" si="30">AW17*AX17*AY17</f>
        <v>243.73101507559912</v>
      </c>
      <c r="BB17">
        <f t="shared" ref="BB17:BB48" si="31">(AZ17-AR17)/AY17</f>
        <v>2.4755293530301502E-2</v>
      </c>
      <c r="BC17">
        <f t="shared" ref="BC17:BC48" si="32">(AP17-AV17)/AV17</f>
        <v>3.1766815773742034</v>
      </c>
      <c r="BD17">
        <f t="shared" ref="BD17:BD48" si="33">AO17/(AQ17+AO17/AV17)</f>
        <v>244.32816109824142</v>
      </c>
      <c r="BE17" t="s">
        <v>367</v>
      </c>
      <c r="BF17">
        <v>526.65</v>
      </c>
      <c r="BG17">
        <f t="shared" ref="BG17:BG48" si="34">IF(BF17&lt;&gt;0, BF17, BD17)</f>
        <v>526.65</v>
      </c>
      <c r="BH17">
        <f t="shared" ref="BH17:BH48" si="35">1-BG17/AV17</f>
        <v>0.45718496835769207</v>
      </c>
      <c r="BI17">
        <f t="shared" ref="BI17:BI48" si="36">(AV17-AU17)/(AV17-BG17)</f>
        <v>0.63421218747886454</v>
      </c>
      <c r="BJ17">
        <f t="shared" ref="BJ17:BJ48" si="37">(AP17-AV17)/(AP17-BG17)</f>
        <v>0.87418773843121123</v>
      </c>
      <c r="BK17">
        <f t="shared" ref="BK17:BK48" si="38">(AV17-AU17)/(AV17-AO17)</f>
        <v>0.42112893857558586</v>
      </c>
      <c r="BL17">
        <f t="shared" ref="BL17:BL48" si="39">(AP17-AV17)/(AP17-AO17)</f>
        <v>0.82186871348085688</v>
      </c>
      <c r="BM17">
        <f t="shared" ref="BM17:BM48" si="40">(BI17*BG17/AU17)</f>
        <v>0.48484052320283932</v>
      </c>
      <c r="BN17">
        <f t="shared" ref="BN17:BN48" si="41">(1-BM17)</f>
        <v>0.51515947679716068</v>
      </c>
      <c r="BO17">
        <f t="shared" ref="BO17:BO48" si="42">$B$11*CM17+$C$11*CN17+$F$11*CY17*(1-DB17)</f>
        <v>1999.98</v>
      </c>
      <c r="BP17">
        <f t="shared" ref="BP17:BP48" si="43">BO17*BQ17</f>
        <v>1681.1801999281793</v>
      </c>
      <c r="BQ17">
        <f t="shared" ref="BQ17:BQ48" si="44">($B$11*$D$9+$C$11*$D$9+$F$11*((DL17+DD17)/MAX(DL17+DD17+DM17, 0.1)*$I$9+DM17/MAX(DL17+DD17+DM17, 0.1)*$J$9))/($B$11+$C$11+$F$11)</f>
        <v>0.84059850594914909</v>
      </c>
      <c r="BR17">
        <f t="shared" ref="BR17:BR48" si="45">($B$11*$K$9+$C$11*$K$9+$F$11*((DL17+DD17)/MAX(DL17+DD17+DM17, 0.1)*$P$9+DM17/MAX(DL17+DD17+DM17, 0.1)*$Q$9))/($B$11+$C$11+$F$11)</f>
        <v>0.16075511648185781</v>
      </c>
      <c r="BS17">
        <v>6</v>
      </c>
      <c r="BT17">
        <v>0.5</v>
      </c>
      <c r="BU17" t="s">
        <v>368</v>
      </c>
      <c r="BV17">
        <v>2</v>
      </c>
      <c r="BW17">
        <v>1628174469.5</v>
      </c>
      <c r="BX17">
        <v>349.15100000000001</v>
      </c>
      <c r="BY17">
        <v>400.09800000000001</v>
      </c>
      <c r="BZ17">
        <v>30.5441</v>
      </c>
      <c r="CA17">
        <v>26.6389</v>
      </c>
      <c r="CB17">
        <v>355.68</v>
      </c>
      <c r="CC17">
        <v>30.4422</v>
      </c>
      <c r="CD17">
        <v>500.13200000000001</v>
      </c>
      <c r="CE17">
        <v>99.5197</v>
      </c>
      <c r="CF17">
        <v>9.9956299999999998E-2</v>
      </c>
      <c r="CG17">
        <v>30.267299999999999</v>
      </c>
      <c r="CH17">
        <v>30.368500000000001</v>
      </c>
      <c r="CI17">
        <v>999.9</v>
      </c>
      <c r="CJ17">
        <v>0</v>
      </c>
      <c r="CK17">
        <v>0</v>
      </c>
      <c r="CL17">
        <v>9999.3799999999992</v>
      </c>
      <c r="CM17">
        <v>0</v>
      </c>
      <c r="CN17">
        <v>962.77700000000004</v>
      </c>
      <c r="CO17">
        <v>-50.9467</v>
      </c>
      <c r="CP17">
        <v>360.15199999999999</v>
      </c>
      <c r="CQ17">
        <v>411.048</v>
      </c>
      <c r="CR17">
        <v>3.9052500000000001</v>
      </c>
      <c r="CS17">
        <v>400.09800000000001</v>
      </c>
      <c r="CT17">
        <v>26.6389</v>
      </c>
      <c r="CU17">
        <v>3.0397400000000001</v>
      </c>
      <c r="CV17">
        <v>2.6510899999999999</v>
      </c>
      <c r="CW17">
        <v>24.247199999999999</v>
      </c>
      <c r="CX17">
        <v>21.985099999999999</v>
      </c>
      <c r="CY17">
        <v>1999.98</v>
      </c>
      <c r="CZ17">
        <v>0.98000100000000001</v>
      </c>
      <c r="DA17">
        <v>1.9998999999999999E-2</v>
      </c>
      <c r="DB17">
        <v>0</v>
      </c>
      <c r="DC17">
        <v>688.65099999999995</v>
      </c>
      <c r="DD17">
        <v>5.0001199999999999</v>
      </c>
      <c r="DE17">
        <v>15557.4</v>
      </c>
      <c r="DF17">
        <v>17384.400000000001</v>
      </c>
      <c r="DG17">
        <v>49.061999999999998</v>
      </c>
      <c r="DH17">
        <v>49.5</v>
      </c>
      <c r="DI17">
        <v>49.75</v>
      </c>
      <c r="DJ17">
        <v>49.061999999999998</v>
      </c>
      <c r="DK17">
        <v>50.75</v>
      </c>
      <c r="DL17">
        <v>1955.08</v>
      </c>
      <c r="DM17">
        <v>39.9</v>
      </c>
      <c r="DN17">
        <v>0</v>
      </c>
      <c r="DO17">
        <v>1628174498</v>
      </c>
      <c r="DP17">
        <v>0</v>
      </c>
      <c r="DQ17">
        <v>688.90250000000003</v>
      </c>
      <c r="DR17">
        <v>6.0136760322435701E-2</v>
      </c>
      <c r="DS17">
        <v>64.779487037253205</v>
      </c>
      <c r="DT17">
        <v>15556.1076923077</v>
      </c>
      <c r="DU17">
        <v>15</v>
      </c>
      <c r="DV17">
        <v>1628174432</v>
      </c>
      <c r="DW17" t="s">
        <v>369</v>
      </c>
      <c r="DX17">
        <v>1628174432</v>
      </c>
      <c r="DY17">
        <v>1628174429.5</v>
      </c>
      <c r="DZ17">
        <v>2</v>
      </c>
      <c r="EA17">
        <v>8.6999999999999994E-2</v>
      </c>
      <c r="EB17">
        <v>1.4999999999999999E-2</v>
      </c>
      <c r="EC17">
        <v>-6.7619999999999996</v>
      </c>
      <c r="ED17">
        <v>0.10199999999999999</v>
      </c>
      <c r="EE17">
        <v>400</v>
      </c>
      <c r="EF17">
        <v>27</v>
      </c>
      <c r="EG17">
        <v>0.1</v>
      </c>
      <c r="EH17">
        <v>0.08</v>
      </c>
      <c r="EI17">
        <v>41.085449092815701</v>
      </c>
      <c r="EJ17">
        <v>-3.5156885152645E-2</v>
      </c>
      <c r="EK17">
        <v>9.0827893913339702E-2</v>
      </c>
      <c r="EL17">
        <v>1</v>
      </c>
      <c r="EM17">
        <v>0.24656268837428899</v>
      </c>
      <c r="EN17">
        <v>8.6390566370096095E-2</v>
      </c>
      <c r="EO17">
        <v>1.50969543949389E-2</v>
      </c>
      <c r="EP17">
        <v>1</v>
      </c>
      <c r="EQ17">
        <v>2</v>
      </c>
      <c r="ER17">
        <v>2</v>
      </c>
      <c r="ES17" t="s">
        <v>370</v>
      </c>
      <c r="ET17">
        <v>2.9333200000000001</v>
      </c>
      <c r="EU17">
        <v>2.7402299999999999</v>
      </c>
      <c r="EV17">
        <v>8.3393400000000006E-2</v>
      </c>
      <c r="EW17">
        <v>9.2935500000000004E-2</v>
      </c>
      <c r="EX17">
        <v>0.13774400000000001</v>
      </c>
      <c r="EY17">
        <v>0.12722900000000001</v>
      </c>
      <c r="EZ17">
        <v>28669.4</v>
      </c>
      <c r="FA17">
        <v>28145</v>
      </c>
      <c r="FB17">
        <v>28487.3</v>
      </c>
      <c r="FC17">
        <v>28411.5</v>
      </c>
      <c r="FD17">
        <v>33783.800000000003</v>
      </c>
      <c r="FE17">
        <v>34860.6</v>
      </c>
      <c r="FF17">
        <v>43021.3</v>
      </c>
      <c r="FG17">
        <v>44319.6</v>
      </c>
      <c r="FH17">
        <v>1.7959000000000001</v>
      </c>
      <c r="FI17">
        <v>1.99468</v>
      </c>
      <c r="FJ17">
        <v>5.47804E-2</v>
      </c>
      <c r="FK17">
        <v>0</v>
      </c>
      <c r="FL17">
        <v>29.476900000000001</v>
      </c>
      <c r="FM17">
        <v>999.9</v>
      </c>
      <c r="FN17">
        <v>67.403000000000006</v>
      </c>
      <c r="FO17">
        <v>33.405000000000001</v>
      </c>
      <c r="FP17">
        <v>35.003799999999998</v>
      </c>
      <c r="FQ17">
        <v>62.6</v>
      </c>
      <c r="FR17">
        <v>32.011200000000002</v>
      </c>
      <c r="FS17">
        <v>1</v>
      </c>
      <c r="FT17">
        <v>0.46397100000000002</v>
      </c>
      <c r="FU17">
        <v>2.1922799999999998</v>
      </c>
      <c r="FV17">
        <v>20.336099999999998</v>
      </c>
      <c r="FW17">
        <v>5.2717999999999998</v>
      </c>
      <c r="FX17">
        <v>12.0878</v>
      </c>
      <c r="FY17">
        <v>5.0130499999999998</v>
      </c>
      <c r="FZ17">
        <v>3.2917800000000002</v>
      </c>
      <c r="GA17">
        <v>999.9</v>
      </c>
      <c r="GB17">
        <v>9999</v>
      </c>
      <c r="GC17">
        <v>9999</v>
      </c>
      <c r="GD17">
        <v>9999</v>
      </c>
      <c r="GE17">
        <v>1.87219</v>
      </c>
      <c r="GF17">
        <v>1.8728499999999999</v>
      </c>
      <c r="GG17">
        <v>1.87242</v>
      </c>
      <c r="GH17">
        <v>1.8763399999999999</v>
      </c>
      <c r="GI17">
        <v>1.8699600000000001</v>
      </c>
      <c r="GJ17">
        <v>1.87304</v>
      </c>
      <c r="GK17">
        <v>1.87294</v>
      </c>
      <c r="GL17">
        <v>1.8743300000000001</v>
      </c>
      <c r="GM17">
        <v>5</v>
      </c>
      <c r="GN17">
        <v>0</v>
      </c>
      <c r="GO17">
        <v>0</v>
      </c>
      <c r="GP17">
        <v>0</v>
      </c>
      <c r="GQ17" t="s">
        <v>371</v>
      </c>
      <c r="GR17" t="s">
        <v>372</v>
      </c>
      <c r="GS17" t="s">
        <v>373</v>
      </c>
      <c r="GT17" t="s">
        <v>373</v>
      </c>
      <c r="GU17" t="s">
        <v>373</v>
      </c>
      <c r="GV17" t="s">
        <v>373</v>
      </c>
      <c r="GW17">
        <v>0</v>
      </c>
      <c r="GX17">
        <v>100</v>
      </c>
      <c r="GY17">
        <v>100</v>
      </c>
      <c r="GZ17">
        <v>-6.5289999999999999</v>
      </c>
      <c r="HA17">
        <v>0.1019</v>
      </c>
      <c r="HB17">
        <v>-4.7777608251324901</v>
      </c>
      <c r="HC17">
        <v>-5.2264853520813098E-3</v>
      </c>
      <c r="HD17">
        <v>8.80926177612275E-7</v>
      </c>
      <c r="HE17">
        <v>-7.1543816509633199E-11</v>
      </c>
      <c r="HF17">
        <v>0.101895238095246</v>
      </c>
      <c r="HG17">
        <v>0</v>
      </c>
      <c r="HH17">
        <v>0</v>
      </c>
      <c r="HI17">
        <v>0</v>
      </c>
      <c r="HJ17">
        <v>3</v>
      </c>
      <c r="HK17">
        <v>2051</v>
      </c>
      <c r="HL17">
        <v>1</v>
      </c>
      <c r="HM17">
        <v>25</v>
      </c>
      <c r="HN17">
        <v>0.6</v>
      </c>
      <c r="HO17">
        <v>0.7</v>
      </c>
      <c r="HP17">
        <v>18</v>
      </c>
      <c r="HQ17">
        <v>517.04899999999998</v>
      </c>
      <c r="HR17">
        <v>570.97199999999998</v>
      </c>
      <c r="HS17">
        <v>27.000399999999999</v>
      </c>
      <c r="HT17">
        <v>33.020400000000002</v>
      </c>
      <c r="HU17">
        <v>30.000299999999999</v>
      </c>
      <c r="HV17">
        <v>33.070399999999999</v>
      </c>
      <c r="HW17">
        <v>33.047600000000003</v>
      </c>
      <c r="HX17">
        <v>21.288900000000002</v>
      </c>
      <c r="HY17">
        <v>28.926500000000001</v>
      </c>
      <c r="HZ17">
        <v>67.150899999999993</v>
      </c>
      <c r="IA17">
        <v>27</v>
      </c>
      <c r="IB17">
        <v>400</v>
      </c>
      <c r="IC17">
        <v>26.571899999999999</v>
      </c>
      <c r="ID17">
        <v>99.805199999999999</v>
      </c>
      <c r="IE17">
        <v>98.317400000000006</v>
      </c>
    </row>
    <row r="18" spans="1:239" x14ac:dyDescent="0.3">
      <c r="A18">
        <v>2</v>
      </c>
      <c r="B18">
        <v>1628174650.0999999</v>
      </c>
      <c r="C18">
        <v>180.59999990463299</v>
      </c>
      <c r="D18" t="s">
        <v>374</v>
      </c>
      <c r="E18" t="s">
        <v>375</v>
      </c>
      <c r="F18">
        <v>0</v>
      </c>
      <c r="G18" t="s">
        <v>362</v>
      </c>
      <c r="H18" t="s">
        <v>363</v>
      </c>
      <c r="I18" t="s">
        <v>364</v>
      </c>
      <c r="J18">
        <v>1628174650.0999999</v>
      </c>
      <c r="K18">
        <f t="shared" si="0"/>
        <v>4.0638949041672456E-3</v>
      </c>
      <c r="L18">
        <f t="shared" si="1"/>
        <v>4.0638949041672454</v>
      </c>
      <c r="M18">
        <f t="shared" si="2"/>
        <v>36.354024752247348</v>
      </c>
      <c r="N18">
        <f t="shared" si="3"/>
        <v>255.08699999999999</v>
      </c>
      <c r="O18">
        <f t="shared" si="4"/>
        <v>58.915210970180922</v>
      </c>
      <c r="P18">
        <f t="shared" si="5"/>
        <v>5.8695623963309203</v>
      </c>
      <c r="Q18">
        <f t="shared" si="6"/>
        <v>25.413624738621003</v>
      </c>
      <c r="R18">
        <f t="shared" si="7"/>
        <v>0.3172736258999132</v>
      </c>
      <c r="S18">
        <f t="shared" si="8"/>
        <v>2.9144444248792629</v>
      </c>
      <c r="T18">
        <f t="shared" si="9"/>
        <v>0.29925826697860353</v>
      </c>
      <c r="U18">
        <f t="shared" si="10"/>
        <v>0.18856972721574078</v>
      </c>
      <c r="V18">
        <f t="shared" si="11"/>
        <v>321.52355686135814</v>
      </c>
      <c r="W18">
        <f t="shared" si="12"/>
        <v>31.059265068224928</v>
      </c>
      <c r="X18">
        <f t="shared" si="13"/>
        <v>30.305</v>
      </c>
      <c r="Y18">
        <f t="shared" si="14"/>
        <v>4.335660608843634</v>
      </c>
      <c r="Z18">
        <f t="shared" si="15"/>
        <v>70.299448435395092</v>
      </c>
      <c r="AA18">
        <f t="shared" si="16"/>
        <v>3.0327640845313</v>
      </c>
      <c r="AB18">
        <f t="shared" si="17"/>
        <v>4.3140652622877944</v>
      </c>
      <c r="AC18">
        <f t="shared" si="18"/>
        <v>1.302896524312334</v>
      </c>
      <c r="AD18">
        <f t="shared" si="19"/>
        <v>-179.21776527377554</v>
      </c>
      <c r="AE18">
        <f t="shared" si="20"/>
        <v>-13.685459274349236</v>
      </c>
      <c r="AF18">
        <f t="shared" si="21"/>
        <v>-1.0468065625314158</v>
      </c>
      <c r="AG18">
        <f t="shared" si="22"/>
        <v>127.57352575070196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51874.981339165155</v>
      </c>
      <c r="AM18" t="s">
        <v>365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376</v>
      </c>
      <c r="AT18">
        <v>10246.9</v>
      </c>
      <c r="AU18">
        <v>687.28599999999994</v>
      </c>
      <c r="AV18">
        <v>929.17499999999995</v>
      </c>
      <c r="AW18">
        <f t="shared" si="27"/>
        <v>0.26032663384184895</v>
      </c>
      <c r="AX18">
        <v>0.5</v>
      </c>
      <c r="AY18">
        <f t="shared" si="28"/>
        <v>1681.2644999281647</v>
      </c>
      <c r="AZ18">
        <f t="shared" si="29"/>
        <v>36.354024752247348</v>
      </c>
      <c r="BA18">
        <f t="shared" si="30"/>
        <v>218.8389639320493</v>
      </c>
      <c r="BB18">
        <f t="shared" si="31"/>
        <v>2.1815398393325611E-2</v>
      </c>
      <c r="BC18">
        <f t="shared" si="32"/>
        <v>3.3611806172141954</v>
      </c>
      <c r="BD18">
        <f t="shared" si="33"/>
        <v>241.64012498658289</v>
      </c>
      <c r="BE18" t="s">
        <v>377</v>
      </c>
      <c r="BF18">
        <v>527.35</v>
      </c>
      <c r="BG18">
        <f t="shared" si="34"/>
        <v>527.35</v>
      </c>
      <c r="BH18">
        <f t="shared" si="35"/>
        <v>0.43245352059622777</v>
      </c>
      <c r="BI18">
        <f t="shared" si="36"/>
        <v>0.60197598457039769</v>
      </c>
      <c r="BJ18">
        <f t="shared" si="37"/>
        <v>0.88600547525496809</v>
      </c>
      <c r="BK18">
        <f t="shared" si="38"/>
        <v>0.38581064592328418</v>
      </c>
      <c r="BL18">
        <f t="shared" si="39"/>
        <v>0.83281378996972866</v>
      </c>
      <c r="BM18">
        <f t="shared" si="40"/>
        <v>0.46189218966078061</v>
      </c>
      <c r="BN18">
        <f t="shared" si="41"/>
        <v>0.53810781033921939</v>
      </c>
      <c r="BO18">
        <f t="shared" si="42"/>
        <v>2000.08</v>
      </c>
      <c r="BP18">
        <f t="shared" si="43"/>
        <v>1681.2644999281647</v>
      </c>
      <c r="BQ18">
        <f t="shared" si="44"/>
        <v>0.84059862601904156</v>
      </c>
      <c r="BR18">
        <f t="shared" si="45"/>
        <v>0.16075534821675042</v>
      </c>
      <c r="BS18">
        <v>6</v>
      </c>
      <c r="BT18">
        <v>0.5</v>
      </c>
      <c r="BU18" t="s">
        <v>368</v>
      </c>
      <c r="BV18">
        <v>2</v>
      </c>
      <c r="BW18">
        <v>1628174650.0999999</v>
      </c>
      <c r="BX18">
        <v>255.08699999999999</v>
      </c>
      <c r="BY18">
        <v>299.94799999999998</v>
      </c>
      <c r="BZ18">
        <v>30.441099999999999</v>
      </c>
      <c r="CA18">
        <v>25.713699999999999</v>
      </c>
      <c r="CB18">
        <v>260.85599999999999</v>
      </c>
      <c r="CC18">
        <v>30.341799999999999</v>
      </c>
      <c r="CD18">
        <v>500.08699999999999</v>
      </c>
      <c r="CE18">
        <v>99.527100000000004</v>
      </c>
      <c r="CF18">
        <v>0.10018299999999999</v>
      </c>
      <c r="CG18">
        <v>30.2179</v>
      </c>
      <c r="CH18">
        <v>30.305</v>
      </c>
      <c r="CI18">
        <v>999.9</v>
      </c>
      <c r="CJ18">
        <v>0</v>
      </c>
      <c r="CK18">
        <v>0</v>
      </c>
      <c r="CL18">
        <v>9961.25</v>
      </c>
      <c r="CM18">
        <v>0</v>
      </c>
      <c r="CN18">
        <v>982.04</v>
      </c>
      <c r="CO18">
        <v>-44.861600000000003</v>
      </c>
      <c r="CP18">
        <v>263.096</v>
      </c>
      <c r="CQ18">
        <v>307.86500000000001</v>
      </c>
      <c r="CR18">
        <v>4.7274399999999996</v>
      </c>
      <c r="CS18">
        <v>299.94799999999998</v>
      </c>
      <c r="CT18">
        <v>25.713699999999999</v>
      </c>
      <c r="CU18">
        <v>3.0297100000000001</v>
      </c>
      <c r="CV18">
        <v>2.5592100000000002</v>
      </c>
      <c r="CW18">
        <v>24.1921</v>
      </c>
      <c r="CX18">
        <v>21.408000000000001</v>
      </c>
      <c r="CY18">
        <v>2000.08</v>
      </c>
      <c r="CZ18">
        <v>0.97999499999999995</v>
      </c>
      <c r="DA18">
        <v>2.00047E-2</v>
      </c>
      <c r="DB18">
        <v>0</v>
      </c>
      <c r="DC18">
        <v>687.21</v>
      </c>
      <c r="DD18">
        <v>5.0001199999999999</v>
      </c>
      <c r="DE18">
        <v>15556.7</v>
      </c>
      <c r="DF18">
        <v>17385.3</v>
      </c>
      <c r="DG18">
        <v>48.375</v>
      </c>
      <c r="DH18">
        <v>48.875</v>
      </c>
      <c r="DI18">
        <v>49.061999999999998</v>
      </c>
      <c r="DJ18">
        <v>48.5</v>
      </c>
      <c r="DK18">
        <v>50.125</v>
      </c>
      <c r="DL18">
        <v>1955.17</v>
      </c>
      <c r="DM18">
        <v>39.909999999999997</v>
      </c>
      <c r="DN18">
        <v>0</v>
      </c>
      <c r="DO18">
        <v>180.299999952316</v>
      </c>
      <c r="DP18">
        <v>0</v>
      </c>
      <c r="DQ18">
        <v>687.28599999999994</v>
      </c>
      <c r="DR18">
        <v>1.17653845734134</v>
      </c>
      <c r="DS18">
        <v>-204.776923798826</v>
      </c>
      <c r="DT18">
        <v>15559.632</v>
      </c>
      <c r="DU18">
        <v>15</v>
      </c>
      <c r="DV18">
        <v>1628174533.5</v>
      </c>
      <c r="DW18" t="s">
        <v>378</v>
      </c>
      <c r="DX18">
        <v>1628174533.5</v>
      </c>
      <c r="DY18">
        <v>1628174532.5</v>
      </c>
      <c r="DZ18">
        <v>3</v>
      </c>
      <c r="EA18">
        <v>0.313</v>
      </c>
      <c r="EB18">
        <v>-3.0000000000000001E-3</v>
      </c>
      <c r="EC18">
        <v>-5.984</v>
      </c>
      <c r="ED18">
        <v>9.9000000000000005E-2</v>
      </c>
      <c r="EE18">
        <v>300</v>
      </c>
      <c r="EF18">
        <v>26</v>
      </c>
      <c r="EG18">
        <v>0.11</v>
      </c>
      <c r="EH18">
        <v>0.05</v>
      </c>
      <c r="EI18">
        <v>36.0545888563435</v>
      </c>
      <c r="EJ18">
        <v>1.35867212423019</v>
      </c>
      <c r="EK18">
        <v>0.20532061865618301</v>
      </c>
      <c r="EL18">
        <v>0</v>
      </c>
      <c r="EM18">
        <v>0.31664268537767698</v>
      </c>
      <c r="EN18">
        <v>6.54898841662333E-3</v>
      </c>
      <c r="EO18">
        <v>1.2050267469021401E-3</v>
      </c>
      <c r="EP18">
        <v>1</v>
      </c>
      <c r="EQ18">
        <v>1</v>
      </c>
      <c r="ER18">
        <v>2</v>
      </c>
      <c r="ES18" t="s">
        <v>379</v>
      </c>
      <c r="ET18">
        <v>2.9331800000000001</v>
      </c>
      <c r="EU18">
        <v>2.7401300000000002</v>
      </c>
      <c r="EV18">
        <v>6.4695900000000001E-2</v>
      </c>
      <c r="EW18">
        <v>7.3971800000000004E-2</v>
      </c>
      <c r="EX18">
        <v>0.13742799999999999</v>
      </c>
      <c r="EY18">
        <v>0.12417400000000001</v>
      </c>
      <c r="EZ18">
        <v>29252.9</v>
      </c>
      <c r="FA18">
        <v>28728.9</v>
      </c>
      <c r="FB18">
        <v>28486.2</v>
      </c>
      <c r="FC18">
        <v>28407.200000000001</v>
      </c>
      <c r="FD18">
        <v>33794.300000000003</v>
      </c>
      <c r="FE18">
        <v>34979.599999999999</v>
      </c>
      <c r="FF18">
        <v>43018.6</v>
      </c>
      <c r="FG18">
        <v>44314.7</v>
      </c>
      <c r="FH18">
        <v>1.7956000000000001</v>
      </c>
      <c r="FI18">
        <v>1.9886999999999999</v>
      </c>
      <c r="FJ18">
        <v>4.82053E-2</v>
      </c>
      <c r="FK18">
        <v>0</v>
      </c>
      <c r="FL18">
        <v>29.520399999999999</v>
      </c>
      <c r="FM18">
        <v>999.9</v>
      </c>
      <c r="FN18">
        <v>64.962000000000003</v>
      </c>
      <c r="FO18">
        <v>33.817999999999998</v>
      </c>
      <c r="FP18">
        <v>34.522199999999998</v>
      </c>
      <c r="FQ18">
        <v>62.47</v>
      </c>
      <c r="FR18">
        <v>32.1755</v>
      </c>
      <c r="FS18">
        <v>1</v>
      </c>
      <c r="FT18">
        <v>0.46932200000000002</v>
      </c>
      <c r="FU18">
        <v>2.1845599999999998</v>
      </c>
      <c r="FV18">
        <v>20.3367</v>
      </c>
      <c r="FW18">
        <v>5.2770400000000004</v>
      </c>
      <c r="FX18">
        <v>12.0878</v>
      </c>
      <c r="FY18">
        <v>5.0133999999999999</v>
      </c>
      <c r="FZ18">
        <v>3.2919999999999998</v>
      </c>
      <c r="GA18">
        <v>999.9</v>
      </c>
      <c r="GB18">
        <v>9999</v>
      </c>
      <c r="GC18">
        <v>9999</v>
      </c>
      <c r="GD18">
        <v>9999</v>
      </c>
      <c r="GE18">
        <v>1.8721399999999999</v>
      </c>
      <c r="GF18">
        <v>1.8728400000000001</v>
      </c>
      <c r="GG18">
        <v>1.8724099999999999</v>
      </c>
      <c r="GH18">
        <v>1.8762799999999999</v>
      </c>
      <c r="GI18">
        <v>1.8699600000000001</v>
      </c>
      <c r="GJ18">
        <v>1.8730199999999999</v>
      </c>
      <c r="GK18">
        <v>1.8729199999999999</v>
      </c>
      <c r="GL18">
        <v>1.8743300000000001</v>
      </c>
      <c r="GM18">
        <v>5</v>
      </c>
      <c r="GN18">
        <v>0</v>
      </c>
      <c r="GO18">
        <v>0</v>
      </c>
      <c r="GP18">
        <v>0</v>
      </c>
      <c r="GQ18" t="s">
        <v>371</v>
      </c>
      <c r="GR18" t="s">
        <v>372</v>
      </c>
      <c r="GS18" t="s">
        <v>373</v>
      </c>
      <c r="GT18" t="s">
        <v>373</v>
      </c>
      <c r="GU18" t="s">
        <v>373</v>
      </c>
      <c r="GV18" t="s">
        <v>373</v>
      </c>
      <c r="GW18">
        <v>0</v>
      </c>
      <c r="GX18">
        <v>100</v>
      </c>
      <c r="GY18">
        <v>100</v>
      </c>
      <c r="GZ18">
        <v>-5.7690000000000001</v>
      </c>
      <c r="HA18">
        <v>9.9299999999999999E-2</v>
      </c>
      <c r="HB18">
        <v>-4.4650904361794703</v>
      </c>
      <c r="HC18">
        <v>-5.2264853520813098E-3</v>
      </c>
      <c r="HD18">
        <v>8.80926177612275E-7</v>
      </c>
      <c r="HE18">
        <v>-7.1543816509633199E-11</v>
      </c>
      <c r="HF18">
        <v>9.9342857142861604E-2</v>
      </c>
      <c r="HG18">
        <v>0</v>
      </c>
      <c r="HH18">
        <v>0</v>
      </c>
      <c r="HI18">
        <v>0</v>
      </c>
      <c r="HJ18">
        <v>3</v>
      </c>
      <c r="HK18">
        <v>2051</v>
      </c>
      <c r="HL18">
        <v>1</v>
      </c>
      <c r="HM18">
        <v>25</v>
      </c>
      <c r="HN18">
        <v>1.9</v>
      </c>
      <c r="HO18">
        <v>2</v>
      </c>
      <c r="HP18">
        <v>18</v>
      </c>
      <c r="HQ18">
        <v>517.28599999999994</v>
      </c>
      <c r="HR18">
        <v>566.697</v>
      </c>
      <c r="HS18">
        <v>26.999600000000001</v>
      </c>
      <c r="HT18">
        <v>33.081299999999999</v>
      </c>
      <c r="HU18">
        <v>30.0002</v>
      </c>
      <c r="HV18">
        <v>33.120399999999997</v>
      </c>
      <c r="HW18">
        <v>33.094999999999999</v>
      </c>
      <c r="HX18">
        <v>16.964500000000001</v>
      </c>
      <c r="HY18">
        <v>30.339700000000001</v>
      </c>
      <c r="HZ18">
        <v>62.991599999999998</v>
      </c>
      <c r="IA18">
        <v>27</v>
      </c>
      <c r="IB18">
        <v>300</v>
      </c>
      <c r="IC18">
        <v>25.690799999999999</v>
      </c>
      <c r="ID18">
        <v>99.799899999999994</v>
      </c>
      <c r="IE18">
        <v>98.305000000000007</v>
      </c>
    </row>
    <row r="19" spans="1:239" x14ac:dyDescent="0.3">
      <c r="A19">
        <v>3</v>
      </c>
      <c r="B19">
        <v>1628174830.5999999</v>
      </c>
      <c r="C19">
        <v>361.09999990463302</v>
      </c>
      <c r="D19" t="s">
        <v>380</v>
      </c>
      <c r="E19" t="s">
        <v>381</v>
      </c>
      <c r="F19">
        <v>0</v>
      </c>
      <c r="G19" t="s">
        <v>362</v>
      </c>
      <c r="H19" t="s">
        <v>363</v>
      </c>
      <c r="I19" t="s">
        <v>364</v>
      </c>
      <c r="J19">
        <v>1628174830.5999999</v>
      </c>
      <c r="K19">
        <f t="shared" si="0"/>
        <v>4.9897926018792884E-3</v>
      </c>
      <c r="L19">
        <f t="shared" si="1"/>
        <v>4.9897926018792882</v>
      </c>
      <c r="M19">
        <f t="shared" si="2"/>
        <v>28.350381292291349</v>
      </c>
      <c r="N19">
        <f t="shared" si="3"/>
        <v>164.84700000000001</v>
      </c>
      <c r="O19">
        <f t="shared" si="4"/>
        <v>40.875239994932755</v>
      </c>
      <c r="P19">
        <f t="shared" si="5"/>
        <v>4.0725562632366916</v>
      </c>
      <c r="Q19">
        <f t="shared" si="6"/>
        <v>16.424336160693002</v>
      </c>
      <c r="R19">
        <f t="shared" si="7"/>
        <v>0.39645350227201503</v>
      </c>
      <c r="S19">
        <f t="shared" si="8"/>
        <v>2.9208101919839007</v>
      </c>
      <c r="T19">
        <f t="shared" si="9"/>
        <v>0.36880122872232091</v>
      </c>
      <c r="U19">
        <f t="shared" si="10"/>
        <v>0.23282428955349141</v>
      </c>
      <c r="V19">
        <f t="shared" si="11"/>
        <v>321.51136786131792</v>
      </c>
      <c r="W19">
        <f t="shared" si="12"/>
        <v>30.787475905502479</v>
      </c>
      <c r="X19">
        <f t="shared" si="13"/>
        <v>30.204699999999999</v>
      </c>
      <c r="Y19">
        <f t="shared" si="14"/>
        <v>4.3108006812847464</v>
      </c>
      <c r="Z19">
        <f t="shared" si="15"/>
        <v>69.942163996459271</v>
      </c>
      <c r="AA19">
        <f t="shared" si="16"/>
        <v>3.0123189202641001</v>
      </c>
      <c r="AB19">
        <f t="shared" si="17"/>
        <v>4.3068712034940679</v>
      </c>
      <c r="AC19">
        <f t="shared" si="18"/>
        <v>1.2984817610206463</v>
      </c>
      <c r="AD19">
        <f t="shared" si="19"/>
        <v>-220.04985374287662</v>
      </c>
      <c r="AE19">
        <f t="shared" si="20"/>
        <v>-2.5037208332165126</v>
      </c>
      <c r="AF19">
        <f t="shared" si="21"/>
        <v>-0.19097099065669826</v>
      </c>
      <c r="AG19">
        <f t="shared" si="22"/>
        <v>98.766822294568087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52061.476067983262</v>
      </c>
      <c r="AM19" t="s">
        <v>365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10249.4</v>
      </c>
      <c r="AU19">
        <v>691.19030769230801</v>
      </c>
      <c r="AV19">
        <v>878.22699999999998</v>
      </c>
      <c r="AW19">
        <f t="shared" si="27"/>
        <v>0.21297078353055865</v>
      </c>
      <c r="AX19">
        <v>0.5</v>
      </c>
      <c r="AY19">
        <f t="shared" si="28"/>
        <v>1681.197599928144</v>
      </c>
      <c r="AZ19">
        <f t="shared" si="29"/>
        <v>28.350381292291349</v>
      </c>
      <c r="BA19">
        <f t="shared" si="30"/>
        <v>179.02298506319573</v>
      </c>
      <c r="BB19">
        <f t="shared" si="31"/>
        <v>1.7055586691152678E-2</v>
      </c>
      <c r="BC19">
        <f t="shared" si="32"/>
        <v>3.6141828934888136</v>
      </c>
      <c r="BD19">
        <f t="shared" si="33"/>
        <v>238.04877409351801</v>
      </c>
      <c r="BE19" t="s">
        <v>383</v>
      </c>
      <c r="BF19">
        <v>531.27</v>
      </c>
      <c r="BG19">
        <f t="shared" si="34"/>
        <v>531.27</v>
      </c>
      <c r="BH19">
        <f t="shared" si="35"/>
        <v>0.39506528494341442</v>
      </c>
      <c r="BI19">
        <f t="shared" si="36"/>
        <v>0.53907744276003067</v>
      </c>
      <c r="BJ19">
        <f t="shared" si="37"/>
        <v>0.90146150416213444</v>
      </c>
      <c r="BK19">
        <f t="shared" si="38"/>
        <v>0.32470802376273528</v>
      </c>
      <c r="BL19">
        <f t="shared" si="39"/>
        <v>0.84639960448928131</v>
      </c>
      <c r="BM19">
        <f t="shared" si="40"/>
        <v>0.41435140196238701</v>
      </c>
      <c r="BN19">
        <f t="shared" si="41"/>
        <v>0.58564859803761293</v>
      </c>
      <c r="BO19">
        <f t="shared" si="42"/>
        <v>2000</v>
      </c>
      <c r="BP19">
        <f t="shared" si="43"/>
        <v>1681.197599928144</v>
      </c>
      <c r="BQ19">
        <f t="shared" si="44"/>
        <v>0.84059879996407194</v>
      </c>
      <c r="BR19">
        <f t="shared" si="45"/>
        <v>0.16075568393065895</v>
      </c>
      <c r="BS19">
        <v>6</v>
      </c>
      <c r="BT19">
        <v>0.5</v>
      </c>
      <c r="BU19" t="s">
        <v>368</v>
      </c>
      <c r="BV19">
        <v>2</v>
      </c>
      <c r="BW19">
        <v>1628174830.5999999</v>
      </c>
      <c r="BX19">
        <v>164.84700000000001</v>
      </c>
      <c r="BY19">
        <v>199.852</v>
      </c>
      <c r="BZ19">
        <v>30.233899999999998</v>
      </c>
      <c r="CA19">
        <v>24.427600000000002</v>
      </c>
      <c r="CB19">
        <v>170.101</v>
      </c>
      <c r="CC19">
        <v>30.1739</v>
      </c>
      <c r="CD19">
        <v>500.036</v>
      </c>
      <c r="CE19">
        <v>99.533699999999996</v>
      </c>
      <c r="CF19">
        <v>0.100119</v>
      </c>
      <c r="CG19">
        <v>30.188800000000001</v>
      </c>
      <c r="CH19">
        <v>30.204699999999999</v>
      </c>
      <c r="CI19">
        <v>999.9</v>
      </c>
      <c r="CJ19">
        <v>0</v>
      </c>
      <c r="CK19">
        <v>0</v>
      </c>
      <c r="CL19">
        <v>9996.8799999999992</v>
      </c>
      <c r="CM19">
        <v>0</v>
      </c>
      <c r="CN19">
        <v>997.92100000000005</v>
      </c>
      <c r="CO19">
        <v>-35.08</v>
      </c>
      <c r="CP19">
        <v>169.916</v>
      </c>
      <c r="CQ19">
        <v>204.85599999999999</v>
      </c>
      <c r="CR19">
        <v>5.8456900000000003</v>
      </c>
      <c r="CS19">
        <v>199.852</v>
      </c>
      <c r="CT19">
        <v>24.427600000000002</v>
      </c>
      <c r="CU19">
        <v>3.0132099999999999</v>
      </c>
      <c r="CV19">
        <v>2.4313699999999998</v>
      </c>
      <c r="CW19">
        <v>24.101099999999999</v>
      </c>
      <c r="CX19">
        <v>20.574200000000001</v>
      </c>
      <c r="CY19">
        <v>2000</v>
      </c>
      <c r="CZ19">
        <v>0.97999000000000003</v>
      </c>
      <c r="DA19">
        <v>2.0010300000000002E-2</v>
      </c>
      <c r="DB19">
        <v>0</v>
      </c>
      <c r="DC19">
        <v>691.43600000000004</v>
      </c>
      <c r="DD19">
        <v>5.0001199999999999</v>
      </c>
      <c r="DE19">
        <v>15596.9</v>
      </c>
      <c r="DF19">
        <v>17384.599999999999</v>
      </c>
      <c r="DG19">
        <v>47.936999999999998</v>
      </c>
      <c r="DH19">
        <v>48.561999999999998</v>
      </c>
      <c r="DI19">
        <v>48.561999999999998</v>
      </c>
      <c r="DJ19">
        <v>48.186999999999998</v>
      </c>
      <c r="DK19">
        <v>49.75</v>
      </c>
      <c r="DL19">
        <v>1955.08</v>
      </c>
      <c r="DM19">
        <v>39.92</v>
      </c>
      <c r="DN19">
        <v>0</v>
      </c>
      <c r="DO19">
        <v>179.799999952316</v>
      </c>
      <c r="DP19">
        <v>0</v>
      </c>
      <c r="DQ19">
        <v>691.19030769230801</v>
      </c>
      <c r="DR19">
        <v>0.260034180362191</v>
      </c>
      <c r="DS19">
        <v>-59.733333178046699</v>
      </c>
      <c r="DT19">
        <v>15627.592307692301</v>
      </c>
      <c r="DU19">
        <v>15</v>
      </c>
      <c r="DV19">
        <v>1628174852.0999999</v>
      </c>
      <c r="DW19" t="s">
        <v>384</v>
      </c>
      <c r="DX19">
        <v>1628174849.0999999</v>
      </c>
      <c r="DY19">
        <v>1628174852.0999999</v>
      </c>
      <c r="DZ19">
        <v>4</v>
      </c>
      <c r="EA19">
        <v>0.248</v>
      </c>
      <c r="EB19">
        <v>-2.9000000000000001E-2</v>
      </c>
      <c r="EC19">
        <v>-5.2539999999999996</v>
      </c>
      <c r="ED19">
        <v>0.06</v>
      </c>
      <c r="EE19">
        <v>200</v>
      </c>
      <c r="EF19">
        <v>24</v>
      </c>
      <c r="EG19">
        <v>7.0000000000000007E-2</v>
      </c>
      <c r="EH19">
        <v>0.03</v>
      </c>
      <c r="EI19">
        <v>28.254443213884802</v>
      </c>
      <c r="EJ19">
        <v>1.0298315579484301</v>
      </c>
      <c r="EK19">
        <v>0.17083715886482301</v>
      </c>
      <c r="EL19">
        <v>0</v>
      </c>
      <c r="EM19">
        <v>0.39484799188097902</v>
      </c>
      <c r="EN19">
        <v>2.3893841746288801E-2</v>
      </c>
      <c r="EO19">
        <v>3.5753802306595201E-3</v>
      </c>
      <c r="EP19">
        <v>1</v>
      </c>
      <c r="EQ19">
        <v>1</v>
      </c>
      <c r="ER19">
        <v>2</v>
      </c>
      <c r="ES19" t="s">
        <v>379</v>
      </c>
      <c r="ET19">
        <v>2.9330099999999999</v>
      </c>
      <c r="EU19">
        <v>2.74037</v>
      </c>
      <c r="EV19">
        <v>4.43763E-2</v>
      </c>
      <c r="EW19">
        <v>5.2309399999999999E-2</v>
      </c>
      <c r="EX19">
        <v>0.13689999999999999</v>
      </c>
      <c r="EY19">
        <v>0.119849</v>
      </c>
      <c r="EZ19">
        <v>29885.7</v>
      </c>
      <c r="FA19">
        <v>29399.599999999999</v>
      </c>
      <c r="FB19">
        <v>28484.1</v>
      </c>
      <c r="FC19">
        <v>28406.3</v>
      </c>
      <c r="FD19">
        <v>33811.699999999997</v>
      </c>
      <c r="FE19">
        <v>35154.300000000003</v>
      </c>
      <c r="FF19">
        <v>43014</v>
      </c>
      <c r="FG19">
        <v>44315.7</v>
      </c>
      <c r="FH19">
        <v>1.79575</v>
      </c>
      <c r="FI19">
        <v>1.9818800000000001</v>
      </c>
      <c r="FJ19">
        <v>3.74764E-2</v>
      </c>
      <c r="FK19">
        <v>0</v>
      </c>
      <c r="FL19">
        <v>29.594799999999999</v>
      </c>
      <c r="FM19">
        <v>999.9</v>
      </c>
      <c r="FN19">
        <v>62.128999999999998</v>
      </c>
      <c r="FO19">
        <v>34.301000000000002</v>
      </c>
      <c r="FP19">
        <v>33.914000000000001</v>
      </c>
      <c r="FQ19">
        <v>61.96</v>
      </c>
      <c r="FR19">
        <v>32.3157</v>
      </c>
      <c r="FS19">
        <v>1</v>
      </c>
      <c r="FT19">
        <v>0.474825</v>
      </c>
      <c r="FU19">
        <v>2.2213699999999998</v>
      </c>
      <c r="FV19">
        <v>20.335899999999999</v>
      </c>
      <c r="FW19">
        <v>5.2765899999999997</v>
      </c>
      <c r="FX19">
        <v>12.0878</v>
      </c>
      <c r="FY19">
        <v>5.0133999999999999</v>
      </c>
      <c r="FZ19">
        <v>3.2919200000000002</v>
      </c>
      <c r="GA19">
        <v>999.9</v>
      </c>
      <c r="GB19">
        <v>9999</v>
      </c>
      <c r="GC19">
        <v>9999</v>
      </c>
      <c r="GD19">
        <v>9999</v>
      </c>
      <c r="GE19">
        <v>1.8721000000000001</v>
      </c>
      <c r="GF19">
        <v>1.87277</v>
      </c>
      <c r="GG19">
        <v>1.8724099999999999</v>
      </c>
      <c r="GH19">
        <v>1.87622</v>
      </c>
      <c r="GI19">
        <v>1.8699600000000001</v>
      </c>
      <c r="GJ19">
        <v>1.8730199999999999</v>
      </c>
      <c r="GK19">
        <v>1.87286</v>
      </c>
      <c r="GL19">
        <v>1.8742700000000001</v>
      </c>
      <c r="GM19">
        <v>5</v>
      </c>
      <c r="GN19">
        <v>0</v>
      </c>
      <c r="GO19">
        <v>0</v>
      </c>
      <c r="GP19">
        <v>0</v>
      </c>
      <c r="GQ19" t="s">
        <v>371</v>
      </c>
      <c r="GR19" t="s">
        <v>372</v>
      </c>
      <c r="GS19" t="s">
        <v>373</v>
      </c>
      <c r="GT19" t="s">
        <v>373</v>
      </c>
      <c r="GU19" t="s">
        <v>373</v>
      </c>
      <c r="GV19" t="s">
        <v>373</v>
      </c>
      <c r="GW19">
        <v>0</v>
      </c>
      <c r="GX19">
        <v>100</v>
      </c>
      <c r="GY19">
        <v>100</v>
      </c>
      <c r="GZ19">
        <v>-5.2539999999999996</v>
      </c>
      <c r="HA19">
        <v>0.06</v>
      </c>
      <c r="HB19">
        <v>-4.4650904361794703</v>
      </c>
      <c r="HC19">
        <v>-5.2264853520813098E-3</v>
      </c>
      <c r="HD19">
        <v>8.80926177612275E-7</v>
      </c>
      <c r="HE19">
        <v>-7.1543816509633199E-11</v>
      </c>
      <c r="HF19">
        <v>9.9342857142861604E-2</v>
      </c>
      <c r="HG19">
        <v>0</v>
      </c>
      <c r="HH19">
        <v>0</v>
      </c>
      <c r="HI19">
        <v>0</v>
      </c>
      <c r="HJ19">
        <v>3</v>
      </c>
      <c r="HK19">
        <v>2051</v>
      </c>
      <c r="HL19">
        <v>1</v>
      </c>
      <c r="HM19">
        <v>25</v>
      </c>
      <c r="HN19">
        <v>5</v>
      </c>
      <c r="HO19">
        <v>5</v>
      </c>
      <c r="HP19">
        <v>18</v>
      </c>
      <c r="HQ19">
        <v>517.97</v>
      </c>
      <c r="HR19">
        <v>561.88800000000003</v>
      </c>
      <c r="HS19">
        <v>27.000699999999998</v>
      </c>
      <c r="HT19">
        <v>33.143000000000001</v>
      </c>
      <c r="HU19">
        <v>30.000299999999999</v>
      </c>
      <c r="HV19">
        <v>33.177900000000001</v>
      </c>
      <c r="HW19">
        <v>33.153799999999997</v>
      </c>
      <c r="HX19">
        <v>12.440899999999999</v>
      </c>
      <c r="HY19">
        <v>32.899700000000003</v>
      </c>
      <c r="HZ19">
        <v>57.3172</v>
      </c>
      <c r="IA19">
        <v>27</v>
      </c>
      <c r="IB19">
        <v>200</v>
      </c>
      <c r="IC19">
        <v>24.3886</v>
      </c>
      <c r="ID19">
        <v>99.790599999999998</v>
      </c>
      <c r="IE19">
        <v>98.305099999999996</v>
      </c>
    </row>
    <row r="20" spans="1:239" x14ac:dyDescent="0.3">
      <c r="A20">
        <v>4</v>
      </c>
      <c r="B20">
        <v>1628174974.0999999</v>
      </c>
      <c r="C20">
        <v>504.59999990463302</v>
      </c>
      <c r="D20" t="s">
        <v>385</v>
      </c>
      <c r="E20" t="s">
        <v>386</v>
      </c>
      <c r="F20">
        <v>0</v>
      </c>
      <c r="G20" t="s">
        <v>362</v>
      </c>
      <c r="H20" t="s">
        <v>363</v>
      </c>
      <c r="I20" t="s">
        <v>364</v>
      </c>
      <c r="J20">
        <v>1628174974.0999999</v>
      </c>
      <c r="K20">
        <f t="shared" si="0"/>
        <v>5.2306920105587599E-3</v>
      </c>
      <c r="L20">
        <f t="shared" si="1"/>
        <v>5.2306920105587595</v>
      </c>
      <c r="M20">
        <f t="shared" si="2"/>
        <v>22.262442040957811</v>
      </c>
      <c r="N20">
        <f t="shared" si="3"/>
        <v>122.569</v>
      </c>
      <c r="O20">
        <f t="shared" si="4"/>
        <v>31.521841213379044</v>
      </c>
      <c r="P20">
        <f t="shared" si="5"/>
        <v>3.140789391827572</v>
      </c>
      <c r="Q20">
        <f t="shared" si="6"/>
        <v>12.212592924410801</v>
      </c>
      <c r="R20">
        <f t="shared" si="7"/>
        <v>0.42569191262282741</v>
      </c>
      <c r="S20">
        <f t="shared" si="8"/>
        <v>2.9298563579375609</v>
      </c>
      <c r="T20">
        <f t="shared" si="9"/>
        <v>0.39407543046960003</v>
      </c>
      <c r="U20">
        <f t="shared" si="10"/>
        <v>0.24894179246267667</v>
      </c>
      <c r="V20">
        <f t="shared" si="11"/>
        <v>321.51122686142281</v>
      </c>
      <c r="W20">
        <f t="shared" si="12"/>
        <v>30.691663742717537</v>
      </c>
      <c r="X20">
        <f t="shared" si="13"/>
        <v>30.194199999999999</v>
      </c>
      <c r="Y20">
        <f t="shared" si="14"/>
        <v>4.3082053929548261</v>
      </c>
      <c r="Z20">
        <f t="shared" si="15"/>
        <v>70.582720940383254</v>
      </c>
      <c r="AA20">
        <f t="shared" si="16"/>
        <v>3.0344012448441204</v>
      </c>
      <c r="AB20">
        <f t="shared" si="17"/>
        <v>4.2990709403326726</v>
      </c>
      <c r="AC20">
        <f t="shared" si="18"/>
        <v>1.2738041481107056</v>
      </c>
      <c r="AD20">
        <f t="shared" si="19"/>
        <v>-230.6735176656413</v>
      </c>
      <c r="AE20">
        <f t="shared" si="20"/>
        <v>-5.8443133908576499</v>
      </c>
      <c r="AF20">
        <f t="shared" si="21"/>
        <v>-0.44430535110131142</v>
      </c>
      <c r="AG20">
        <f t="shared" si="22"/>
        <v>84.549090453822544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52325.226330306155</v>
      </c>
      <c r="AM20" t="s">
        <v>365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10251</v>
      </c>
      <c r="AU20">
        <v>697.54495999999995</v>
      </c>
      <c r="AV20">
        <v>852.19600000000003</v>
      </c>
      <c r="AW20">
        <f t="shared" si="27"/>
        <v>0.18147355772615703</v>
      </c>
      <c r="AX20">
        <v>0.5</v>
      </c>
      <c r="AY20">
        <f t="shared" si="28"/>
        <v>1681.2050999281985</v>
      </c>
      <c r="AZ20">
        <f t="shared" si="29"/>
        <v>22.262442040957811</v>
      </c>
      <c r="BA20">
        <f t="shared" si="30"/>
        <v>152.54713537566477</v>
      </c>
      <c r="BB20">
        <f t="shared" si="31"/>
        <v>1.3434334787684942E-2</v>
      </c>
      <c r="BC20">
        <f t="shared" si="32"/>
        <v>3.7551267548779861</v>
      </c>
      <c r="BD20">
        <f t="shared" si="33"/>
        <v>236.09400490714174</v>
      </c>
      <c r="BE20" t="s">
        <v>388</v>
      </c>
      <c r="BF20">
        <v>536.21</v>
      </c>
      <c r="BG20">
        <f t="shared" si="34"/>
        <v>536.21</v>
      </c>
      <c r="BH20">
        <f t="shared" si="35"/>
        <v>0.37079028768029887</v>
      </c>
      <c r="BI20">
        <f t="shared" si="36"/>
        <v>0.48942370864531998</v>
      </c>
      <c r="BJ20">
        <f t="shared" si="37"/>
        <v>0.91013142439471117</v>
      </c>
      <c r="BK20">
        <f t="shared" si="38"/>
        <v>0.28119188921859556</v>
      </c>
      <c r="BL20">
        <f t="shared" si="39"/>
        <v>0.8533410415968905</v>
      </c>
      <c r="BM20">
        <f t="shared" si="40"/>
        <v>0.37622504908172094</v>
      </c>
      <c r="BN20">
        <f t="shared" si="41"/>
        <v>0.62377495091827906</v>
      </c>
      <c r="BO20">
        <f t="shared" si="42"/>
        <v>2000.01</v>
      </c>
      <c r="BP20">
        <f t="shared" si="43"/>
        <v>1681.2050999281985</v>
      </c>
      <c r="BQ20">
        <f t="shared" si="44"/>
        <v>0.84059834697236435</v>
      </c>
      <c r="BR20">
        <f t="shared" si="45"/>
        <v>0.16075480965666311</v>
      </c>
      <c r="BS20">
        <v>6</v>
      </c>
      <c r="BT20">
        <v>0.5</v>
      </c>
      <c r="BU20" t="s">
        <v>368</v>
      </c>
      <c r="BV20">
        <v>2</v>
      </c>
      <c r="BW20">
        <v>1628174974.0999999</v>
      </c>
      <c r="BX20">
        <v>122.569</v>
      </c>
      <c r="BY20">
        <v>150.04300000000001</v>
      </c>
      <c r="BZ20">
        <v>30.4541</v>
      </c>
      <c r="CA20">
        <v>24.370699999999999</v>
      </c>
      <c r="CB20">
        <v>127.343</v>
      </c>
      <c r="CC20">
        <v>30.3797</v>
      </c>
      <c r="CD20">
        <v>500.18700000000001</v>
      </c>
      <c r="CE20">
        <v>99.538700000000006</v>
      </c>
      <c r="CF20">
        <v>9.9813200000000005E-2</v>
      </c>
      <c r="CG20">
        <v>30.1572</v>
      </c>
      <c r="CH20">
        <v>30.194199999999999</v>
      </c>
      <c r="CI20">
        <v>999.9</v>
      </c>
      <c r="CJ20">
        <v>0</v>
      </c>
      <c r="CK20">
        <v>0</v>
      </c>
      <c r="CL20">
        <v>10048.1</v>
      </c>
      <c r="CM20">
        <v>0</v>
      </c>
      <c r="CN20">
        <v>1005.87</v>
      </c>
      <c r="CO20">
        <v>-27.474</v>
      </c>
      <c r="CP20">
        <v>126.419</v>
      </c>
      <c r="CQ20">
        <v>153.791</v>
      </c>
      <c r="CR20">
        <v>6.0833399999999997</v>
      </c>
      <c r="CS20">
        <v>150.04300000000001</v>
      </c>
      <c r="CT20">
        <v>24.370699999999999</v>
      </c>
      <c r="CU20">
        <v>3.0313599999999998</v>
      </c>
      <c r="CV20">
        <v>2.4258299999999999</v>
      </c>
      <c r="CW20">
        <v>24.2012</v>
      </c>
      <c r="CX20">
        <v>20.537199999999999</v>
      </c>
      <c r="CY20">
        <v>2000.01</v>
      </c>
      <c r="CZ20">
        <v>0.98000600000000004</v>
      </c>
      <c r="DA20">
        <v>1.9994399999999999E-2</v>
      </c>
      <c r="DB20">
        <v>0</v>
      </c>
      <c r="DC20">
        <v>697.35599999999999</v>
      </c>
      <c r="DD20">
        <v>5.0001199999999999</v>
      </c>
      <c r="DE20">
        <v>15728</v>
      </c>
      <c r="DF20">
        <v>17384.8</v>
      </c>
      <c r="DG20">
        <v>47.686999999999998</v>
      </c>
      <c r="DH20">
        <v>48.25</v>
      </c>
      <c r="DI20">
        <v>48.311999999999998</v>
      </c>
      <c r="DJ20">
        <v>48</v>
      </c>
      <c r="DK20">
        <v>49.5</v>
      </c>
      <c r="DL20">
        <v>1955.12</v>
      </c>
      <c r="DM20">
        <v>39.89</v>
      </c>
      <c r="DN20">
        <v>0</v>
      </c>
      <c r="DO20">
        <v>143.299999952316</v>
      </c>
      <c r="DP20">
        <v>0</v>
      </c>
      <c r="DQ20">
        <v>697.54495999999995</v>
      </c>
      <c r="DR20">
        <v>-0.98107691968083799</v>
      </c>
      <c r="DS20">
        <v>-94.569231172596403</v>
      </c>
      <c r="DT20">
        <v>15719.86</v>
      </c>
      <c r="DU20">
        <v>15</v>
      </c>
      <c r="DV20">
        <v>1628174935.0999999</v>
      </c>
      <c r="DW20" t="s">
        <v>389</v>
      </c>
      <c r="DX20">
        <v>1628174933.5999999</v>
      </c>
      <c r="DY20">
        <v>1628174935.0999999</v>
      </c>
      <c r="DZ20">
        <v>5</v>
      </c>
      <c r="EA20">
        <v>9.5000000000000001E-2</v>
      </c>
      <c r="EB20">
        <v>4.0000000000000001E-3</v>
      </c>
      <c r="EC20">
        <v>-4.9119999999999999</v>
      </c>
      <c r="ED20">
        <v>6.7000000000000004E-2</v>
      </c>
      <c r="EE20">
        <v>150</v>
      </c>
      <c r="EF20">
        <v>24</v>
      </c>
      <c r="EG20">
        <v>0.11</v>
      </c>
      <c r="EH20">
        <v>0.05</v>
      </c>
      <c r="EI20">
        <v>21.9999660515162</v>
      </c>
      <c r="EJ20">
        <v>0.44375970929483699</v>
      </c>
      <c r="EK20">
        <v>9.4875192200693806E-2</v>
      </c>
      <c r="EL20">
        <v>1</v>
      </c>
      <c r="EM20">
        <v>0.40759969934262602</v>
      </c>
      <c r="EN20">
        <v>0.11419046846254299</v>
      </c>
      <c r="EO20">
        <v>1.9855001017781902E-2</v>
      </c>
      <c r="EP20">
        <v>1</v>
      </c>
      <c r="EQ20">
        <v>2</v>
      </c>
      <c r="ER20">
        <v>2</v>
      </c>
      <c r="ES20" t="s">
        <v>370</v>
      </c>
      <c r="ET20">
        <v>2.93336</v>
      </c>
      <c r="EU20">
        <v>2.7405200000000001</v>
      </c>
      <c r="EV20">
        <v>3.38841E-2</v>
      </c>
      <c r="EW20">
        <v>4.0324699999999998E-2</v>
      </c>
      <c r="EX20">
        <v>0.13752500000000001</v>
      </c>
      <c r="EY20">
        <v>0.119647</v>
      </c>
      <c r="EZ20">
        <v>30210.799999999999</v>
      </c>
      <c r="FA20">
        <v>29767.9</v>
      </c>
      <c r="FB20">
        <v>28481.599999999999</v>
      </c>
      <c r="FC20">
        <v>28403.3</v>
      </c>
      <c r="FD20">
        <v>33784.1</v>
      </c>
      <c r="FE20">
        <v>35159.1</v>
      </c>
      <c r="FF20">
        <v>43010.2</v>
      </c>
      <c r="FG20">
        <v>44311.4</v>
      </c>
      <c r="FH20">
        <v>1.79522</v>
      </c>
      <c r="FI20">
        <v>1.9769000000000001</v>
      </c>
      <c r="FJ20">
        <v>3.3974600000000001E-2</v>
      </c>
      <c r="FK20">
        <v>0</v>
      </c>
      <c r="FL20">
        <v>29.641200000000001</v>
      </c>
      <c r="FM20">
        <v>999.9</v>
      </c>
      <c r="FN20">
        <v>60.2</v>
      </c>
      <c r="FO20">
        <v>34.683999999999997</v>
      </c>
      <c r="FP20">
        <v>33.570999999999998</v>
      </c>
      <c r="FQ20">
        <v>61.57</v>
      </c>
      <c r="FR20">
        <v>32.323700000000002</v>
      </c>
      <c r="FS20">
        <v>1</v>
      </c>
      <c r="FT20">
        <v>0.48138199999999998</v>
      </c>
      <c r="FU20">
        <v>2.2309100000000002</v>
      </c>
      <c r="FV20">
        <v>20.335699999999999</v>
      </c>
      <c r="FW20">
        <v>5.2761399999999998</v>
      </c>
      <c r="FX20">
        <v>12.0878</v>
      </c>
      <c r="FY20">
        <v>5.01295</v>
      </c>
      <c r="FZ20">
        <v>3.29175</v>
      </c>
      <c r="GA20">
        <v>999.9</v>
      </c>
      <c r="GB20">
        <v>9999</v>
      </c>
      <c r="GC20">
        <v>9999</v>
      </c>
      <c r="GD20">
        <v>9999</v>
      </c>
      <c r="GE20">
        <v>1.8721000000000001</v>
      </c>
      <c r="GF20">
        <v>1.8727400000000001</v>
      </c>
      <c r="GG20">
        <v>1.8724099999999999</v>
      </c>
      <c r="GH20">
        <v>1.87622</v>
      </c>
      <c r="GI20">
        <v>1.8699600000000001</v>
      </c>
      <c r="GJ20">
        <v>1.8730199999999999</v>
      </c>
      <c r="GK20">
        <v>1.87286</v>
      </c>
      <c r="GL20">
        <v>1.87425</v>
      </c>
      <c r="GM20">
        <v>5</v>
      </c>
      <c r="GN20">
        <v>0</v>
      </c>
      <c r="GO20">
        <v>0</v>
      </c>
      <c r="GP20">
        <v>0</v>
      </c>
      <c r="GQ20" t="s">
        <v>371</v>
      </c>
      <c r="GR20" t="s">
        <v>372</v>
      </c>
      <c r="GS20" t="s">
        <v>373</v>
      </c>
      <c r="GT20" t="s">
        <v>373</v>
      </c>
      <c r="GU20" t="s">
        <v>373</v>
      </c>
      <c r="GV20" t="s">
        <v>373</v>
      </c>
      <c r="GW20">
        <v>0</v>
      </c>
      <c r="GX20">
        <v>100</v>
      </c>
      <c r="GY20">
        <v>100</v>
      </c>
      <c r="GZ20">
        <v>-4.774</v>
      </c>
      <c r="HA20">
        <v>7.4399999999999994E-2</v>
      </c>
      <c r="HB20">
        <v>-4.12269413541107</v>
      </c>
      <c r="HC20">
        <v>-5.2264853520813098E-3</v>
      </c>
      <c r="HD20">
        <v>8.80926177612275E-7</v>
      </c>
      <c r="HE20">
        <v>-7.1543816509633199E-11</v>
      </c>
      <c r="HF20">
        <v>7.4373089493846897E-2</v>
      </c>
      <c r="HG20">
        <v>0</v>
      </c>
      <c r="HH20">
        <v>0</v>
      </c>
      <c r="HI20">
        <v>0</v>
      </c>
      <c r="HJ20">
        <v>3</v>
      </c>
      <c r="HK20">
        <v>2051</v>
      </c>
      <c r="HL20">
        <v>1</v>
      </c>
      <c r="HM20">
        <v>25</v>
      </c>
      <c r="HN20">
        <v>0.7</v>
      </c>
      <c r="HO20">
        <v>0.7</v>
      </c>
      <c r="HP20">
        <v>18</v>
      </c>
      <c r="HQ20">
        <v>518.11800000000005</v>
      </c>
      <c r="HR20">
        <v>558.529</v>
      </c>
      <c r="HS20">
        <v>26.9999</v>
      </c>
      <c r="HT20">
        <v>33.2014</v>
      </c>
      <c r="HU20">
        <v>30.0002</v>
      </c>
      <c r="HV20">
        <v>33.237699999999997</v>
      </c>
      <c r="HW20">
        <v>33.21</v>
      </c>
      <c r="HX20">
        <v>10.115</v>
      </c>
      <c r="HY20">
        <v>31.548200000000001</v>
      </c>
      <c r="HZ20">
        <v>54.3536</v>
      </c>
      <c r="IA20">
        <v>27</v>
      </c>
      <c r="IB20">
        <v>150</v>
      </c>
      <c r="IC20">
        <v>24.262899999999998</v>
      </c>
      <c r="ID20">
        <v>99.781700000000001</v>
      </c>
      <c r="IE20">
        <v>98.295199999999994</v>
      </c>
    </row>
    <row r="21" spans="1:239" x14ac:dyDescent="0.3">
      <c r="A21">
        <v>5</v>
      </c>
      <c r="B21">
        <v>1628175125.5999999</v>
      </c>
      <c r="C21">
        <v>656.09999990463302</v>
      </c>
      <c r="D21" t="s">
        <v>390</v>
      </c>
      <c r="E21" t="s">
        <v>391</v>
      </c>
      <c r="F21">
        <v>0</v>
      </c>
      <c r="G21" t="s">
        <v>362</v>
      </c>
      <c r="H21" t="s">
        <v>363</v>
      </c>
      <c r="I21" t="s">
        <v>364</v>
      </c>
      <c r="J21">
        <v>1628175125.5999999</v>
      </c>
      <c r="K21">
        <f t="shared" si="0"/>
        <v>5.6474081448678101E-3</v>
      </c>
      <c r="L21">
        <f t="shared" si="1"/>
        <v>5.6474081448678097</v>
      </c>
      <c r="M21">
        <f t="shared" si="2"/>
        <v>15.776751801128786</v>
      </c>
      <c r="N21">
        <f t="shared" si="3"/>
        <v>80.582999999999998</v>
      </c>
      <c r="O21">
        <f t="shared" si="4"/>
        <v>20.541444813541492</v>
      </c>
      <c r="P21">
        <f t="shared" si="5"/>
        <v>2.0467798393109295</v>
      </c>
      <c r="Q21">
        <f t="shared" si="6"/>
        <v>8.0294088993420001</v>
      </c>
      <c r="R21">
        <f t="shared" si="7"/>
        <v>0.45991969807398847</v>
      </c>
      <c r="S21">
        <f t="shared" si="8"/>
        <v>2.9200660083739765</v>
      </c>
      <c r="T21">
        <f t="shared" si="9"/>
        <v>0.42313671249187801</v>
      </c>
      <c r="U21">
        <f t="shared" si="10"/>
        <v>0.26751967463018045</v>
      </c>
      <c r="V21">
        <f t="shared" si="11"/>
        <v>321.50484286142006</v>
      </c>
      <c r="W21">
        <f t="shared" si="12"/>
        <v>30.620317336454836</v>
      </c>
      <c r="X21">
        <f t="shared" si="13"/>
        <v>30.203900000000001</v>
      </c>
      <c r="Y21">
        <f t="shared" si="14"/>
        <v>4.310602897096901</v>
      </c>
      <c r="Z21">
        <f t="shared" si="15"/>
        <v>70.330427314764037</v>
      </c>
      <c r="AA21">
        <f t="shared" si="16"/>
        <v>3.0297185867387997</v>
      </c>
      <c r="AB21">
        <f t="shared" si="17"/>
        <v>4.3078347486490953</v>
      </c>
      <c r="AC21">
        <f t="shared" si="18"/>
        <v>1.2808843103581014</v>
      </c>
      <c r="AD21">
        <f t="shared" si="19"/>
        <v>-249.05069918867042</v>
      </c>
      <c r="AE21">
        <f t="shared" si="20"/>
        <v>-1.7631779048070928</v>
      </c>
      <c r="AF21">
        <f t="shared" si="21"/>
        <v>-0.13452250929532555</v>
      </c>
      <c r="AG21">
        <f t="shared" si="22"/>
        <v>70.556443258647221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52039.749325064447</v>
      </c>
      <c r="AM21" t="s">
        <v>365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10252.1</v>
      </c>
      <c r="AU21">
        <v>707.79499999999996</v>
      </c>
      <c r="AV21">
        <v>823.88400000000001</v>
      </c>
      <c r="AW21">
        <f t="shared" si="27"/>
        <v>0.14090454481456138</v>
      </c>
      <c r="AX21">
        <v>0.5</v>
      </c>
      <c r="AY21">
        <f t="shared" si="28"/>
        <v>1681.1714999281969</v>
      </c>
      <c r="AZ21">
        <f t="shared" si="29"/>
        <v>15.776751801128786</v>
      </c>
      <c r="BA21">
        <f t="shared" si="30"/>
        <v>118.442352476298</v>
      </c>
      <c r="BB21">
        <f t="shared" si="31"/>
        <v>9.5767635366512879E-3</v>
      </c>
      <c r="BC21">
        <f t="shared" si="32"/>
        <v>3.918532220555321</v>
      </c>
      <c r="BD21">
        <f t="shared" si="33"/>
        <v>233.86751947469494</v>
      </c>
      <c r="BE21" t="s">
        <v>393</v>
      </c>
      <c r="BF21">
        <v>543.07000000000005</v>
      </c>
      <c r="BG21">
        <f t="shared" si="34"/>
        <v>543.07000000000005</v>
      </c>
      <c r="BH21">
        <f t="shared" si="35"/>
        <v>0.34084167188584791</v>
      </c>
      <c r="BI21">
        <f t="shared" si="36"/>
        <v>0.4134017534738299</v>
      </c>
      <c r="BJ21">
        <f t="shared" si="37"/>
        <v>0.91997845681246315</v>
      </c>
      <c r="BK21">
        <f t="shared" si="38"/>
        <v>0.22253254918799562</v>
      </c>
      <c r="BL21">
        <f t="shared" si="39"/>
        <v>0.86089073109751024</v>
      </c>
      <c r="BM21">
        <f t="shared" si="40"/>
        <v>0.31719083952137672</v>
      </c>
      <c r="BN21">
        <f t="shared" si="41"/>
        <v>0.68280916047862328</v>
      </c>
      <c r="BO21">
        <f t="shared" si="42"/>
        <v>1999.97</v>
      </c>
      <c r="BP21">
        <f t="shared" si="43"/>
        <v>1681.1714999281969</v>
      </c>
      <c r="BQ21">
        <f t="shared" si="44"/>
        <v>0.84059835893948254</v>
      </c>
      <c r="BR21">
        <f t="shared" si="45"/>
        <v>0.16075483275320132</v>
      </c>
      <c r="BS21">
        <v>6</v>
      </c>
      <c r="BT21">
        <v>0.5</v>
      </c>
      <c r="BU21" t="s">
        <v>368</v>
      </c>
      <c r="BV21">
        <v>2</v>
      </c>
      <c r="BW21">
        <v>1628175125.5999999</v>
      </c>
      <c r="BX21">
        <v>80.582999999999998</v>
      </c>
      <c r="BY21">
        <v>100.054</v>
      </c>
      <c r="BZ21">
        <v>30.406199999999998</v>
      </c>
      <c r="CA21">
        <v>23.837800000000001</v>
      </c>
      <c r="CB21">
        <v>85.119299999999996</v>
      </c>
      <c r="CC21">
        <v>30.320499999999999</v>
      </c>
      <c r="CD21">
        <v>500.185</v>
      </c>
      <c r="CE21">
        <v>99.541200000000003</v>
      </c>
      <c r="CF21">
        <v>0.100274</v>
      </c>
      <c r="CG21">
        <v>30.192699999999999</v>
      </c>
      <c r="CH21">
        <v>30.203900000000001</v>
      </c>
      <c r="CI21">
        <v>999.9</v>
      </c>
      <c r="CJ21">
        <v>0</v>
      </c>
      <c r="CK21">
        <v>0</v>
      </c>
      <c r="CL21">
        <v>9991.8799999999992</v>
      </c>
      <c r="CM21">
        <v>0</v>
      </c>
      <c r="CN21">
        <v>1010.55</v>
      </c>
      <c r="CO21">
        <v>-19.471399999999999</v>
      </c>
      <c r="CP21">
        <v>83.110100000000003</v>
      </c>
      <c r="CQ21">
        <v>102.498</v>
      </c>
      <c r="CR21">
        <v>6.5684100000000001</v>
      </c>
      <c r="CS21">
        <v>100.054</v>
      </c>
      <c r="CT21">
        <v>23.837800000000001</v>
      </c>
      <c r="CU21">
        <v>3.0266700000000002</v>
      </c>
      <c r="CV21">
        <v>2.3728400000000001</v>
      </c>
      <c r="CW21">
        <v>24.1754</v>
      </c>
      <c r="CX21">
        <v>20.179600000000001</v>
      </c>
      <c r="CY21">
        <v>1999.97</v>
      </c>
      <c r="CZ21">
        <v>0.98000299999999996</v>
      </c>
      <c r="DA21">
        <v>1.9997299999999999E-2</v>
      </c>
      <c r="DB21">
        <v>0</v>
      </c>
      <c r="DC21">
        <v>707.18899999999996</v>
      </c>
      <c r="DD21">
        <v>5.0001199999999999</v>
      </c>
      <c r="DE21">
        <v>15859.4</v>
      </c>
      <c r="DF21">
        <v>17384.400000000001</v>
      </c>
      <c r="DG21">
        <v>47.561999999999998</v>
      </c>
      <c r="DH21">
        <v>48.186999999999998</v>
      </c>
      <c r="DI21">
        <v>48.186999999999998</v>
      </c>
      <c r="DJ21">
        <v>47.875</v>
      </c>
      <c r="DK21">
        <v>49.436999999999998</v>
      </c>
      <c r="DL21">
        <v>1955.08</v>
      </c>
      <c r="DM21">
        <v>39.89</v>
      </c>
      <c r="DN21">
        <v>0</v>
      </c>
      <c r="DO21">
        <v>151</v>
      </c>
      <c r="DP21">
        <v>0</v>
      </c>
      <c r="DQ21">
        <v>707.79499999999996</v>
      </c>
      <c r="DR21">
        <v>-2.8222222260036398</v>
      </c>
      <c r="DS21">
        <v>17.059829768717702</v>
      </c>
      <c r="DT21">
        <v>15850.2923076923</v>
      </c>
      <c r="DU21">
        <v>15</v>
      </c>
      <c r="DV21">
        <v>1628175086.0999999</v>
      </c>
      <c r="DW21" t="s">
        <v>394</v>
      </c>
      <c r="DX21">
        <v>1628175078.5999999</v>
      </c>
      <c r="DY21">
        <v>1628175086.0999999</v>
      </c>
      <c r="DZ21">
        <v>6</v>
      </c>
      <c r="EA21">
        <v>2.5000000000000001E-2</v>
      </c>
      <c r="EB21">
        <v>1.0999999999999999E-2</v>
      </c>
      <c r="EC21">
        <v>-4.6349999999999998</v>
      </c>
      <c r="ED21">
        <v>6.2E-2</v>
      </c>
      <c r="EE21">
        <v>100</v>
      </c>
      <c r="EF21">
        <v>24</v>
      </c>
      <c r="EG21">
        <v>0.19</v>
      </c>
      <c r="EH21">
        <v>0.02</v>
      </c>
      <c r="EI21">
        <v>15.6712677659122</v>
      </c>
      <c r="EJ21">
        <v>1.5217059714974999E-2</v>
      </c>
      <c r="EK21">
        <v>4.4777739765683201E-2</v>
      </c>
      <c r="EL21">
        <v>1</v>
      </c>
      <c r="EM21">
        <v>0.44869583872966801</v>
      </c>
      <c r="EN21">
        <v>9.3045765884466197E-2</v>
      </c>
      <c r="EO21">
        <v>1.67727610321553E-2</v>
      </c>
      <c r="EP21">
        <v>1</v>
      </c>
      <c r="EQ21">
        <v>2</v>
      </c>
      <c r="ER21">
        <v>2</v>
      </c>
      <c r="ES21" t="s">
        <v>370</v>
      </c>
      <c r="ET21">
        <v>2.9333</v>
      </c>
      <c r="EU21">
        <v>2.7404799999999998</v>
      </c>
      <c r="EV21">
        <v>2.29795E-2</v>
      </c>
      <c r="EW21">
        <v>2.7464599999999999E-2</v>
      </c>
      <c r="EX21">
        <v>0.137321</v>
      </c>
      <c r="EY21">
        <v>0.11781</v>
      </c>
      <c r="EZ21">
        <v>30547.4</v>
      </c>
      <c r="FA21">
        <v>30161.200000000001</v>
      </c>
      <c r="FB21">
        <v>28478.1</v>
      </c>
      <c r="FC21">
        <v>28398.7</v>
      </c>
      <c r="FD21">
        <v>33786.800000000003</v>
      </c>
      <c r="FE21">
        <v>35228.699999999997</v>
      </c>
      <c r="FF21">
        <v>43003</v>
      </c>
      <c r="FG21">
        <v>44305.8</v>
      </c>
      <c r="FH21">
        <v>1.7942</v>
      </c>
      <c r="FI21">
        <v>1.9721</v>
      </c>
      <c r="FJ21">
        <v>2.4400700000000001E-2</v>
      </c>
      <c r="FK21">
        <v>0</v>
      </c>
      <c r="FL21">
        <v>29.806799999999999</v>
      </c>
      <c r="FM21">
        <v>999.9</v>
      </c>
      <c r="FN21">
        <v>58.052</v>
      </c>
      <c r="FO21">
        <v>35.087000000000003</v>
      </c>
      <c r="FP21">
        <v>33.099899999999998</v>
      </c>
      <c r="FQ21">
        <v>62.07</v>
      </c>
      <c r="FR21">
        <v>32.391800000000003</v>
      </c>
      <c r="FS21">
        <v>1</v>
      </c>
      <c r="FT21">
        <v>0.49030699999999999</v>
      </c>
      <c r="FU21">
        <v>2.3515899999999998</v>
      </c>
      <c r="FV21">
        <v>20.334399999999999</v>
      </c>
      <c r="FW21">
        <v>5.2722499999999997</v>
      </c>
      <c r="FX21">
        <v>12.0878</v>
      </c>
      <c r="FY21">
        <v>5.01335</v>
      </c>
      <c r="FZ21">
        <v>3.2919200000000002</v>
      </c>
      <c r="GA21">
        <v>999.9</v>
      </c>
      <c r="GB21">
        <v>9999</v>
      </c>
      <c r="GC21">
        <v>9999</v>
      </c>
      <c r="GD21">
        <v>9999</v>
      </c>
      <c r="GE21">
        <v>1.8721000000000001</v>
      </c>
      <c r="GF21">
        <v>1.8727499999999999</v>
      </c>
      <c r="GG21">
        <v>1.8724099999999999</v>
      </c>
      <c r="GH21">
        <v>1.87622</v>
      </c>
      <c r="GI21">
        <v>1.8699600000000001</v>
      </c>
      <c r="GJ21">
        <v>1.8729800000000001</v>
      </c>
      <c r="GK21">
        <v>1.87286</v>
      </c>
      <c r="GL21">
        <v>1.8742399999999999</v>
      </c>
      <c r="GM21">
        <v>5</v>
      </c>
      <c r="GN21">
        <v>0</v>
      </c>
      <c r="GO21">
        <v>0</v>
      </c>
      <c r="GP21">
        <v>0</v>
      </c>
      <c r="GQ21" t="s">
        <v>371</v>
      </c>
      <c r="GR21" t="s">
        <v>372</v>
      </c>
      <c r="GS21" t="s">
        <v>373</v>
      </c>
      <c r="GT21" t="s">
        <v>373</v>
      </c>
      <c r="GU21" t="s">
        <v>373</v>
      </c>
      <c r="GV21" t="s">
        <v>373</v>
      </c>
      <c r="GW21">
        <v>0</v>
      </c>
      <c r="GX21">
        <v>100</v>
      </c>
      <c r="GY21">
        <v>100</v>
      </c>
      <c r="GZ21">
        <v>-4.5359999999999996</v>
      </c>
      <c r="HA21">
        <v>8.5699999999999998E-2</v>
      </c>
      <c r="HB21">
        <v>-4.0977798777876897</v>
      </c>
      <c r="HC21">
        <v>-5.2264853520813098E-3</v>
      </c>
      <c r="HD21">
        <v>8.80926177612275E-7</v>
      </c>
      <c r="HE21">
        <v>-7.1543816509633199E-11</v>
      </c>
      <c r="HF21">
        <v>8.5700004556071394E-2</v>
      </c>
      <c r="HG21">
        <v>0</v>
      </c>
      <c r="HH21">
        <v>0</v>
      </c>
      <c r="HI21">
        <v>0</v>
      </c>
      <c r="HJ21">
        <v>3</v>
      </c>
      <c r="HK21">
        <v>2051</v>
      </c>
      <c r="HL21">
        <v>1</v>
      </c>
      <c r="HM21">
        <v>25</v>
      </c>
      <c r="HN21">
        <v>0.8</v>
      </c>
      <c r="HO21">
        <v>0.7</v>
      </c>
      <c r="HP21">
        <v>18</v>
      </c>
      <c r="HQ21">
        <v>518.06299999999999</v>
      </c>
      <c r="HR21">
        <v>555.56799999999998</v>
      </c>
      <c r="HS21">
        <v>27.0002</v>
      </c>
      <c r="HT21">
        <v>33.298000000000002</v>
      </c>
      <c r="HU21">
        <v>30.000499999999999</v>
      </c>
      <c r="HV21">
        <v>33.319400000000002</v>
      </c>
      <c r="HW21">
        <v>33.292200000000001</v>
      </c>
      <c r="HX21">
        <v>7.7694700000000001</v>
      </c>
      <c r="HY21">
        <v>31.538599999999999</v>
      </c>
      <c r="HZ21">
        <v>50.012999999999998</v>
      </c>
      <c r="IA21">
        <v>27</v>
      </c>
      <c r="IB21">
        <v>100</v>
      </c>
      <c r="IC21">
        <v>23.784099999999999</v>
      </c>
      <c r="ID21">
        <v>99.7667</v>
      </c>
      <c r="IE21">
        <v>98.281400000000005</v>
      </c>
    </row>
    <row r="22" spans="1:239" x14ac:dyDescent="0.3">
      <c r="A22">
        <v>6</v>
      </c>
      <c r="B22">
        <v>1628175216.0999999</v>
      </c>
      <c r="C22">
        <v>746.59999990463302</v>
      </c>
      <c r="D22" t="s">
        <v>395</v>
      </c>
      <c r="E22" t="s">
        <v>396</v>
      </c>
      <c r="F22">
        <v>0</v>
      </c>
      <c r="G22" t="s">
        <v>362</v>
      </c>
      <c r="H22" t="s">
        <v>363</v>
      </c>
      <c r="I22" t="s">
        <v>364</v>
      </c>
      <c r="J22">
        <v>1628175216.0999999</v>
      </c>
      <c r="K22">
        <f t="shared" si="0"/>
        <v>5.6624083853467674E-3</v>
      </c>
      <c r="L22">
        <f t="shared" si="1"/>
        <v>5.662408385346767</v>
      </c>
      <c r="M22">
        <f t="shared" si="2"/>
        <v>12.081722164374163</v>
      </c>
      <c r="N22">
        <f t="shared" si="3"/>
        <v>60.0809</v>
      </c>
      <c r="O22">
        <f t="shared" si="4"/>
        <v>13.58212517445947</v>
      </c>
      <c r="P22">
        <f t="shared" si="5"/>
        <v>1.3533497567071735</v>
      </c>
      <c r="Q22">
        <f t="shared" si="6"/>
        <v>5.986579445656151</v>
      </c>
      <c r="R22">
        <f t="shared" si="7"/>
        <v>0.45397683603758765</v>
      </c>
      <c r="S22">
        <f t="shared" si="8"/>
        <v>2.9225903584558619</v>
      </c>
      <c r="T22">
        <f t="shared" si="9"/>
        <v>0.41812695738454236</v>
      </c>
      <c r="U22">
        <f t="shared" si="10"/>
        <v>0.26431400130874805</v>
      </c>
      <c r="V22">
        <f t="shared" si="11"/>
        <v>321.4814818613749</v>
      </c>
      <c r="W22">
        <f t="shared" si="12"/>
        <v>30.587643738647341</v>
      </c>
      <c r="X22">
        <f t="shared" si="13"/>
        <v>30.166599999999999</v>
      </c>
      <c r="Y22">
        <f t="shared" si="14"/>
        <v>4.3013899843757155</v>
      </c>
      <c r="Z22">
        <f t="shared" si="15"/>
        <v>69.78753930671914</v>
      </c>
      <c r="AA22">
        <f t="shared" si="16"/>
        <v>3.0014553825563999</v>
      </c>
      <c r="AB22">
        <f t="shared" si="17"/>
        <v>4.3008471316990828</v>
      </c>
      <c r="AC22">
        <f t="shared" si="18"/>
        <v>1.2999346018193156</v>
      </c>
      <c r="AD22">
        <f t="shared" si="19"/>
        <v>-249.71220979379245</v>
      </c>
      <c r="AE22">
        <f t="shared" si="20"/>
        <v>-0.34663792109091124</v>
      </c>
      <c r="AF22">
        <f t="shared" si="21"/>
        <v>-2.6415489577348506E-2</v>
      </c>
      <c r="AG22">
        <f t="shared" si="22"/>
        <v>71.396218656914186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52116.617821615051</v>
      </c>
      <c r="AM22" t="s">
        <v>365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10252.700000000001</v>
      </c>
      <c r="AU22">
        <v>714.07180000000005</v>
      </c>
      <c r="AV22">
        <v>809.05899999999997</v>
      </c>
      <c r="AW22">
        <f t="shared" si="27"/>
        <v>0.11740454033636594</v>
      </c>
      <c r="AX22">
        <v>0.5</v>
      </c>
      <c r="AY22">
        <f t="shared" si="28"/>
        <v>1681.0457999281734</v>
      </c>
      <c r="AZ22">
        <f t="shared" si="29"/>
        <v>12.081722164374163</v>
      </c>
      <c r="BA22">
        <f t="shared" si="30"/>
        <v>98.681204712472891</v>
      </c>
      <c r="BB22">
        <f t="shared" si="31"/>
        <v>7.3794255237692669E-3</v>
      </c>
      <c r="BC22">
        <f t="shared" si="32"/>
        <v>4.0086582066326439</v>
      </c>
      <c r="BD22">
        <f t="shared" si="33"/>
        <v>232.65738068075643</v>
      </c>
      <c r="BE22" t="s">
        <v>398</v>
      </c>
      <c r="BF22">
        <v>560.82000000000005</v>
      </c>
      <c r="BG22">
        <f t="shared" si="34"/>
        <v>560.82000000000005</v>
      </c>
      <c r="BH22">
        <f t="shared" si="35"/>
        <v>0.30682434779169376</v>
      </c>
      <c r="BI22">
        <f t="shared" si="36"/>
        <v>0.38264414535991503</v>
      </c>
      <c r="BJ22">
        <f t="shared" si="37"/>
        <v>0.92890149735928607</v>
      </c>
      <c r="BK22">
        <f t="shared" si="38"/>
        <v>0.18740803437723794</v>
      </c>
      <c r="BL22">
        <f t="shared" si="39"/>
        <v>0.86484397166146498</v>
      </c>
      <c r="BM22">
        <f t="shared" si="40"/>
        <v>0.30052228585521451</v>
      </c>
      <c r="BN22">
        <f t="shared" si="41"/>
        <v>0.69947771414478543</v>
      </c>
      <c r="BO22">
        <f t="shared" si="42"/>
        <v>1999.82</v>
      </c>
      <c r="BP22">
        <f t="shared" si="43"/>
        <v>1681.0457999281734</v>
      </c>
      <c r="BQ22">
        <f t="shared" si="44"/>
        <v>0.84059855383393178</v>
      </c>
      <c r="BR22">
        <f t="shared" si="45"/>
        <v>0.16075520889948841</v>
      </c>
      <c r="BS22">
        <v>6</v>
      </c>
      <c r="BT22">
        <v>0.5</v>
      </c>
      <c r="BU22" t="s">
        <v>368</v>
      </c>
      <c r="BV22">
        <v>2</v>
      </c>
      <c r="BW22">
        <v>1628175216.0999999</v>
      </c>
      <c r="BX22">
        <v>60.0809</v>
      </c>
      <c r="BY22">
        <v>74.985600000000005</v>
      </c>
      <c r="BZ22">
        <v>30.122399999999999</v>
      </c>
      <c r="CA22">
        <v>23.532900000000001</v>
      </c>
      <c r="CB22">
        <v>64.684899999999999</v>
      </c>
      <c r="CC22">
        <v>30.066400000000002</v>
      </c>
      <c r="CD22">
        <v>500.05399999999997</v>
      </c>
      <c r="CE22">
        <v>99.542100000000005</v>
      </c>
      <c r="CF22">
        <v>9.9873500000000004E-2</v>
      </c>
      <c r="CG22">
        <v>30.164400000000001</v>
      </c>
      <c r="CH22">
        <v>30.166599999999999</v>
      </c>
      <c r="CI22">
        <v>999.9</v>
      </c>
      <c r="CJ22">
        <v>0</v>
      </c>
      <c r="CK22">
        <v>0</v>
      </c>
      <c r="CL22">
        <v>10006.200000000001</v>
      </c>
      <c r="CM22">
        <v>0</v>
      </c>
      <c r="CN22">
        <v>1015.7</v>
      </c>
      <c r="CO22">
        <v>-14.732900000000001</v>
      </c>
      <c r="CP22">
        <v>62.125900000000001</v>
      </c>
      <c r="CQ22">
        <v>76.7928</v>
      </c>
      <c r="CR22">
        <v>6.6192299999999999</v>
      </c>
      <c r="CS22">
        <v>74.985600000000005</v>
      </c>
      <c r="CT22">
        <v>23.532900000000001</v>
      </c>
      <c r="CU22">
        <v>3.0013999999999998</v>
      </c>
      <c r="CV22">
        <v>2.3425099999999999</v>
      </c>
      <c r="CW22">
        <v>24.035699999999999</v>
      </c>
      <c r="CX22">
        <v>19.971699999999998</v>
      </c>
      <c r="CY22">
        <v>1999.82</v>
      </c>
      <c r="CZ22">
        <v>0.98</v>
      </c>
      <c r="DA22">
        <v>2.00001E-2</v>
      </c>
      <c r="DB22">
        <v>0</v>
      </c>
      <c r="DC22">
        <v>713.97199999999998</v>
      </c>
      <c r="DD22">
        <v>5.0001199999999999</v>
      </c>
      <c r="DE22">
        <v>15938.3</v>
      </c>
      <c r="DF22">
        <v>17383.099999999999</v>
      </c>
      <c r="DG22">
        <v>47.561999999999998</v>
      </c>
      <c r="DH22">
        <v>48.125</v>
      </c>
      <c r="DI22">
        <v>48.125</v>
      </c>
      <c r="DJ22">
        <v>47.811999999999998</v>
      </c>
      <c r="DK22">
        <v>49.375</v>
      </c>
      <c r="DL22">
        <v>1954.92</v>
      </c>
      <c r="DM22">
        <v>39.9</v>
      </c>
      <c r="DN22">
        <v>0</v>
      </c>
      <c r="DO22">
        <v>90</v>
      </c>
      <c r="DP22">
        <v>0</v>
      </c>
      <c r="DQ22">
        <v>714.07180000000005</v>
      </c>
      <c r="DR22">
        <v>-2.3502307780576901</v>
      </c>
      <c r="DS22">
        <v>-112.661539175147</v>
      </c>
      <c r="DT22">
        <v>15955.132</v>
      </c>
      <c r="DU22">
        <v>15</v>
      </c>
      <c r="DV22">
        <v>1628175251.5999999</v>
      </c>
      <c r="DW22" t="s">
        <v>399</v>
      </c>
      <c r="DX22">
        <v>1628175235.0999999</v>
      </c>
      <c r="DY22">
        <v>1628175251.5999999</v>
      </c>
      <c r="DZ22">
        <v>7</v>
      </c>
      <c r="EA22">
        <v>-9.5000000000000001E-2</v>
      </c>
      <c r="EB22">
        <v>2E-3</v>
      </c>
      <c r="EC22">
        <v>-4.6040000000000001</v>
      </c>
      <c r="ED22">
        <v>5.6000000000000001E-2</v>
      </c>
      <c r="EE22">
        <v>75</v>
      </c>
      <c r="EF22">
        <v>24</v>
      </c>
      <c r="EG22">
        <v>0.12</v>
      </c>
      <c r="EH22">
        <v>0.02</v>
      </c>
      <c r="EI22">
        <v>11.934606670928799</v>
      </c>
      <c r="EJ22">
        <v>5.4053660239722703E-2</v>
      </c>
      <c r="EK22">
        <v>2.1092893487761999E-2</v>
      </c>
      <c r="EL22">
        <v>1</v>
      </c>
      <c r="EM22">
        <v>0.45785457985289402</v>
      </c>
      <c r="EN22">
        <v>5.3582921182907103E-3</v>
      </c>
      <c r="EO22">
        <v>1.19801354398218E-3</v>
      </c>
      <c r="EP22">
        <v>1</v>
      </c>
      <c r="EQ22">
        <v>2</v>
      </c>
      <c r="ER22">
        <v>2</v>
      </c>
      <c r="ES22" t="s">
        <v>370</v>
      </c>
      <c r="ET22">
        <v>2.9329299999999998</v>
      </c>
      <c r="EU22">
        <v>2.7402099999999998</v>
      </c>
      <c r="EV22">
        <v>1.75424E-2</v>
      </c>
      <c r="EW22">
        <v>2.0737700000000001E-2</v>
      </c>
      <c r="EX22">
        <v>0.136517</v>
      </c>
      <c r="EY22">
        <v>0.116748</v>
      </c>
      <c r="EZ22">
        <v>30716.7</v>
      </c>
      <c r="FA22">
        <v>30365.8</v>
      </c>
      <c r="FB22">
        <v>28477.9</v>
      </c>
      <c r="FC22">
        <v>28395.4</v>
      </c>
      <c r="FD22">
        <v>33820.800000000003</v>
      </c>
      <c r="FE22">
        <v>35267.9</v>
      </c>
      <c r="FF22">
        <v>43005.5</v>
      </c>
      <c r="FG22">
        <v>44301.3</v>
      </c>
      <c r="FH22">
        <v>1.7939000000000001</v>
      </c>
      <c r="FI22">
        <v>1.9690300000000001</v>
      </c>
      <c r="FJ22">
        <v>2.2091E-2</v>
      </c>
      <c r="FK22">
        <v>0</v>
      </c>
      <c r="FL22">
        <v>29.807099999999998</v>
      </c>
      <c r="FM22">
        <v>999.9</v>
      </c>
      <c r="FN22">
        <v>56.744999999999997</v>
      </c>
      <c r="FO22">
        <v>35.338999999999999</v>
      </c>
      <c r="FP22">
        <v>32.805300000000003</v>
      </c>
      <c r="FQ22">
        <v>62.18</v>
      </c>
      <c r="FR22">
        <v>32.920699999999997</v>
      </c>
      <c r="FS22">
        <v>1</v>
      </c>
      <c r="FT22">
        <v>0.49595499999999998</v>
      </c>
      <c r="FU22">
        <v>2.3344399999999998</v>
      </c>
      <c r="FV22">
        <v>20.334099999999999</v>
      </c>
      <c r="FW22">
        <v>5.2759900000000002</v>
      </c>
      <c r="FX22">
        <v>12.0878</v>
      </c>
      <c r="FY22">
        <v>5.0132000000000003</v>
      </c>
      <c r="FZ22">
        <v>3.2918500000000002</v>
      </c>
      <c r="GA22">
        <v>999.9</v>
      </c>
      <c r="GB22">
        <v>9999</v>
      </c>
      <c r="GC22">
        <v>9999</v>
      </c>
      <c r="GD22">
        <v>9999</v>
      </c>
      <c r="GE22">
        <v>1.8721000000000001</v>
      </c>
      <c r="GF22">
        <v>1.8727400000000001</v>
      </c>
      <c r="GG22">
        <v>1.8724099999999999</v>
      </c>
      <c r="GH22">
        <v>1.87622</v>
      </c>
      <c r="GI22">
        <v>1.8699600000000001</v>
      </c>
      <c r="GJ22">
        <v>1.8729800000000001</v>
      </c>
      <c r="GK22">
        <v>1.87286</v>
      </c>
      <c r="GL22">
        <v>1.87425</v>
      </c>
      <c r="GM22">
        <v>5</v>
      </c>
      <c r="GN22">
        <v>0</v>
      </c>
      <c r="GO22">
        <v>0</v>
      </c>
      <c r="GP22">
        <v>0</v>
      </c>
      <c r="GQ22" t="s">
        <v>371</v>
      </c>
      <c r="GR22" t="s">
        <v>372</v>
      </c>
      <c r="GS22" t="s">
        <v>373</v>
      </c>
      <c r="GT22" t="s">
        <v>373</v>
      </c>
      <c r="GU22" t="s">
        <v>373</v>
      </c>
      <c r="GV22" t="s">
        <v>373</v>
      </c>
      <c r="GW22">
        <v>0</v>
      </c>
      <c r="GX22">
        <v>100</v>
      </c>
      <c r="GY22">
        <v>100</v>
      </c>
      <c r="GZ22">
        <v>-4.6040000000000001</v>
      </c>
      <c r="HA22">
        <v>5.6000000000000001E-2</v>
      </c>
      <c r="HB22">
        <v>-4.0977798777876897</v>
      </c>
      <c r="HC22">
        <v>-5.2264853520813098E-3</v>
      </c>
      <c r="HD22">
        <v>8.80926177612275E-7</v>
      </c>
      <c r="HE22">
        <v>-7.1543816509633199E-11</v>
      </c>
      <c r="HF22">
        <v>8.5700004556071394E-2</v>
      </c>
      <c r="HG22">
        <v>0</v>
      </c>
      <c r="HH22">
        <v>0</v>
      </c>
      <c r="HI22">
        <v>0</v>
      </c>
      <c r="HJ22">
        <v>3</v>
      </c>
      <c r="HK22">
        <v>2051</v>
      </c>
      <c r="HL22">
        <v>1</v>
      </c>
      <c r="HM22">
        <v>25</v>
      </c>
      <c r="HN22">
        <v>2.2999999999999998</v>
      </c>
      <c r="HO22">
        <v>2.2000000000000002</v>
      </c>
      <c r="HP22">
        <v>18</v>
      </c>
      <c r="HQ22">
        <v>518.375</v>
      </c>
      <c r="HR22">
        <v>553.72299999999996</v>
      </c>
      <c r="HS22">
        <v>26.999600000000001</v>
      </c>
      <c r="HT22">
        <v>33.360999999999997</v>
      </c>
      <c r="HU22">
        <v>30.0002</v>
      </c>
      <c r="HV22">
        <v>33.377000000000002</v>
      </c>
      <c r="HW22">
        <v>33.349699999999999</v>
      </c>
      <c r="HX22">
        <v>6.6032200000000003</v>
      </c>
      <c r="HY22">
        <v>31.0138</v>
      </c>
      <c r="HZ22">
        <v>46.613799999999998</v>
      </c>
      <c r="IA22">
        <v>27</v>
      </c>
      <c r="IB22">
        <v>75</v>
      </c>
      <c r="IC22">
        <v>23.640699999999999</v>
      </c>
      <c r="ID22">
        <v>99.769900000000007</v>
      </c>
      <c r="IE22">
        <v>98.270799999999994</v>
      </c>
    </row>
    <row r="23" spans="1:239" x14ac:dyDescent="0.3">
      <c r="A23">
        <v>7</v>
      </c>
      <c r="B23">
        <v>1628175388.5999999</v>
      </c>
      <c r="C23">
        <v>919.09999990463302</v>
      </c>
      <c r="D23" t="s">
        <v>400</v>
      </c>
      <c r="E23" t="s">
        <v>401</v>
      </c>
      <c r="F23">
        <v>0</v>
      </c>
      <c r="G23" t="s">
        <v>362</v>
      </c>
      <c r="H23" t="s">
        <v>363</v>
      </c>
      <c r="I23" t="s">
        <v>364</v>
      </c>
      <c r="J23">
        <v>1628175388.5999999</v>
      </c>
      <c r="K23">
        <f t="shared" si="0"/>
        <v>5.8605447711642424E-3</v>
      </c>
      <c r="L23">
        <f t="shared" si="1"/>
        <v>5.8605447711642427</v>
      </c>
      <c r="M23">
        <f t="shared" si="2"/>
        <v>8.2277420179656424</v>
      </c>
      <c r="N23">
        <f t="shared" si="3"/>
        <v>39.8538</v>
      </c>
      <c r="O23">
        <f t="shared" si="4"/>
        <v>9.7334386187356881</v>
      </c>
      <c r="P23">
        <f t="shared" si="5"/>
        <v>0.96987917626315956</v>
      </c>
      <c r="Q23">
        <f t="shared" si="6"/>
        <v>3.9711937609134003</v>
      </c>
      <c r="R23">
        <f t="shared" si="7"/>
        <v>0.47927837602327067</v>
      </c>
      <c r="S23">
        <f t="shared" si="8"/>
        <v>2.9219723578852017</v>
      </c>
      <c r="T23">
        <f t="shared" si="9"/>
        <v>0.4395008324516787</v>
      </c>
      <c r="U23">
        <f t="shared" si="10"/>
        <v>0.27798624418814771</v>
      </c>
      <c r="V23">
        <f t="shared" si="11"/>
        <v>321.55170586140542</v>
      </c>
      <c r="W23">
        <f t="shared" si="12"/>
        <v>30.583789318089753</v>
      </c>
      <c r="X23">
        <f t="shared" si="13"/>
        <v>30.201000000000001</v>
      </c>
      <c r="Y23">
        <f t="shared" si="14"/>
        <v>4.3098859957023476</v>
      </c>
      <c r="Z23">
        <f t="shared" si="15"/>
        <v>70.263436853579833</v>
      </c>
      <c r="AA23">
        <f t="shared" si="16"/>
        <v>3.0301155612042003</v>
      </c>
      <c r="AB23">
        <f t="shared" si="17"/>
        <v>4.3125068981731998</v>
      </c>
      <c r="AC23">
        <f t="shared" si="18"/>
        <v>1.2797704344981473</v>
      </c>
      <c r="AD23">
        <f t="shared" si="19"/>
        <v>-258.4500244083431</v>
      </c>
      <c r="AE23">
        <f t="shared" si="20"/>
        <v>1.6698113618380801</v>
      </c>
      <c r="AF23">
        <f t="shared" si="21"/>
        <v>0.12732602439445112</v>
      </c>
      <c r="AG23">
        <f t="shared" si="22"/>
        <v>64.898818839294862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52090.915815580767</v>
      </c>
      <c r="AM23" t="s">
        <v>365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10253.700000000001</v>
      </c>
      <c r="AU23">
        <v>718.55738461538397</v>
      </c>
      <c r="AV23">
        <v>787.63300000000004</v>
      </c>
      <c r="AW23">
        <f t="shared" si="27"/>
        <v>8.7700255556351858E-2</v>
      </c>
      <c r="AX23">
        <v>0.5</v>
      </c>
      <c r="AY23">
        <f t="shared" si="28"/>
        <v>1681.4153999281893</v>
      </c>
      <c r="AZ23">
        <f t="shared" si="29"/>
        <v>8.2277420179656424</v>
      </c>
      <c r="BA23">
        <f t="shared" si="30"/>
        <v>73.730280135043884</v>
      </c>
      <c r="BB23">
        <f t="shared" si="31"/>
        <v>5.0856987134599661E-3</v>
      </c>
      <c r="BC23">
        <f t="shared" si="32"/>
        <v>4.1449088598370052</v>
      </c>
      <c r="BD23">
        <f t="shared" si="33"/>
        <v>230.85151036977086</v>
      </c>
      <c r="BE23" t="s">
        <v>403</v>
      </c>
      <c r="BF23">
        <v>568.03</v>
      </c>
      <c r="BG23">
        <f t="shared" si="34"/>
        <v>568.03</v>
      </c>
      <c r="BH23">
        <f t="shared" si="35"/>
        <v>0.27881386381728557</v>
      </c>
      <c r="BI23">
        <f t="shared" si="36"/>
        <v>0.31454768552622708</v>
      </c>
      <c r="BJ23">
        <f t="shared" si="37"/>
        <v>0.93697302447858521</v>
      </c>
      <c r="BK23">
        <f t="shared" si="38"/>
        <v>0.14230042660827624</v>
      </c>
      <c r="BL23">
        <f t="shared" si="39"/>
        <v>0.87055743758546467</v>
      </c>
      <c r="BM23">
        <f t="shared" si="40"/>
        <v>0.24865449250806776</v>
      </c>
      <c r="BN23">
        <f t="shared" si="41"/>
        <v>0.75134550749193219</v>
      </c>
      <c r="BO23">
        <f t="shared" si="42"/>
        <v>2000.26</v>
      </c>
      <c r="BP23">
        <f t="shared" si="43"/>
        <v>1681.4153999281893</v>
      </c>
      <c r="BQ23">
        <f t="shared" si="44"/>
        <v>0.84059842216921266</v>
      </c>
      <c r="BR23">
        <f t="shared" si="45"/>
        <v>0.16075495478658045</v>
      </c>
      <c r="BS23">
        <v>6</v>
      </c>
      <c r="BT23">
        <v>0.5</v>
      </c>
      <c r="BU23" t="s">
        <v>368</v>
      </c>
      <c r="BV23">
        <v>2</v>
      </c>
      <c r="BW23">
        <v>1628175388.5999999</v>
      </c>
      <c r="BX23">
        <v>39.8538</v>
      </c>
      <c r="BY23">
        <v>50.004100000000001</v>
      </c>
      <c r="BZ23">
        <v>30.409400000000002</v>
      </c>
      <c r="CA23">
        <v>23.5928</v>
      </c>
      <c r="CB23">
        <v>44.3078</v>
      </c>
      <c r="CC23">
        <v>30.322800000000001</v>
      </c>
      <c r="CD23">
        <v>500.161</v>
      </c>
      <c r="CE23">
        <v>99.543800000000005</v>
      </c>
      <c r="CF23">
        <v>0.100243</v>
      </c>
      <c r="CG23">
        <v>30.211600000000001</v>
      </c>
      <c r="CH23">
        <v>30.201000000000001</v>
      </c>
      <c r="CI23">
        <v>999.9</v>
      </c>
      <c r="CJ23">
        <v>0</v>
      </c>
      <c r="CK23">
        <v>0</v>
      </c>
      <c r="CL23">
        <v>10002.5</v>
      </c>
      <c r="CM23">
        <v>0</v>
      </c>
      <c r="CN23">
        <v>1025.94</v>
      </c>
      <c r="CO23">
        <v>-10.1503</v>
      </c>
      <c r="CP23">
        <v>41.1038</v>
      </c>
      <c r="CQ23">
        <v>51.212400000000002</v>
      </c>
      <c r="CR23">
        <v>6.8166200000000003</v>
      </c>
      <c r="CS23">
        <v>50.004100000000001</v>
      </c>
      <c r="CT23">
        <v>23.5928</v>
      </c>
      <c r="CU23">
        <v>3.0270600000000001</v>
      </c>
      <c r="CV23">
        <v>2.3485100000000001</v>
      </c>
      <c r="CW23">
        <v>24.177499999999998</v>
      </c>
      <c r="CX23">
        <v>20.013100000000001</v>
      </c>
      <c r="CY23">
        <v>2000.26</v>
      </c>
      <c r="CZ23">
        <v>0.98000299999999996</v>
      </c>
      <c r="DA23">
        <v>1.9997299999999999E-2</v>
      </c>
      <c r="DB23">
        <v>0</v>
      </c>
      <c r="DC23">
        <v>718.17200000000003</v>
      </c>
      <c r="DD23">
        <v>5.0001199999999999</v>
      </c>
      <c r="DE23">
        <v>15870</v>
      </c>
      <c r="DF23">
        <v>17386.900000000001</v>
      </c>
      <c r="DG23">
        <v>47.436999999999998</v>
      </c>
      <c r="DH23">
        <v>48.061999999999998</v>
      </c>
      <c r="DI23">
        <v>48</v>
      </c>
      <c r="DJ23">
        <v>47.75</v>
      </c>
      <c r="DK23">
        <v>49.25</v>
      </c>
      <c r="DL23">
        <v>1955.36</v>
      </c>
      <c r="DM23">
        <v>39.9</v>
      </c>
      <c r="DN23">
        <v>0</v>
      </c>
      <c r="DO23">
        <v>172.299999952316</v>
      </c>
      <c r="DP23">
        <v>0</v>
      </c>
      <c r="DQ23">
        <v>718.55738461538397</v>
      </c>
      <c r="DR23">
        <v>-0.21080341607815201</v>
      </c>
      <c r="DS23">
        <v>-134.246154097149</v>
      </c>
      <c r="DT23">
        <v>15880.657692307699</v>
      </c>
      <c r="DU23">
        <v>15</v>
      </c>
      <c r="DV23">
        <v>1628175348.5999999</v>
      </c>
      <c r="DW23" t="s">
        <v>404</v>
      </c>
      <c r="DX23">
        <v>1628175338.5999999</v>
      </c>
      <c r="DY23">
        <v>1628175348.5999999</v>
      </c>
      <c r="DZ23">
        <v>8</v>
      </c>
      <c r="EA23">
        <v>-3.1E-2</v>
      </c>
      <c r="EB23">
        <v>-1E-3</v>
      </c>
      <c r="EC23">
        <v>-4.5069999999999997</v>
      </c>
      <c r="ED23">
        <v>5.5E-2</v>
      </c>
      <c r="EE23">
        <v>50</v>
      </c>
      <c r="EF23">
        <v>24</v>
      </c>
      <c r="EG23">
        <v>0.12</v>
      </c>
      <c r="EH23">
        <v>0.02</v>
      </c>
      <c r="EI23">
        <v>8.2552213497273303</v>
      </c>
      <c r="EJ23">
        <v>-0.25160992128954102</v>
      </c>
      <c r="EK23">
        <v>5.1571846815810098E-2</v>
      </c>
      <c r="EL23">
        <v>1</v>
      </c>
      <c r="EM23">
        <v>0.46816114160319799</v>
      </c>
      <c r="EN23">
        <v>8.5520696304285201E-2</v>
      </c>
      <c r="EO23">
        <v>1.6840611365867401E-2</v>
      </c>
      <c r="EP23">
        <v>1</v>
      </c>
      <c r="EQ23">
        <v>2</v>
      </c>
      <c r="ER23">
        <v>2</v>
      </c>
      <c r="ES23" t="s">
        <v>370</v>
      </c>
      <c r="ET23">
        <v>2.9331399999999999</v>
      </c>
      <c r="EU23">
        <v>2.7405499999999998</v>
      </c>
      <c r="EV23">
        <v>1.20465E-2</v>
      </c>
      <c r="EW23">
        <v>1.3893300000000001E-2</v>
      </c>
      <c r="EX23">
        <v>0.13728299999999999</v>
      </c>
      <c r="EY23">
        <v>0.11693099999999999</v>
      </c>
      <c r="EZ23">
        <v>30883.4</v>
      </c>
      <c r="FA23">
        <v>30573.599999999999</v>
      </c>
      <c r="FB23">
        <v>28473.7</v>
      </c>
      <c r="FC23">
        <v>28391.8</v>
      </c>
      <c r="FD23">
        <v>33784</v>
      </c>
      <c r="FE23">
        <v>35257.800000000003</v>
      </c>
      <c r="FF23">
        <v>42996.9</v>
      </c>
      <c r="FG23">
        <v>44297.5</v>
      </c>
      <c r="FH23">
        <v>1.7924</v>
      </c>
      <c r="FI23">
        <v>1.9639500000000001</v>
      </c>
      <c r="FJ23">
        <v>1.95391E-2</v>
      </c>
      <c r="FK23">
        <v>0</v>
      </c>
      <c r="FL23">
        <v>29.883099999999999</v>
      </c>
      <c r="FM23">
        <v>999.9</v>
      </c>
      <c r="FN23">
        <v>54.755000000000003</v>
      </c>
      <c r="FO23">
        <v>35.811999999999998</v>
      </c>
      <c r="FP23">
        <v>32.494900000000001</v>
      </c>
      <c r="FQ23">
        <v>61.78</v>
      </c>
      <c r="FR23">
        <v>33.052900000000001</v>
      </c>
      <c r="FS23">
        <v>1</v>
      </c>
      <c r="FT23">
        <v>0.50353400000000004</v>
      </c>
      <c r="FU23">
        <v>2.3527999999999998</v>
      </c>
      <c r="FV23">
        <v>20.3339</v>
      </c>
      <c r="FW23">
        <v>5.27135</v>
      </c>
      <c r="FX23">
        <v>12.0878</v>
      </c>
      <c r="FY23">
        <v>5.0132500000000002</v>
      </c>
      <c r="FZ23">
        <v>3.2919200000000002</v>
      </c>
      <c r="GA23">
        <v>999.9</v>
      </c>
      <c r="GB23">
        <v>9999</v>
      </c>
      <c r="GC23">
        <v>9999</v>
      </c>
      <c r="GD23">
        <v>9999</v>
      </c>
      <c r="GE23">
        <v>1.8721000000000001</v>
      </c>
      <c r="GF23">
        <v>1.87273</v>
      </c>
      <c r="GG23">
        <v>1.8724099999999999</v>
      </c>
      <c r="GH23">
        <v>1.87622</v>
      </c>
      <c r="GI23">
        <v>1.8699399999999999</v>
      </c>
      <c r="GJ23">
        <v>1.8729199999999999</v>
      </c>
      <c r="GK23">
        <v>1.87286</v>
      </c>
      <c r="GL23">
        <v>1.8742399999999999</v>
      </c>
      <c r="GM23">
        <v>5</v>
      </c>
      <c r="GN23">
        <v>0</v>
      </c>
      <c r="GO23">
        <v>0</v>
      </c>
      <c r="GP23">
        <v>0</v>
      </c>
      <c r="GQ23" t="s">
        <v>371</v>
      </c>
      <c r="GR23" t="s">
        <v>372</v>
      </c>
      <c r="GS23" t="s">
        <v>373</v>
      </c>
      <c r="GT23" t="s">
        <v>373</v>
      </c>
      <c r="GU23" t="s">
        <v>373</v>
      </c>
      <c r="GV23" t="s">
        <v>373</v>
      </c>
      <c r="GW23">
        <v>0</v>
      </c>
      <c r="GX23">
        <v>100</v>
      </c>
      <c r="GY23">
        <v>100</v>
      </c>
      <c r="GZ23">
        <v>-4.4539999999999997</v>
      </c>
      <c r="HA23">
        <v>8.6599999999999996E-2</v>
      </c>
      <c r="HB23">
        <v>-4.2241370777219496</v>
      </c>
      <c r="HC23">
        <v>-5.2264853520813098E-3</v>
      </c>
      <c r="HD23">
        <v>8.80926177612275E-7</v>
      </c>
      <c r="HE23">
        <v>-7.1543816509633199E-11</v>
      </c>
      <c r="HF23">
        <v>8.6608284993456006E-2</v>
      </c>
      <c r="HG23">
        <v>0</v>
      </c>
      <c r="HH23">
        <v>0</v>
      </c>
      <c r="HI23">
        <v>0</v>
      </c>
      <c r="HJ23">
        <v>3</v>
      </c>
      <c r="HK23">
        <v>2051</v>
      </c>
      <c r="HL23">
        <v>1</v>
      </c>
      <c r="HM23">
        <v>25</v>
      </c>
      <c r="HN23">
        <v>0.8</v>
      </c>
      <c r="HO23">
        <v>0.7</v>
      </c>
      <c r="HP23">
        <v>18</v>
      </c>
      <c r="HQ23">
        <v>518.09199999999998</v>
      </c>
      <c r="HR23">
        <v>550.70799999999997</v>
      </c>
      <c r="HS23">
        <v>26.9998</v>
      </c>
      <c r="HT23">
        <v>33.463799999999999</v>
      </c>
      <c r="HU23">
        <v>30.000399999999999</v>
      </c>
      <c r="HV23">
        <v>33.476100000000002</v>
      </c>
      <c r="HW23">
        <v>33.447299999999998</v>
      </c>
      <c r="HX23">
        <v>5.4551400000000001</v>
      </c>
      <c r="HY23">
        <v>30.122599999999998</v>
      </c>
      <c r="HZ23">
        <v>43.573500000000003</v>
      </c>
      <c r="IA23">
        <v>27</v>
      </c>
      <c r="IB23">
        <v>50</v>
      </c>
      <c r="IC23">
        <v>23.605699999999999</v>
      </c>
      <c r="ID23">
        <v>99.752099999999999</v>
      </c>
      <c r="IE23">
        <v>98.260999999999996</v>
      </c>
    </row>
    <row r="24" spans="1:239" x14ac:dyDescent="0.3">
      <c r="A24">
        <v>8</v>
      </c>
      <c r="B24">
        <v>1628175494.5999999</v>
      </c>
      <c r="C24">
        <v>1025.0999999046301</v>
      </c>
      <c r="D24" t="s">
        <v>405</v>
      </c>
      <c r="E24" t="s">
        <v>406</v>
      </c>
      <c r="F24">
        <v>0</v>
      </c>
      <c r="G24" t="s">
        <v>362</v>
      </c>
      <c r="H24" t="s">
        <v>363</v>
      </c>
      <c r="I24" t="s">
        <v>364</v>
      </c>
      <c r="J24">
        <v>1628175494.5999999</v>
      </c>
      <c r="K24">
        <f t="shared" si="0"/>
        <v>5.8828500786467612E-3</v>
      </c>
      <c r="L24">
        <f t="shared" si="1"/>
        <v>5.8828500786467615</v>
      </c>
      <c r="M24">
        <f t="shared" si="2"/>
        <v>3.5078175020609295</v>
      </c>
      <c r="N24">
        <f t="shared" si="3"/>
        <v>15.6913</v>
      </c>
      <c r="O24">
        <f t="shared" si="4"/>
        <v>2.8887959614307617</v>
      </c>
      <c r="P24">
        <f t="shared" si="5"/>
        <v>0.28784782511110363</v>
      </c>
      <c r="Q24">
        <f t="shared" si="6"/>
        <v>1.5635256482181001</v>
      </c>
      <c r="R24">
        <f t="shared" si="7"/>
        <v>0.47977422415547982</v>
      </c>
      <c r="S24">
        <f t="shared" si="8"/>
        <v>2.9234762275361179</v>
      </c>
      <c r="T24">
        <f t="shared" si="9"/>
        <v>0.4399366759898129</v>
      </c>
      <c r="U24">
        <f t="shared" si="10"/>
        <v>0.27826349055016908</v>
      </c>
      <c r="V24">
        <f t="shared" si="11"/>
        <v>321.51659386139011</v>
      </c>
      <c r="W24">
        <f t="shared" si="12"/>
        <v>30.618894704881821</v>
      </c>
      <c r="X24">
        <f t="shared" si="13"/>
        <v>30.241299999999999</v>
      </c>
      <c r="Y24">
        <f t="shared" si="14"/>
        <v>4.3198577688972133</v>
      </c>
      <c r="Z24">
        <f t="shared" si="15"/>
        <v>70.247602959719913</v>
      </c>
      <c r="AA24">
        <f t="shared" si="16"/>
        <v>3.036615457575</v>
      </c>
      <c r="AB24">
        <f t="shared" si="17"/>
        <v>4.3227317796397982</v>
      </c>
      <c r="AC24">
        <f t="shared" si="18"/>
        <v>1.2832423113222133</v>
      </c>
      <c r="AD24">
        <f t="shared" si="19"/>
        <v>-259.43368846832215</v>
      </c>
      <c r="AE24">
        <f t="shared" si="20"/>
        <v>1.828281224395774</v>
      </c>
      <c r="AF24">
        <f t="shared" si="21"/>
        <v>0.13939416976764615</v>
      </c>
      <c r="AG24">
        <f t="shared" si="22"/>
        <v>64.050580787231368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52126.687285378532</v>
      </c>
      <c r="AM24" t="s">
        <v>365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10253.9</v>
      </c>
      <c r="AU24">
        <v>728.30392307692296</v>
      </c>
      <c r="AV24">
        <v>779.779</v>
      </c>
      <c r="AW24">
        <f t="shared" si="27"/>
        <v>6.6012391873950249E-2</v>
      </c>
      <c r="AX24">
        <v>0.5</v>
      </c>
      <c r="AY24">
        <f t="shared" si="28"/>
        <v>1681.2305999281812</v>
      </c>
      <c r="AZ24">
        <f t="shared" si="29"/>
        <v>3.5078175020609295</v>
      </c>
      <c r="BA24">
        <f t="shared" si="30"/>
        <v>55.491026596467783</v>
      </c>
      <c r="BB24">
        <f t="shared" si="31"/>
        <v>2.2788352891420821E-3</v>
      </c>
      <c r="BC24">
        <f t="shared" si="32"/>
        <v>4.1967288167544909</v>
      </c>
      <c r="BD24">
        <f t="shared" si="33"/>
        <v>230.17202405366078</v>
      </c>
      <c r="BE24" t="s">
        <v>408</v>
      </c>
      <c r="BF24">
        <v>563.47</v>
      </c>
      <c r="BG24">
        <f t="shared" si="34"/>
        <v>563.47</v>
      </c>
      <c r="BH24">
        <f t="shared" si="35"/>
        <v>0.27739782682016312</v>
      </c>
      <c r="BI24">
        <f t="shared" si="36"/>
        <v>0.23797011184498587</v>
      </c>
      <c r="BJ24">
        <f t="shared" si="37"/>
        <v>0.93799955859127571</v>
      </c>
      <c r="BK24">
        <f t="shared" si="38"/>
        <v>0.10778608430456259</v>
      </c>
      <c r="BL24">
        <f t="shared" si="39"/>
        <v>0.87265178843803137</v>
      </c>
      <c r="BM24">
        <f t="shared" si="40"/>
        <v>0.18411135059495182</v>
      </c>
      <c r="BN24">
        <f t="shared" si="41"/>
        <v>0.81588864940504813</v>
      </c>
      <c r="BO24">
        <f t="shared" si="42"/>
        <v>2000.04</v>
      </c>
      <c r="BP24">
        <f t="shared" si="43"/>
        <v>1681.2305999281812</v>
      </c>
      <c r="BQ24">
        <f t="shared" si="44"/>
        <v>0.84059848799433068</v>
      </c>
      <c r="BR24">
        <f t="shared" si="45"/>
        <v>0.16075508182905848</v>
      </c>
      <c r="BS24">
        <v>6</v>
      </c>
      <c r="BT24">
        <v>0.5</v>
      </c>
      <c r="BU24" t="s">
        <v>368</v>
      </c>
      <c r="BV24">
        <v>2</v>
      </c>
      <c r="BW24">
        <v>1628175494.5999999</v>
      </c>
      <c r="BX24">
        <v>15.6913</v>
      </c>
      <c r="BY24">
        <v>20.010200000000001</v>
      </c>
      <c r="BZ24">
        <v>30.475000000000001</v>
      </c>
      <c r="CA24">
        <v>23.6327</v>
      </c>
      <c r="CB24">
        <v>20.155999999999999</v>
      </c>
      <c r="CC24">
        <v>30.389399999999998</v>
      </c>
      <c r="CD24">
        <v>500.14499999999998</v>
      </c>
      <c r="CE24">
        <v>99.542699999999996</v>
      </c>
      <c r="CF24">
        <v>0.100137</v>
      </c>
      <c r="CG24">
        <v>30.2529</v>
      </c>
      <c r="CH24">
        <v>30.241299999999999</v>
      </c>
      <c r="CI24">
        <v>999.9</v>
      </c>
      <c r="CJ24">
        <v>0</v>
      </c>
      <c r="CK24">
        <v>0</v>
      </c>
      <c r="CL24">
        <v>10011.200000000001</v>
      </c>
      <c r="CM24">
        <v>0</v>
      </c>
      <c r="CN24">
        <v>1033.7</v>
      </c>
      <c r="CO24">
        <v>-4.3189099999999998</v>
      </c>
      <c r="CP24">
        <v>16.1845</v>
      </c>
      <c r="CQ24">
        <v>20.494599999999998</v>
      </c>
      <c r="CR24">
        <v>6.8423499999999997</v>
      </c>
      <c r="CS24">
        <v>20.010200000000001</v>
      </c>
      <c r="CT24">
        <v>23.6327</v>
      </c>
      <c r="CU24">
        <v>3.0335700000000001</v>
      </c>
      <c r="CV24">
        <v>2.3524600000000002</v>
      </c>
      <c r="CW24">
        <v>24.2133</v>
      </c>
      <c r="CX24">
        <v>20.040199999999999</v>
      </c>
      <c r="CY24">
        <v>2000.04</v>
      </c>
      <c r="CZ24">
        <v>0.98</v>
      </c>
      <c r="DA24">
        <v>2.00001E-2</v>
      </c>
      <c r="DB24">
        <v>0</v>
      </c>
      <c r="DC24">
        <v>728.14200000000005</v>
      </c>
      <c r="DD24">
        <v>5.0001199999999999</v>
      </c>
      <c r="DE24">
        <v>16009.4</v>
      </c>
      <c r="DF24">
        <v>17385</v>
      </c>
      <c r="DG24">
        <v>47.5</v>
      </c>
      <c r="DH24">
        <v>48.186999999999998</v>
      </c>
      <c r="DI24">
        <v>48.061999999999998</v>
      </c>
      <c r="DJ24">
        <v>47.875</v>
      </c>
      <c r="DK24">
        <v>49.375</v>
      </c>
      <c r="DL24">
        <v>1955.14</v>
      </c>
      <c r="DM24">
        <v>39.9</v>
      </c>
      <c r="DN24">
        <v>0</v>
      </c>
      <c r="DO24">
        <v>105.40000009536701</v>
      </c>
      <c r="DP24">
        <v>0</v>
      </c>
      <c r="DQ24">
        <v>728.30392307692296</v>
      </c>
      <c r="DR24">
        <v>-1.0283760600846199</v>
      </c>
      <c r="DS24">
        <v>-122.70769231616001</v>
      </c>
      <c r="DT24">
        <v>16018.9769230769</v>
      </c>
      <c r="DU24">
        <v>15</v>
      </c>
      <c r="DV24">
        <v>1628175453.5999999</v>
      </c>
      <c r="DW24" t="s">
        <v>409</v>
      </c>
      <c r="DX24">
        <v>1628175444.0999999</v>
      </c>
      <c r="DY24">
        <v>1628175453.5999999</v>
      </c>
      <c r="DZ24">
        <v>9</v>
      </c>
      <c r="EA24">
        <v>-0.13600000000000001</v>
      </c>
      <c r="EB24">
        <v>-1E-3</v>
      </c>
      <c r="EC24">
        <v>-4.4870000000000001</v>
      </c>
      <c r="ED24">
        <v>5.7000000000000002E-2</v>
      </c>
      <c r="EE24">
        <v>20</v>
      </c>
      <c r="EF24">
        <v>24</v>
      </c>
      <c r="EG24">
        <v>0.38</v>
      </c>
      <c r="EH24">
        <v>0.01</v>
      </c>
      <c r="EI24">
        <v>3.5421884737332001</v>
      </c>
      <c r="EJ24">
        <v>-0.348926823266824</v>
      </c>
      <c r="EK24">
        <v>6.1030336359157E-2</v>
      </c>
      <c r="EL24">
        <v>1</v>
      </c>
      <c r="EM24">
        <v>0.47386831909884902</v>
      </c>
      <c r="EN24">
        <v>7.6655699055490703E-2</v>
      </c>
      <c r="EO24">
        <v>1.5964345968075899E-2</v>
      </c>
      <c r="EP24">
        <v>1</v>
      </c>
      <c r="EQ24">
        <v>2</v>
      </c>
      <c r="ER24">
        <v>2</v>
      </c>
      <c r="ES24" t="s">
        <v>370</v>
      </c>
      <c r="ET24">
        <v>2.9330500000000002</v>
      </c>
      <c r="EU24">
        <v>2.7405200000000001</v>
      </c>
      <c r="EV24">
        <v>5.4816700000000001E-3</v>
      </c>
      <c r="EW24">
        <v>5.5678200000000002E-3</v>
      </c>
      <c r="EX24">
        <v>0.137461</v>
      </c>
      <c r="EY24">
        <v>0.117044</v>
      </c>
      <c r="EZ24">
        <v>31085</v>
      </c>
      <c r="FA24">
        <v>30826.7</v>
      </c>
      <c r="FB24">
        <v>28471</v>
      </c>
      <c r="FC24">
        <v>28387.8</v>
      </c>
      <c r="FD24">
        <v>33773.199999999997</v>
      </c>
      <c r="FE24">
        <v>35249.300000000003</v>
      </c>
      <c r="FF24">
        <v>42991.7</v>
      </c>
      <c r="FG24">
        <v>44292.2</v>
      </c>
      <c r="FH24">
        <v>1.79105</v>
      </c>
      <c r="FI24">
        <v>1.9604699999999999</v>
      </c>
      <c r="FJ24">
        <v>1.60895E-2</v>
      </c>
      <c r="FK24">
        <v>0</v>
      </c>
      <c r="FL24">
        <v>29.979600000000001</v>
      </c>
      <c r="FM24">
        <v>999.9</v>
      </c>
      <c r="FN24">
        <v>53.686999999999998</v>
      </c>
      <c r="FO24">
        <v>36.124000000000002</v>
      </c>
      <c r="FP24">
        <v>32.410499999999999</v>
      </c>
      <c r="FQ24">
        <v>62.22</v>
      </c>
      <c r="FR24">
        <v>32.660299999999999</v>
      </c>
      <c r="FS24">
        <v>1</v>
      </c>
      <c r="FT24">
        <v>0.51189799999999996</v>
      </c>
      <c r="FU24">
        <v>2.4198499999999998</v>
      </c>
      <c r="FV24">
        <v>20.332599999999999</v>
      </c>
      <c r="FW24">
        <v>5.2734500000000004</v>
      </c>
      <c r="FX24">
        <v>12.0878</v>
      </c>
      <c r="FY24">
        <v>5.0125999999999999</v>
      </c>
      <c r="FZ24">
        <v>3.2918799999999999</v>
      </c>
      <c r="GA24">
        <v>999.9</v>
      </c>
      <c r="GB24">
        <v>9999</v>
      </c>
      <c r="GC24">
        <v>9999</v>
      </c>
      <c r="GD24">
        <v>9999</v>
      </c>
      <c r="GE24">
        <v>1.8721000000000001</v>
      </c>
      <c r="GF24">
        <v>1.8727199999999999</v>
      </c>
      <c r="GG24">
        <v>1.8724000000000001</v>
      </c>
      <c r="GH24">
        <v>1.8762000000000001</v>
      </c>
      <c r="GI24">
        <v>1.86992</v>
      </c>
      <c r="GJ24">
        <v>1.8728800000000001</v>
      </c>
      <c r="GK24">
        <v>1.87286</v>
      </c>
      <c r="GL24">
        <v>1.8742399999999999</v>
      </c>
      <c r="GM24">
        <v>5</v>
      </c>
      <c r="GN24">
        <v>0</v>
      </c>
      <c r="GO24">
        <v>0</v>
      </c>
      <c r="GP24">
        <v>0</v>
      </c>
      <c r="GQ24" t="s">
        <v>371</v>
      </c>
      <c r="GR24" t="s">
        <v>372</v>
      </c>
      <c r="GS24" t="s">
        <v>373</v>
      </c>
      <c r="GT24" t="s">
        <v>373</v>
      </c>
      <c r="GU24" t="s">
        <v>373</v>
      </c>
      <c r="GV24" t="s">
        <v>373</v>
      </c>
      <c r="GW24">
        <v>0</v>
      </c>
      <c r="GX24">
        <v>100</v>
      </c>
      <c r="GY24">
        <v>100</v>
      </c>
      <c r="GZ24">
        <v>-4.4649999999999999</v>
      </c>
      <c r="HA24">
        <v>8.5599999999999996E-2</v>
      </c>
      <c r="HB24">
        <v>-4.3597185735073696</v>
      </c>
      <c r="HC24">
        <v>-5.2264853520813098E-3</v>
      </c>
      <c r="HD24">
        <v>8.80926177612275E-7</v>
      </c>
      <c r="HE24">
        <v>-7.1543816509633199E-11</v>
      </c>
      <c r="HF24">
        <v>8.5624410587185604E-2</v>
      </c>
      <c r="HG24">
        <v>0</v>
      </c>
      <c r="HH24">
        <v>0</v>
      </c>
      <c r="HI24">
        <v>0</v>
      </c>
      <c r="HJ24">
        <v>3</v>
      </c>
      <c r="HK24">
        <v>2051</v>
      </c>
      <c r="HL24">
        <v>1</v>
      </c>
      <c r="HM24">
        <v>25</v>
      </c>
      <c r="HN24">
        <v>0.8</v>
      </c>
      <c r="HO24">
        <v>0.7</v>
      </c>
      <c r="HP24">
        <v>18</v>
      </c>
      <c r="HQ24">
        <v>517.81600000000003</v>
      </c>
      <c r="HR24">
        <v>548.82399999999996</v>
      </c>
      <c r="HS24">
        <v>26.999500000000001</v>
      </c>
      <c r="HT24">
        <v>33.564500000000002</v>
      </c>
      <c r="HU24">
        <v>30.000599999999999</v>
      </c>
      <c r="HV24">
        <v>33.563400000000001</v>
      </c>
      <c r="HW24">
        <v>33.532800000000002</v>
      </c>
      <c r="HX24">
        <v>4.0892799999999996</v>
      </c>
      <c r="HY24">
        <v>29.637799999999999</v>
      </c>
      <c r="HZ24">
        <v>41.203800000000001</v>
      </c>
      <c r="IA24">
        <v>27</v>
      </c>
      <c r="IB24">
        <v>20</v>
      </c>
      <c r="IC24">
        <v>23.588200000000001</v>
      </c>
      <c r="ID24">
        <v>99.741100000000003</v>
      </c>
      <c r="IE24">
        <v>98.248400000000004</v>
      </c>
    </row>
    <row r="25" spans="1:239" x14ac:dyDescent="0.3">
      <c r="A25">
        <v>9</v>
      </c>
      <c r="B25">
        <v>1628175675.0999999</v>
      </c>
      <c r="C25">
        <v>1205.5999999046301</v>
      </c>
      <c r="D25" t="s">
        <v>410</v>
      </c>
      <c r="E25" t="s">
        <v>411</v>
      </c>
      <c r="F25">
        <v>0</v>
      </c>
      <c r="G25" t="s">
        <v>362</v>
      </c>
      <c r="H25" t="s">
        <v>363</v>
      </c>
      <c r="I25" t="s">
        <v>364</v>
      </c>
      <c r="J25">
        <v>1628175675.0999999</v>
      </c>
      <c r="K25">
        <f t="shared" si="0"/>
        <v>5.4229131963308723E-3</v>
      </c>
      <c r="L25">
        <f t="shared" si="1"/>
        <v>5.4229131963308719</v>
      </c>
      <c r="M25">
        <f t="shared" si="2"/>
        <v>46.443149999625533</v>
      </c>
      <c r="N25">
        <f t="shared" si="3"/>
        <v>342.07799999999997</v>
      </c>
      <c r="O25">
        <f t="shared" si="4"/>
        <v>153.1915396235373</v>
      </c>
      <c r="P25">
        <f t="shared" si="5"/>
        <v>15.264740021096371</v>
      </c>
      <c r="Q25">
        <f t="shared" si="6"/>
        <v>34.086293210244001</v>
      </c>
      <c r="R25">
        <f t="shared" si="7"/>
        <v>0.43319654137179953</v>
      </c>
      <c r="S25">
        <f t="shared" si="8"/>
        <v>2.919798067848062</v>
      </c>
      <c r="T25">
        <f t="shared" si="9"/>
        <v>0.40039785373440973</v>
      </c>
      <c r="U25">
        <f t="shared" si="10"/>
        <v>0.25298823306587204</v>
      </c>
      <c r="V25">
        <f t="shared" si="11"/>
        <v>321.51020986138741</v>
      </c>
      <c r="W25">
        <f t="shared" si="12"/>
        <v>30.742698845549278</v>
      </c>
      <c r="X25">
        <f t="shared" si="13"/>
        <v>30.259399999999999</v>
      </c>
      <c r="Y25">
        <f t="shared" si="14"/>
        <v>4.3243429449649495</v>
      </c>
      <c r="Z25">
        <f t="shared" si="15"/>
        <v>69.953379525436475</v>
      </c>
      <c r="AA25">
        <f t="shared" si="16"/>
        <v>3.0245384826536004</v>
      </c>
      <c r="AB25">
        <f t="shared" si="17"/>
        <v>4.3236488403734894</v>
      </c>
      <c r="AC25">
        <f t="shared" si="18"/>
        <v>1.2998044623113492</v>
      </c>
      <c r="AD25">
        <f t="shared" si="19"/>
        <v>-239.15047195819147</v>
      </c>
      <c r="AE25">
        <f t="shared" si="20"/>
        <v>-0.44075402961480048</v>
      </c>
      <c r="AF25">
        <f t="shared" si="21"/>
        <v>-3.3650496921750352E-2</v>
      </c>
      <c r="AG25">
        <f t="shared" si="22"/>
        <v>81.885333376659418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52021.22154722389</v>
      </c>
      <c r="AM25" t="s">
        <v>365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10254.6</v>
      </c>
      <c r="AU25">
        <v>687.44795999999997</v>
      </c>
      <c r="AV25">
        <v>1011.15</v>
      </c>
      <c r="AW25">
        <f t="shared" si="27"/>
        <v>0.32013256193443107</v>
      </c>
      <c r="AX25">
        <v>0.5</v>
      </c>
      <c r="AY25">
        <f t="shared" si="28"/>
        <v>1681.19699992818</v>
      </c>
      <c r="AZ25">
        <f t="shared" si="29"/>
        <v>46.443149999625533</v>
      </c>
      <c r="BA25">
        <f t="shared" si="30"/>
        <v>269.10295135174391</v>
      </c>
      <c r="BB25">
        <f t="shared" si="31"/>
        <v>2.781743015236424E-2</v>
      </c>
      <c r="BC25">
        <f t="shared" si="32"/>
        <v>3.0076150917272413</v>
      </c>
      <c r="BD25">
        <f t="shared" si="33"/>
        <v>246.84440508464562</v>
      </c>
      <c r="BE25" t="s">
        <v>413</v>
      </c>
      <c r="BF25">
        <v>541.03</v>
      </c>
      <c r="BG25">
        <f t="shared" si="34"/>
        <v>541.03</v>
      </c>
      <c r="BH25">
        <f t="shared" si="35"/>
        <v>0.46493596400138459</v>
      </c>
      <c r="BI25">
        <f t="shared" si="36"/>
        <v>0.68855194418446353</v>
      </c>
      <c r="BJ25">
        <f t="shared" si="37"/>
        <v>0.86611112218655917</v>
      </c>
      <c r="BK25">
        <f t="shared" si="38"/>
        <v>0.45660133890410731</v>
      </c>
      <c r="BL25">
        <f t="shared" si="39"/>
        <v>0.81095430293902437</v>
      </c>
      <c r="BM25">
        <f t="shared" si="40"/>
        <v>0.54189884913196962</v>
      </c>
      <c r="BN25">
        <f t="shared" si="41"/>
        <v>0.45810115086803038</v>
      </c>
      <c r="BO25">
        <f t="shared" si="42"/>
        <v>2000</v>
      </c>
      <c r="BP25">
        <f t="shared" si="43"/>
        <v>1681.19699992818</v>
      </c>
      <c r="BQ25">
        <f t="shared" si="44"/>
        <v>0.84059849996408997</v>
      </c>
      <c r="BR25">
        <f t="shared" si="45"/>
        <v>0.1607551049306937</v>
      </c>
      <c r="BS25">
        <v>6</v>
      </c>
      <c r="BT25">
        <v>0.5</v>
      </c>
      <c r="BU25" t="s">
        <v>368</v>
      </c>
      <c r="BV25">
        <v>2</v>
      </c>
      <c r="BW25">
        <v>1628175675.0999999</v>
      </c>
      <c r="BX25">
        <v>342.07799999999997</v>
      </c>
      <c r="BY25">
        <v>400.02600000000001</v>
      </c>
      <c r="BZ25">
        <v>30.353200000000001</v>
      </c>
      <c r="CA25">
        <v>24.0443</v>
      </c>
      <c r="CB25">
        <v>348.21199999999999</v>
      </c>
      <c r="CC25">
        <v>30.266200000000001</v>
      </c>
      <c r="CD25">
        <v>500.08499999999998</v>
      </c>
      <c r="CE25">
        <v>99.544700000000006</v>
      </c>
      <c r="CF25">
        <v>0.10009800000000001</v>
      </c>
      <c r="CG25">
        <v>30.256599999999999</v>
      </c>
      <c r="CH25">
        <v>30.259399999999999</v>
      </c>
      <c r="CI25">
        <v>999.9</v>
      </c>
      <c r="CJ25">
        <v>0</v>
      </c>
      <c r="CK25">
        <v>0</v>
      </c>
      <c r="CL25">
        <v>9990</v>
      </c>
      <c r="CM25">
        <v>0</v>
      </c>
      <c r="CN25">
        <v>1046.18</v>
      </c>
      <c r="CO25">
        <v>-57.948099999999997</v>
      </c>
      <c r="CP25">
        <v>352.78699999999998</v>
      </c>
      <c r="CQ25">
        <v>409.88200000000001</v>
      </c>
      <c r="CR25">
        <v>6.30891</v>
      </c>
      <c r="CS25">
        <v>400.02600000000001</v>
      </c>
      <c r="CT25">
        <v>24.0443</v>
      </c>
      <c r="CU25">
        <v>3.0215000000000001</v>
      </c>
      <c r="CV25">
        <v>2.3934799999999998</v>
      </c>
      <c r="CW25">
        <v>24.146899999999999</v>
      </c>
      <c r="CX25">
        <v>20.319800000000001</v>
      </c>
      <c r="CY25">
        <v>2000</v>
      </c>
      <c r="CZ25">
        <v>0.98</v>
      </c>
      <c r="DA25">
        <v>2.00001E-2</v>
      </c>
      <c r="DB25">
        <v>0</v>
      </c>
      <c r="DC25">
        <v>686.81200000000001</v>
      </c>
      <c r="DD25">
        <v>5.0001199999999999</v>
      </c>
      <c r="DE25">
        <v>15185.9</v>
      </c>
      <c r="DF25">
        <v>17384.7</v>
      </c>
      <c r="DG25">
        <v>47.625</v>
      </c>
      <c r="DH25">
        <v>48.436999999999998</v>
      </c>
      <c r="DI25">
        <v>48.186999999999998</v>
      </c>
      <c r="DJ25">
        <v>48.125</v>
      </c>
      <c r="DK25">
        <v>49.5</v>
      </c>
      <c r="DL25">
        <v>1955.1</v>
      </c>
      <c r="DM25">
        <v>39.9</v>
      </c>
      <c r="DN25">
        <v>0</v>
      </c>
      <c r="DO25">
        <v>180</v>
      </c>
      <c r="DP25">
        <v>0</v>
      </c>
      <c r="DQ25">
        <v>687.44795999999997</v>
      </c>
      <c r="DR25">
        <v>-5.9616923014879397</v>
      </c>
      <c r="DS25">
        <v>-139.061538591383</v>
      </c>
      <c r="DT25">
        <v>15202.136</v>
      </c>
      <c r="DU25">
        <v>15</v>
      </c>
      <c r="DV25">
        <v>1628175581.0999999</v>
      </c>
      <c r="DW25" t="s">
        <v>414</v>
      </c>
      <c r="DX25">
        <v>1628175580.0999999</v>
      </c>
      <c r="DY25">
        <v>1628175581.0999999</v>
      </c>
      <c r="DZ25">
        <v>10</v>
      </c>
      <c r="EA25">
        <v>-5.8000000000000003E-2</v>
      </c>
      <c r="EB25">
        <v>1E-3</v>
      </c>
      <c r="EC25">
        <v>-6.4020000000000001</v>
      </c>
      <c r="ED25">
        <v>5.6000000000000001E-2</v>
      </c>
      <c r="EE25">
        <v>400</v>
      </c>
      <c r="EF25">
        <v>24</v>
      </c>
      <c r="EG25">
        <v>7.0000000000000007E-2</v>
      </c>
      <c r="EH25">
        <v>0.01</v>
      </c>
      <c r="EI25">
        <v>45.936871384012697</v>
      </c>
      <c r="EJ25">
        <v>1.9170829316232301</v>
      </c>
      <c r="EK25">
        <v>0.282636170102883</v>
      </c>
      <c r="EL25">
        <v>0</v>
      </c>
      <c r="EM25">
        <v>0.43454690792707801</v>
      </c>
      <c r="EN25">
        <v>-2.0649133011675001E-2</v>
      </c>
      <c r="EO25">
        <v>3.4483879935651601E-3</v>
      </c>
      <c r="EP25">
        <v>1</v>
      </c>
      <c r="EQ25">
        <v>1</v>
      </c>
      <c r="ER25">
        <v>2</v>
      </c>
      <c r="ES25" t="s">
        <v>379</v>
      </c>
      <c r="ET25">
        <v>2.9327700000000001</v>
      </c>
      <c r="EU25">
        <v>2.7403</v>
      </c>
      <c r="EV25">
        <v>8.1877500000000006E-2</v>
      </c>
      <c r="EW25">
        <v>9.2767100000000005E-2</v>
      </c>
      <c r="EX25">
        <v>0.13702600000000001</v>
      </c>
      <c r="EY25">
        <v>0.118407</v>
      </c>
      <c r="EZ25">
        <v>28690.5</v>
      </c>
      <c r="FA25">
        <v>28113.200000000001</v>
      </c>
      <c r="FB25">
        <v>28464.5</v>
      </c>
      <c r="FC25">
        <v>28377.599999999999</v>
      </c>
      <c r="FD25">
        <v>33785.699999999997</v>
      </c>
      <c r="FE25">
        <v>35184.5</v>
      </c>
      <c r="FF25">
        <v>42984.1</v>
      </c>
      <c r="FG25">
        <v>44278</v>
      </c>
      <c r="FH25">
        <v>1.7880799999999999</v>
      </c>
      <c r="FI25">
        <v>1.9553499999999999</v>
      </c>
      <c r="FJ25">
        <v>1.1526E-2</v>
      </c>
      <c r="FK25">
        <v>0</v>
      </c>
      <c r="FL25">
        <v>30.071899999999999</v>
      </c>
      <c r="FM25">
        <v>999.9</v>
      </c>
      <c r="FN25">
        <v>51.74</v>
      </c>
      <c r="FO25">
        <v>36.709000000000003</v>
      </c>
      <c r="FP25">
        <v>32.256700000000002</v>
      </c>
      <c r="FQ25">
        <v>62.12</v>
      </c>
      <c r="FR25">
        <v>32.552100000000003</v>
      </c>
      <c r="FS25">
        <v>1</v>
      </c>
      <c r="FT25">
        <v>0.53040399999999999</v>
      </c>
      <c r="FU25">
        <v>2.5123700000000002</v>
      </c>
      <c r="FV25">
        <v>20.331199999999999</v>
      </c>
      <c r="FW25">
        <v>5.2746399999999998</v>
      </c>
      <c r="FX25">
        <v>12.0878</v>
      </c>
      <c r="FY25">
        <v>5.0125999999999999</v>
      </c>
      <c r="FZ25">
        <v>3.2919800000000001</v>
      </c>
      <c r="GA25">
        <v>999.9</v>
      </c>
      <c r="GB25">
        <v>9999</v>
      </c>
      <c r="GC25">
        <v>9999</v>
      </c>
      <c r="GD25">
        <v>9999</v>
      </c>
      <c r="GE25">
        <v>1.8720600000000001</v>
      </c>
      <c r="GF25">
        <v>1.8727100000000001</v>
      </c>
      <c r="GG25">
        <v>1.87236</v>
      </c>
      <c r="GH25">
        <v>1.87616</v>
      </c>
      <c r="GI25">
        <v>1.86991</v>
      </c>
      <c r="GJ25">
        <v>1.87286</v>
      </c>
      <c r="GK25">
        <v>1.87286</v>
      </c>
      <c r="GL25">
        <v>1.8742399999999999</v>
      </c>
      <c r="GM25">
        <v>5</v>
      </c>
      <c r="GN25">
        <v>0</v>
      </c>
      <c r="GO25">
        <v>0</v>
      </c>
      <c r="GP25">
        <v>0</v>
      </c>
      <c r="GQ25" t="s">
        <v>371</v>
      </c>
      <c r="GR25" t="s">
        <v>372</v>
      </c>
      <c r="GS25" t="s">
        <v>373</v>
      </c>
      <c r="GT25" t="s">
        <v>373</v>
      </c>
      <c r="GU25" t="s">
        <v>373</v>
      </c>
      <c r="GV25" t="s">
        <v>373</v>
      </c>
      <c r="GW25">
        <v>0</v>
      </c>
      <c r="GX25">
        <v>100</v>
      </c>
      <c r="GY25">
        <v>100</v>
      </c>
      <c r="GZ25">
        <v>-6.1340000000000003</v>
      </c>
      <c r="HA25">
        <v>8.6999999999999994E-2</v>
      </c>
      <c r="HB25">
        <v>-4.4179469876235702</v>
      </c>
      <c r="HC25">
        <v>-5.2264853520813098E-3</v>
      </c>
      <c r="HD25">
        <v>8.80926177612275E-7</v>
      </c>
      <c r="HE25">
        <v>-7.1543816509633199E-11</v>
      </c>
      <c r="HF25">
        <v>8.7018213928829594E-2</v>
      </c>
      <c r="HG25">
        <v>0</v>
      </c>
      <c r="HH25">
        <v>0</v>
      </c>
      <c r="HI25">
        <v>0</v>
      </c>
      <c r="HJ25">
        <v>3</v>
      </c>
      <c r="HK25">
        <v>2051</v>
      </c>
      <c r="HL25">
        <v>1</v>
      </c>
      <c r="HM25">
        <v>25</v>
      </c>
      <c r="HN25">
        <v>1.6</v>
      </c>
      <c r="HO25">
        <v>1.6</v>
      </c>
      <c r="HP25">
        <v>18</v>
      </c>
      <c r="HQ25">
        <v>517.13800000000003</v>
      </c>
      <c r="HR25">
        <v>546.58900000000006</v>
      </c>
      <c r="HS25">
        <v>26.999700000000001</v>
      </c>
      <c r="HT25">
        <v>33.770499999999998</v>
      </c>
      <c r="HU25">
        <v>30.000499999999999</v>
      </c>
      <c r="HV25">
        <v>33.748699999999999</v>
      </c>
      <c r="HW25">
        <v>33.7164</v>
      </c>
      <c r="HX25">
        <v>21.318200000000001</v>
      </c>
      <c r="HY25">
        <v>26.621400000000001</v>
      </c>
      <c r="HZ25">
        <v>37.121600000000001</v>
      </c>
      <c r="IA25">
        <v>27</v>
      </c>
      <c r="IB25">
        <v>400</v>
      </c>
      <c r="IC25">
        <v>24.165500000000002</v>
      </c>
      <c r="ID25">
        <v>99.721400000000003</v>
      </c>
      <c r="IE25">
        <v>98.215400000000002</v>
      </c>
    </row>
    <row r="26" spans="1:239" x14ac:dyDescent="0.3">
      <c r="A26">
        <v>10</v>
      </c>
      <c r="B26">
        <v>1628175818.5999999</v>
      </c>
      <c r="C26">
        <v>1349.0999999046301</v>
      </c>
      <c r="D26" t="s">
        <v>415</v>
      </c>
      <c r="E26" t="s">
        <v>416</v>
      </c>
      <c r="F26">
        <v>0</v>
      </c>
      <c r="G26" t="s">
        <v>362</v>
      </c>
      <c r="H26" t="s">
        <v>363</v>
      </c>
      <c r="I26" t="s">
        <v>364</v>
      </c>
      <c r="J26">
        <v>1628175818.5999999</v>
      </c>
      <c r="K26">
        <f t="shared" si="0"/>
        <v>5.16677013782496E-3</v>
      </c>
      <c r="L26">
        <f t="shared" si="1"/>
        <v>5.16677013782496</v>
      </c>
      <c r="M26">
        <f t="shared" si="2"/>
        <v>51.541351221584662</v>
      </c>
      <c r="N26">
        <f t="shared" si="3"/>
        <v>336.11700000000002</v>
      </c>
      <c r="O26">
        <f t="shared" si="4"/>
        <v>113.02101267515758</v>
      </c>
      <c r="P26">
        <f t="shared" si="5"/>
        <v>11.261657364953926</v>
      </c>
      <c r="Q26">
        <f t="shared" si="6"/>
        <v>33.491422514640298</v>
      </c>
      <c r="R26">
        <f t="shared" si="7"/>
        <v>0.40256483695027345</v>
      </c>
      <c r="S26">
        <f t="shared" si="8"/>
        <v>2.9277364416709668</v>
      </c>
      <c r="T26">
        <f t="shared" si="9"/>
        <v>0.37414856933433294</v>
      </c>
      <c r="U26">
        <f t="shared" si="10"/>
        <v>0.23622857716698248</v>
      </c>
      <c r="V26">
        <f t="shared" si="11"/>
        <v>321.50701786138598</v>
      </c>
      <c r="W26">
        <f t="shared" si="12"/>
        <v>30.844843112490608</v>
      </c>
      <c r="X26">
        <f t="shared" si="13"/>
        <v>30.349900000000002</v>
      </c>
      <c r="Y26">
        <f t="shared" si="14"/>
        <v>4.3468297467188668</v>
      </c>
      <c r="Z26">
        <f t="shared" si="15"/>
        <v>69.740246803656916</v>
      </c>
      <c r="AA26">
        <f t="shared" si="16"/>
        <v>3.0217081629610396</v>
      </c>
      <c r="AB26">
        <f t="shared" si="17"/>
        <v>4.3328039424182148</v>
      </c>
      <c r="AC26">
        <f t="shared" si="18"/>
        <v>1.3251215837578272</v>
      </c>
      <c r="AD26">
        <f t="shared" si="19"/>
        <v>-227.85456307808073</v>
      </c>
      <c r="AE26">
        <f t="shared" si="20"/>
        <v>-8.9021831652457966</v>
      </c>
      <c r="AF26">
        <f t="shared" si="21"/>
        <v>-0.67824437873147503</v>
      </c>
      <c r="AG26">
        <f t="shared" si="22"/>
        <v>84.072027239327994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52241.259661350567</v>
      </c>
      <c r="AM26" t="s">
        <v>365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10254.799999999999</v>
      </c>
      <c r="AU26">
        <v>690.12980000000005</v>
      </c>
      <c r="AV26">
        <v>1049.07</v>
      </c>
      <c r="AW26">
        <f t="shared" si="27"/>
        <v>0.34215085742610118</v>
      </c>
      <c r="AX26">
        <v>0.5</v>
      </c>
      <c r="AY26">
        <f t="shared" si="28"/>
        <v>1681.1801999281793</v>
      </c>
      <c r="AZ26">
        <f t="shared" si="29"/>
        <v>51.541351221584662</v>
      </c>
      <c r="BA26">
        <f t="shared" si="30"/>
        <v>287.60862344660535</v>
      </c>
      <c r="BB26">
        <f t="shared" si="31"/>
        <v>3.0850221375460684E-2</v>
      </c>
      <c r="BC26">
        <f t="shared" si="32"/>
        <v>2.8627546302915921</v>
      </c>
      <c r="BD26">
        <f t="shared" si="33"/>
        <v>249.04198221646743</v>
      </c>
      <c r="BE26" t="s">
        <v>418</v>
      </c>
      <c r="BF26">
        <v>535.39</v>
      </c>
      <c r="BG26">
        <f t="shared" si="34"/>
        <v>535.39</v>
      </c>
      <c r="BH26">
        <f t="shared" si="35"/>
        <v>0.48965274004594539</v>
      </c>
      <c r="BI26">
        <f t="shared" si="36"/>
        <v>0.69876226444479039</v>
      </c>
      <c r="BJ26">
        <f t="shared" si="37"/>
        <v>0.85393996434369945</v>
      </c>
      <c r="BK26">
        <f t="shared" si="38"/>
        <v>0.4806003283087279</v>
      </c>
      <c r="BL26">
        <f t="shared" si="39"/>
        <v>0.80084254022838941</v>
      </c>
      <c r="BM26">
        <f t="shared" si="40"/>
        <v>0.54208690707327267</v>
      </c>
      <c r="BN26">
        <f t="shared" si="41"/>
        <v>0.45791309292672733</v>
      </c>
      <c r="BO26">
        <f t="shared" si="42"/>
        <v>1999.98</v>
      </c>
      <c r="BP26">
        <f t="shared" si="43"/>
        <v>1681.1801999281793</v>
      </c>
      <c r="BQ26">
        <f t="shared" si="44"/>
        <v>0.84059850594914909</v>
      </c>
      <c r="BR26">
        <f t="shared" si="45"/>
        <v>0.16075511648185781</v>
      </c>
      <c r="BS26">
        <v>6</v>
      </c>
      <c r="BT26">
        <v>0.5</v>
      </c>
      <c r="BU26" t="s">
        <v>368</v>
      </c>
      <c r="BV26">
        <v>2</v>
      </c>
      <c r="BW26">
        <v>1628175818.5999999</v>
      </c>
      <c r="BX26">
        <v>336.11700000000002</v>
      </c>
      <c r="BY26">
        <v>400.041</v>
      </c>
      <c r="BZ26">
        <v>30.325600000000001</v>
      </c>
      <c r="CA26">
        <v>24.314399999999999</v>
      </c>
      <c r="CB26">
        <v>342.23200000000003</v>
      </c>
      <c r="CC26">
        <v>30.244299999999999</v>
      </c>
      <c r="CD26">
        <v>500.07499999999999</v>
      </c>
      <c r="CE26">
        <v>99.542299999999997</v>
      </c>
      <c r="CF26">
        <v>9.9855899999999997E-2</v>
      </c>
      <c r="CG26">
        <v>30.293500000000002</v>
      </c>
      <c r="CH26">
        <v>30.349900000000002</v>
      </c>
      <c r="CI26">
        <v>999.9</v>
      </c>
      <c r="CJ26">
        <v>0</v>
      </c>
      <c r="CK26">
        <v>0</v>
      </c>
      <c r="CL26">
        <v>10035.6</v>
      </c>
      <c r="CM26">
        <v>0</v>
      </c>
      <c r="CN26">
        <v>1054.8</v>
      </c>
      <c r="CO26">
        <v>-63.923699999999997</v>
      </c>
      <c r="CP26">
        <v>346.62900000000002</v>
      </c>
      <c r="CQ26">
        <v>410.01</v>
      </c>
      <c r="CR26">
        <v>6.0112399999999999</v>
      </c>
      <c r="CS26">
        <v>400.041</v>
      </c>
      <c r="CT26">
        <v>24.314399999999999</v>
      </c>
      <c r="CU26">
        <v>3.0186899999999999</v>
      </c>
      <c r="CV26">
        <v>2.4203100000000002</v>
      </c>
      <c r="CW26">
        <v>24.1313</v>
      </c>
      <c r="CX26">
        <v>20.500299999999999</v>
      </c>
      <c r="CY26">
        <v>1999.98</v>
      </c>
      <c r="CZ26">
        <v>0.98</v>
      </c>
      <c r="DA26">
        <v>2.00001E-2</v>
      </c>
      <c r="DB26">
        <v>0</v>
      </c>
      <c r="DC26">
        <v>690.399</v>
      </c>
      <c r="DD26">
        <v>5.0001199999999999</v>
      </c>
      <c r="DE26">
        <v>15266.6</v>
      </c>
      <c r="DF26">
        <v>17384.400000000001</v>
      </c>
      <c r="DG26">
        <v>47.686999999999998</v>
      </c>
      <c r="DH26">
        <v>48.375</v>
      </c>
      <c r="DI26">
        <v>48.25</v>
      </c>
      <c r="DJ26">
        <v>48.061999999999998</v>
      </c>
      <c r="DK26">
        <v>49.5</v>
      </c>
      <c r="DL26">
        <v>1955.08</v>
      </c>
      <c r="DM26">
        <v>39.9</v>
      </c>
      <c r="DN26">
        <v>0</v>
      </c>
      <c r="DO26">
        <v>142.799999952316</v>
      </c>
      <c r="DP26">
        <v>0</v>
      </c>
      <c r="DQ26">
        <v>690.12980000000005</v>
      </c>
      <c r="DR26">
        <v>-6.1461526375295103E-2</v>
      </c>
      <c r="DS26">
        <v>-16.623076898072402</v>
      </c>
      <c r="DT26">
        <v>15261.864</v>
      </c>
      <c r="DU26">
        <v>15</v>
      </c>
      <c r="DV26">
        <v>1628175735.5999999</v>
      </c>
      <c r="DW26" t="s">
        <v>419</v>
      </c>
      <c r="DX26">
        <v>1628175729.5999999</v>
      </c>
      <c r="DY26">
        <v>1628175735.5999999</v>
      </c>
      <c r="DZ26">
        <v>11</v>
      </c>
      <c r="EA26">
        <v>-8.0000000000000002E-3</v>
      </c>
      <c r="EB26">
        <v>-6.0000000000000001E-3</v>
      </c>
      <c r="EC26">
        <v>-6.41</v>
      </c>
      <c r="ED26">
        <v>6.5000000000000002E-2</v>
      </c>
      <c r="EE26">
        <v>400</v>
      </c>
      <c r="EF26">
        <v>24</v>
      </c>
      <c r="EG26">
        <v>0.04</v>
      </c>
      <c r="EH26">
        <v>0.01</v>
      </c>
      <c r="EI26">
        <v>51.289551409289302</v>
      </c>
      <c r="EJ26">
        <v>0.98596341756346895</v>
      </c>
      <c r="EK26">
        <v>0.14756342851731299</v>
      </c>
      <c r="EL26">
        <v>1</v>
      </c>
      <c r="EM26">
        <v>0.408812398469792</v>
      </c>
      <c r="EN26">
        <v>-1.50648270737513E-2</v>
      </c>
      <c r="EO26">
        <v>2.5540964372161401E-3</v>
      </c>
      <c r="EP26">
        <v>1</v>
      </c>
      <c r="EQ26">
        <v>2</v>
      </c>
      <c r="ER26">
        <v>2</v>
      </c>
      <c r="ES26" t="s">
        <v>370</v>
      </c>
      <c r="ET26">
        <v>2.9326699999999999</v>
      </c>
      <c r="EU26">
        <v>2.7404500000000001</v>
      </c>
      <c r="EV26">
        <v>8.0727900000000005E-2</v>
      </c>
      <c r="EW26">
        <v>9.2741599999999993E-2</v>
      </c>
      <c r="EX26">
        <v>0.13691800000000001</v>
      </c>
      <c r="EY26">
        <v>0.11929099999999999</v>
      </c>
      <c r="EZ26">
        <v>28720.6</v>
      </c>
      <c r="FA26">
        <v>28107</v>
      </c>
      <c r="FB26">
        <v>28459.3</v>
      </c>
      <c r="FC26">
        <v>28371.1</v>
      </c>
      <c r="FD26">
        <v>33783.199999999997</v>
      </c>
      <c r="FE26">
        <v>35142.1</v>
      </c>
      <c r="FF26">
        <v>42975</v>
      </c>
      <c r="FG26">
        <v>44268.9</v>
      </c>
      <c r="FH26">
        <v>1.78677</v>
      </c>
      <c r="FI26">
        <v>1.9505999999999999</v>
      </c>
      <c r="FJ26">
        <v>1.55047E-2</v>
      </c>
      <c r="FK26">
        <v>0</v>
      </c>
      <c r="FL26">
        <v>30.0977</v>
      </c>
      <c r="FM26">
        <v>999.9</v>
      </c>
      <c r="FN26">
        <v>50.274999999999999</v>
      </c>
      <c r="FO26">
        <v>37.171999999999997</v>
      </c>
      <c r="FP26">
        <v>32.145699999999998</v>
      </c>
      <c r="FQ26">
        <v>61.56</v>
      </c>
      <c r="FR26">
        <v>33.0929</v>
      </c>
      <c r="FS26">
        <v>1</v>
      </c>
      <c r="FT26">
        <v>0.540821</v>
      </c>
      <c r="FU26">
        <v>2.5868500000000001</v>
      </c>
      <c r="FV26">
        <v>20.329899999999999</v>
      </c>
      <c r="FW26">
        <v>5.27494</v>
      </c>
      <c r="FX26">
        <v>12.0878</v>
      </c>
      <c r="FY26">
        <v>5.01295</v>
      </c>
      <c r="FZ26">
        <v>3.2917999999999998</v>
      </c>
      <c r="GA26">
        <v>999.9</v>
      </c>
      <c r="GB26">
        <v>9999</v>
      </c>
      <c r="GC26">
        <v>9999</v>
      </c>
      <c r="GD26">
        <v>9999</v>
      </c>
      <c r="GE26">
        <v>1.87198</v>
      </c>
      <c r="GF26">
        <v>1.8727100000000001</v>
      </c>
      <c r="GG26">
        <v>1.8723399999999999</v>
      </c>
      <c r="GH26">
        <v>1.8761000000000001</v>
      </c>
      <c r="GI26">
        <v>1.8698600000000001</v>
      </c>
      <c r="GJ26">
        <v>1.87286</v>
      </c>
      <c r="GK26">
        <v>1.87286</v>
      </c>
      <c r="GL26">
        <v>1.8742399999999999</v>
      </c>
      <c r="GM26">
        <v>5</v>
      </c>
      <c r="GN26">
        <v>0</v>
      </c>
      <c r="GO26">
        <v>0</v>
      </c>
      <c r="GP26">
        <v>0</v>
      </c>
      <c r="GQ26" t="s">
        <v>371</v>
      </c>
      <c r="GR26" t="s">
        <v>372</v>
      </c>
      <c r="GS26" t="s">
        <v>373</v>
      </c>
      <c r="GT26" t="s">
        <v>373</v>
      </c>
      <c r="GU26" t="s">
        <v>373</v>
      </c>
      <c r="GV26" t="s">
        <v>373</v>
      </c>
      <c r="GW26">
        <v>0</v>
      </c>
      <c r="GX26">
        <v>100</v>
      </c>
      <c r="GY26">
        <v>100</v>
      </c>
      <c r="GZ26">
        <v>-6.1150000000000002</v>
      </c>
      <c r="HA26">
        <v>8.1299999999999997E-2</v>
      </c>
      <c r="HB26">
        <v>-4.4263126740141603</v>
      </c>
      <c r="HC26">
        <v>-5.2264853520813098E-3</v>
      </c>
      <c r="HD26">
        <v>8.80926177612275E-7</v>
      </c>
      <c r="HE26">
        <v>-7.1543816509633199E-11</v>
      </c>
      <c r="HF26">
        <v>8.1292212066496103E-2</v>
      </c>
      <c r="HG26">
        <v>0</v>
      </c>
      <c r="HH26">
        <v>0</v>
      </c>
      <c r="HI26">
        <v>0</v>
      </c>
      <c r="HJ26">
        <v>3</v>
      </c>
      <c r="HK26">
        <v>2051</v>
      </c>
      <c r="HL26">
        <v>1</v>
      </c>
      <c r="HM26">
        <v>25</v>
      </c>
      <c r="HN26">
        <v>1.5</v>
      </c>
      <c r="HO26">
        <v>1.4</v>
      </c>
      <c r="HP26">
        <v>18</v>
      </c>
      <c r="HQ26">
        <v>517.23500000000001</v>
      </c>
      <c r="HR26">
        <v>544.06299999999999</v>
      </c>
      <c r="HS26">
        <v>27.0014</v>
      </c>
      <c r="HT26">
        <v>33.8919</v>
      </c>
      <c r="HU26">
        <v>30.000599999999999</v>
      </c>
      <c r="HV26">
        <v>33.871099999999998</v>
      </c>
      <c r="HW26">
        <v>33.838200000000001</v>
      </c>
      <c r="HX26">
        <v>21.325800000000001</v>
      </c>
      <c r="HY26">
        <v>24.8262</v>
      </c>
      <c r="HZ26">
        <v>34.664299999999997</v>
      </c>
      <c r="IA26">
        <v>27</v>
      </c>
      <c r="IB26">
        <v>400</v>
      </c>
      <c r="IC26">
        <v>24.397300000000001</v>
      </c>
      <c r="ID26">
        <v>99.701400000000007</v>
      </c>
      <c r="IE26">
        <v>98.194299999999998</v>
      </c>
    </row>
    <row r="27" spans="1:239" x14ac:dyDescent="0.3">
      <c r="A27">
        <v>11</v>
      </c>
      <c r="B27">
        <v>1628175934.5999999</v>
      </c>
      <c r="C27">
        <v>1465.0999999046301</v>
      </c>
      <c r="D27" t="s">
        <v>420</v>
      </c>
      <c r="E27" t="s">
        <v>421</v>
      </c>
      <c r="F27">
        <v>0</v>
      </c>
      <c r="G27" t="s">
        <v>362</v>
      </c>
      <c r="H27" t="s">
        <v>363</v>
      </c>
      <c r="I27" t="s">
        <v>364</v>
      </c>
      <c r="J27">
        <v>1628175934.5999999</v>
      </c>
      <c r="K27">
        <f t="shared" si="0"/>
        <v>4.7810002899218648E-3</v>
      </c>
      <c r="L27">
        <f t="shared" si="1"/>
        <v>4.7810002899218649</v>
      </c>
      <c r="M27">
        <f t="shared" si="2"/>
        <v>56.488102856573263</v>
      </c>
      <c r="N27">
        <f t="shared" si="3"/>
        <v>529.20000000000005</v>
      </c>
      <c r="O27">
        <f t="shared" si="4"/>
        <v>259.78266817422639</v>
      </c>
      <c r="P27">
        <f t="shared" si="5"/>
        <v>25.884445293659113</v>
      </c>
      <c r="Q27">
        <f t="shared" si="6"/>
        <v>52.728877356120002</v>
      </c>
      <c r="R27">
        <f t="shared" si="7"/>
        <v>0.36729423754776463</v>
      </c>
      <c r="S27">
        <f t="shared" si="8"/>
        <v>2.923306074267241</v>
      </c>
      <c r="T27">
        <f t="shared" si="9"/>
        <v>0.34344772034127946</v>
      </c>
      <c r="U27">
        <f t="shared" si="10"/>
        <v>0.21666819147687466</v>
      </c>
      <c r="V27">
        <f t="shared" si="11"/>
        <v>321.5038258613846</v>
      </c>
      <c r="W27">
        <f t="shared" si="12"/>
        <v>30.995173441631941</v>
      </c>
      <c r="X27">
        <f t="shared" si="13"/>
        <v>30.477399999999999</v>
      </c>
      <c r="Y27">
        <f t="shared" si="14"/>
        <v>4.3786829076048894</v>
      </c>
      <c r="Z27">
        <f t="shared" si="15"/>
        <v>70.040639070345094</v>
      </c>
      <c r="AA27">
        <f t="shared" si="16"/>
        <v>3.0433091319707395</v>
      </c>
      <c r="AB27">
        <f t="shared" si="17"/>
        <v>4.345061913147596</v>
      </c>
      <c r="AC27">
        <f t="shared" si="18"/>
        <v>1.3353737756341499</v>
      </c>
      <c r="AD27">
        <f t="shared" si="19"/>
        <v>-210.84211278555424</v>
      </c>
      <c r="AE27">
        <f t="shared" si="20"/>
        <v>-21.213131894415373</v>
      </c>
      <c r="AF27">
        <f t="shared" si="21"/>
        <v>-1.6200627381546164</v>
      </c>
      <c r="AG27">
        <f t="shared" si="22"/>
        <v>87.828518443260378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52106.307221641371</v>
      </c>
      <c r="AM27" t="s">
        <v>365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10254.9</v>
      </c>
      <c r="AU27">
        <v>696.99934615384598</v>
      </c>
      <c r="AV27">
        <v>1101.77</v>
      </c>
      <c r="AW27">
        <f t="shared" si="27"/>
        <v>0.36738217036782084</v>
      </c>
      <c r="AX27">
        <v>0.5</v>
      </c>
      <c r="AY27">
        <f t="shared" si="28"/>
        <v>1681.1633999281785</v>
      </c>
      <c r="AZ27">
        <f t="shared" si="29"/>
        <v>56.488102856573263</v>
      </c>
      <c r="BA27">
        <f t="shared" si="30"/>
        <v>308.81472930427947</v>
      </c>
      <c r="BB27">
        <f t="shared" si="31"/>
        <v>3.3792987033408682E-2</v>
      </c>
      <c r="BC27">
        <f t="shared" si="32"/>
        <v>2.6779908692376813</v>
      </c>
      <c r="BD27">
        <f t="shared" si="33"/>
        <v>251.90233740989876</v>
      </c>
      <c r="BE27" t="s">
        <v>423</v>
      </c>
      <c r="BF27">
        <v>539.98</v>
      </c>
      <c r="BG27">
        <f t="shared" si="34"/>
        <v>539.98</v>
      </c>
      <c r="BH27">
        <f t="shared" si="35"/>
        <v>0.5098977100483767</v>
      </c>
      <c r="BI27">
        <f t="shared" si="36"/>
        <v>0.72050170676970759</v>
      </c>
      <c r="BJ27">
        <f t="shared" si="37"/>
        <v>0.8400515898323615</v>
      </c>
      <c r="BK27">
        <f t="shared" si="38"/>
        <v>0.50624301657434989</v>
      </c>
      <c r="BL27">
        <f t="shared" si="39"/>
        <v>0.78678953667220608</v>
      </c>
      <c r="BM27">
        <f t="shared" si="40"/>
        <v>0.55818777129187114</v>
      </c>
      <c r="BN27">
        <f t="shared" si="41"/>
        <v>0.44181222870812886</v>
      </c>
      <c r="BO27">
        <f t="shared" si="42"/>
        <v>1999.96</v>
      </c>
      <c r="BP27">
        <f t="shared" si="43"/>
        <v>1681.1633999281785</v>
      </c>
      <c r="BQ27">
        <f t="shared" si="44"/>
        <v>0.84059851193432789</v>
      </c>
      <c r="BR27">
        <f t="shared" si="45"/>
        <v>0.16075512803325295</v>
      </c>
      <c r="BS27">
        <v>6</v>
      </c>
      <c r="BT27">
        <v>0.5</v>
      </c>
      <c r="BU27" t="s">
        <v>368</v>
      </c>
      <c r="BV27">
        <v>2</v>
      </c>
      <c r="BW27">
        <v>1628175934.5999999</v>
      </c>
      <c r="BX27">
        <v>529.20000000000005</v>
      </c>
      <c r="BY27">
        <v>600.02099999999996</v>
      </c>
      <c r="BZ27">
        <v>30.543399999999998</v>
      </c>
      <c r="CA27">
        <v>24.9815</v>
      </c>
      <c r="CB27">
        <v>536.48599999999999</v>
      </c>
      <c r="CC27">
        <v>30.464400000000001</v>
      </c>
      <c r="CD27">
        <v>500.00599999999997</v>
      </c>
      <c r="CE27">
        <v>99.539000000000001</v>
      </c>
      <c r="CF27">
        <v>9.9846099999999993E-2</v>
      </c>
      <c r="CG27">
        <v>30.3428</v>
      </c>
      <c r="CH27">
        <v>30.477399999999999</v>
      </c>
      <c r="CI27">
        <v>999.9</v>
      </c>
      <c r="CJ27">
        <v>0</v>
      </c>
      <c r="CK27">
        <v>0</v>
      </c>
      <c r="CL27">
        <v>10010.6</v>
      </c>
      <c r="CM27">
        <v>0</v>
      </c>
      <c r="CN27">
        <v>1061.18</v>
      </c>
      <c r="CO27">
        <v>-70.8202</v>
      </c>
      <c r="CP27">
        <v>545.87300000000005</v>
      </c>
      <c r="CQ27">
        <v>615.39400000000001</v>
      </c>
      <c r="CR27">
        <v>5.56182</v>
      </c>
      <c r="CS27">
        <v>600.02099999999996</v>
      </c>
      <c r="CT27">
        <v>24.9815</v>
      </c>
      <c r="CU27">
        <v>3.0402499999999999</v>
      </c>
      <c r="CV27">
        <v>2.48664</v>
      </c>
      <c r="CW27">
        <v>24.25</v>
      </c>
      <c r="CX27">
        <v>20.939299999999999</v>
      </c>
      <c r="CY27">
        <v>1999.96</v>
      </c>
      <c r="CZ27">
        <v>0.98</v>
      </c>
      <c r="DA27">
        <v>2.00001E-2</v>
      </c>
      <c r="DB27">
        <v>0</v>
      </c>
      <c r="DC27">
        <v>696.86199999999997</v>
      </c>
      <c r="DD27">
        <v>5.0001199999999999</v>
      </c>
      <c r="DE27">
        <v>15355.2</v>
      </c>
      <c r="DF27">
        <v>17384.3</v>
      </c>
      <c r="DG27">
        <v>47.75</v>
      </c>
      <c r="DH27">
        <v>48.5</v>
      </c>
      <c r="DI27">
        <v>48.311999999999998</v>
      </c>
      <c r="DJ27">
        <v>48.186999999999998</v>
      </c>
      <c r="DK27">
        <v>49.625</v>
      </c>
      <c r="DL27">
        <v>1955.06</v>
      </c>
      <c r="DM27">
        <v>39.9</v>
      </c>
      <c r="DN27">
        <v>0</v>
      </c>
      <c r="DO27">
        <v>115.799999952316</v>
      </c>
      <c r="DP27">
        <v>0</v>
      </c>
      <c r="DQ27">
        <v>696.99934615384598</v>
      </c>
      <c r="DR27">
        <v>-2.4659487171791099</v>
      </c>
      <c r="DS27">
        <v>-87.189743570760101</v>
      </c>
      <c r="DT27">
        <v>15368.396153846201</v>
      </c>
      <c r="DU27">
        <v>15</v>
      </c>
      <c r="DV27">
        <v>1628175897.5999999</v>
      </c>
      <c r="DW27" t="s">
        <v>424</v>
      </c>
      <c r="DX27">
        <v>1628175897.5999999</v>
      </c>
      <c r="DY27">
        <v>1628175888.0999999</v>
      </c>
      <c r="DZ27">
        <v>12</v>
      </c>
      <c r="EA27">
        <v>-0.29799999999999999</v>
      </c>
      <c r="EB27">
        <v>-2E-3</v>
      </c>
      <c r="EC27">
        <v>-7.5910000000000002</v>
      </c>
      <c r="ED27">
        <v>7.0999999999999994E-2</v>
      </c>
      <c r="EE27">
        <v>600</v>
      </c>
      <c r="EF27">
        <v>24</v>
      </c>
      <c r="EG27">
        <v>0.04</v>
      </c>
      <c r="EH27">
        <v>0.01</v>
      </c>
      <c r="EI27">
        <v>56.472832309932699</v>
      </c>
      <c r="EJ27">
        <v>-0.16101650436019399</v>
      </c>
      <c r="EK27">
        <v>0.152412259261377</v>
      </c>
      <c r="EL27">
        <v>1</v>
      </c>
      <c r="EM27">
        <v>0.36169186197328901</v>
      </c>
      <c r="EN27">
        <v>9.3760448906366006E-2</v>
      </c>
      <c r="EO27">
        <v>1.7910652096889201E-2</v>
      </c>
      <c r="EP27">
        <v>1</v>
      </c>
      <c r="EQ27">
        <v>2</v>
      </c>
      <c r="ER27">
        <v>2</v>
      </c>
      <c r="ES27" t="s">
        <v>370</v>
      </c>
      <c r="ET27">
        <v>2.9323999999999999</v>
      </c>
      <c r="EU27">
        <v>2.7402199999999999</v>
      </c>
      <c r="EV27">
        <v>0.113514</v>
      </c>
      <c r="EW27">
        <v>0.124806</v>
      </c>
      <c r="EX27">
        <v>0.13755800000000001</v>
      </c>
      <c r="EY27">
        <v>0.121508</v>
      </c>
      <c r="EZ27">
        <v>27690</v>
      </c>
      <c r="FA27">
        <v>27104.9</v>
      </c>
      <c r="FB27">
        <v>28453.9</v>
      </c>
      <c r="FC27">
        <v>28363.1</v>
      </c>
      <c r="FD27">
        <v>33751.199999999997</v>
      </c>
      <c r="FE27">
        <v>35045.1</v>
      </c>
      <c r="FF27">
        <v>42965.599999999999</v>
      </c>
      <c r="FG27">
        <v>44257.9</v>
      </c>
      <c r="FH27">
        <v>1.7845200000000001</v>
      </c>
      <c r="FI27">
        <v>1.94818</v>
      </c>
      <c r="FJ27">
        <v>1.9002700000000001E-2</v>
      </c>
      <c r="FK27">
        <v>0</v>
      </c>
      <c r="FL27">
        <v>30.168299999999999</v>
      </c>
      <c r="FM27">
        <v>999.9</v>
      </c>
      <c r="FN27">
        <v>49.42</v>
      </c>
      <c r="FO27">
        <v>37.514000000000003</v>
      </c>
      <c r="FP27">
        <v>32.190600000000003</v>
      </c>
      <c r="FQ27">
        <v>61.96</v>
      </c>
      <c r="FR27">
        <v>32.9527</v>
      </c>
      <c r="FS27">
        <v>1</v>
      </c>
      <c r="FT27">
        <v>0.55211399999999999</v>
      </c>
      <c r="FU27">
        <v>2.65313</v>
      </c>
      <c r="FV27">
        <v>20.327999999999999</v>
      </c>
      <c r="FW27">
        <v>5.2709000000000001</v>
      </c>
      <c r="FX27">
        <v>12.0878</v>
      </c>
      <c r="FY27">
        <v>5.0110999999999999</v>
      </c>
      <c r="FZ27">
        <v>3.2911800000000002</v>
      </c>
      <c r="GA27">
        <v>999.9</v>
      </c>
      <c r="GB27">
        <v>9999</v>
      </c>
      <c r="GC27">
        <v>9999</v>
      </c>
      <c r="GD27">
        <v>9999</v>
      </c>
      <c r="GE27">
        <v>1.87198</v>
      </c>
      <c r="GF27">
        <v>1.8727100000000001</v>
      </c>
      <c r="GG27">
        <v>1.8723099999999999</v>
      </c>
      <c r="GH27">
        <v>1.87609</v>
      </c>
      <c r="GI27">
        <v>1.8698999999999999</v>
      </c>
      <c r="GJ27">
        <v>1.87286</v>
      </c>
      <c r="GK27">
        <v>1.8728400000000001</v>
      </c>
      <c r="GL27">
        <v>1.8742399999999999</v>
      </c>
      <c r="GM27">
        <v>5</v>
      </c>
      <c r="GN27">
        <v>0</v>
      </c>
      <c r="GO27">
        <v>0</v>
      </c>
      <c r="GP27">
        <v>0</v>
      </c>
      <c r="GQ27" t="s">
        <v>371</v>
      </c>
      <c r="GR27" t="s">
        <v>372</v>
      </c>
      <c r="GS27" t="s">
        <v>373</v>
      </c>
      <c r="GT27" t="s">
        <v>373</v>
      </c>
      <c r="GU27" t="s">
        <v>373</v>
      </c>
      <c r="GV27" t="s">
        <v>373</v>
      </c>
      <c r="GW27">
        <v>0</v>
      </c>
      <c r="GX27">
        <v>100</v>
      </c>
      <c r="GY27">
        <v>100</v>
      </c>
      <c r="GZ27">
        <v>-7.2859999999999996</v>
      </c>
      <c r="HA27">
        <v>7.9000000000000001E-2</v>
      </c>
      <c r="HB27">
        <v>-4.7237405151824996</v>
      </c>
      <c r="HC27">
        <v>-5.2264853520813098E-3</v>
      </c>
      <c r="HD27">
        <v>8.80926177612275E-7</v>
      </c>
      <c r="HE27">
        <v>-7.1543816509633199E-11</v>
      </c>
      <c r="HF27">
        <v>7.8975312589553301E-2</v>
      </c>
      <c r="HG27">
        <v>0</v>
      </c>
      <c r="HH27">
        <v>0</v>
      </c>
      <c r="HI27">
        <v>0</v>
      </c>
      <c r="HJ27">
        <v>3</v>
      </c>
      <c r="HK27">
        <v>2051</v>
      </c>
      <c r="HL27">
        <v>1</v>
      </c>
      <c r="HM27">
        <v>25</v>
      </c>
      <c r="HN27">
        <v>0.6</v>
      </c>
      <c r="HO27">
        <v>0.8</v>
      </c>
      <c r="HP27">
        <v>18</v>
      </c>
      <c r="HQ27">
        <v>516.47199999999998</v>
      </c>
      <c r="HR27">
        <v>543.24199999999996</v>
      </c>
      <c r="HS27">
        <v>26.9998</v>
      </c>
      <c r="HT27">
        <v>34.011299999999999</v>
      </c>
      <c r="HU27">
        <v>30.000499999999999</v>
      </c>
      <c r="HV27">
        <v>33.985999999999997</v>
      </c>
      <c r="HW27">
        <v>33.950800000000001</v>
      </c>
      <c r="HX27">
        <v>29.5304</v>
      </c>
      <c r="HY27">
        <v>22.3828</v>
      </c>
      <c r="HZ27">
        <v>33.829599999999999</v>
      </c>
      <c r="IA27">
        <v>27</v>
      </c>
      <c r="IB27">
        <v>600</v>
      </c>
      <c r="IC27">
        <v>24.9145</v>
      </c>
      <c r="ID27">
        <v>99.680700000000002</v>
      </c>
      <c r="IE27">
        <v>98.168599999999998</v>
      </c>
    </row>
    <row r="28" spans="1:239" x14ac:dyDescent="0.3">
      <c r="A28">
        <v>12</v>
      </c>
      <c r="B28">
        <v>1628176048.5999999</v>
      </c>
      <c r="C28">
        <v>1579.0999999046301</v>
      </c>
      <c r="D28" t="s">
        <v>425</v>
      </c>
      <c r="E28" t="s">
        <v>426</v>
      </c>
      <c r="F28">
        <v>0</v>
      </c>
      <c r="G28" t="s">
        <v>362</v>
      </c>
      <c r="H28" t="s">
        <v>363</v>
      </c>
      <c r="I28" t="s">
        <v>364</v>
      </c>
      <c r="J28">
        <v>1628176048.5999999</v>
      </c>
      <c r="K28">
        <f t="shared" si="0"/>
        <v>4.2754545917297448E-3</v>
      </c>
      <c r="L28">
        <f t="shared" si="1"/>
        <v>4.2754545917297451</v>
      </c>
      <c r="M28">
        <f t="shared" si="2"/>
        <v>57.558961141498983</v>
      </c>
      <c r="N28">
        <f t="shared" si="3"/>
        <v>727.22799999999995</v>
      </c>
      <c r="O28">
        <f t="shared" si="4"/>
        <v>410.53632715567261</v>
      </c>
      <c r="P28">
        <f t="shared" si="5"/>
        <v>40.905289108576511</v>
      </c>
      <c r="Q28">
        <f t="shared" si="6"/>
        <v>72.460022707251994</v>
      </c>
      <c r="R28">
        <f t="shared" si="7"/>
        <v>0.31877274262177546</v>
      </c>
      <c r="S28">
        <f t="shared" si="8"/>
        <v>2.9188142088214017</v>
      </c>
      <c r="T28">
        <f t="shared" si="9"/>
        <v>0.3006175271002044</v>
      </c>
      <c r="U28">
        <f t="shared" si="10"/>
        <v>0.18943090754839706</v>
      </c>
      <c r="V28">
        <f t="shared" si="11"/>
        <v>321.48467386137628</v>
      </c>
      <c r="W28">
        <f t="shared" si="12"/>
        <v>31.141904088362224</v>
      </c>
      <c r="X28">
        <f t="shared" si="13"/>
        <v>30.5762</v>
      </c>
      <c r="Y28">
        <f t="shared" si="14"/>
        <v>4.4035056517613738</v>
      </c>
      <c r="Z28">
        <f t="shared" si="15"/>
        <v>69.892186081144857</v>
      </c>
      <c r="AA28">
        <f t="shared" si="16"/>
        <v>3.0393477625382999</v>
      </c>
      <c r="AB28">
        <f t="shared" si="17"/>
        <v>4.3486231193421476</v>
      </c>
      <c r="AC28">
        <f t="shared" si="18"/>
        <v>1.3641578892230739</v>
      </c>
      <c r="AD28">
        <f t="shared" si="19"/>
        <v>-188.54754749528175</v>
      </c>
      <c r="AE28">
        <f t="shared" si="20"/>
        <v>-34.477381357252241</v>
      </c>
      <c r="AF28">
        <f t="shared" si="21"/>
        <v>-2.6385905139804611</v>
      </c>
      <c r="AG28">
        <f t="shared" si="22"/>
        <v>95.821154494861801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51975.829793627126</v>
      </c>
      <c r="AM28" t="s">
        <v>365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10254.5</v>
      </c>
      <c r="AU28">
        <v>692.892807692308</v>
      </c>
      <c r="AV28">
        <v>1114.6500000000001</v>
      </c>
      <c r="AW28">
        <f t="shared" si="27"/>
        <v>0.37837634441994528</v>
      </c>
      <c r="AX28">
        <v>0.5</v>
      </c>
      <c r="AY28">
        <f t="shared" si="28"/>
        <v>1681.062599928174</v>
      </c>
      <c r="AZ28">
        <f t="shared" si="29"/>
        <v>57.558961141498983</v>
      </c>
      <c r="BA28">
        <f t="shared" si="30"/>
        <v>318.03716065095574</v>
      </c>
      <c r="BB28">
        <f t="shared" si="31"/>
        <v>3.4432026066258933E-2</v>
      </c>
      <c r="BC28">
        <f t="shared" si="32"/>
        <v>2.6354909612882969</v>
      </c>
      <c r="BD28">
        <f t="shared" si="33"/>
        <v>252.56960446236101</v>
      </c>
      <c r="BE28" t="s">
        <v>428</v>
      </c>
      <c r="BF28">
        <v>540.85</v>
      </c>
      <c r="BG28">
        <f t="shared" si="34"/>
        <v>540.85</v>
      </c>
      <c r="BH28">
        <f t="shared" si="35"/>
        <v>0.51478042434845017</v>
      </c>
      <c r="BI28">
        <f t="shared" si="36"/>
        <v>0.73502473389280598</v>
      </c>
      <c r="BJ28">
        <f t="shared" si="37"/>
        <v>0.83659172136866533</v>
      </c>
      <c r="BK28">
        <f t="shared" si="38"/>
        <v>0.51912538840833644</v>
      </c>
      <c r="BL28">
        <f t="shared" si="39"/>
        <v>0.78335495060382576</v>
      </c>
      <c r="BM28">
        <f t="shared" si="40"/>
        <v>0.57373683622136595</v>
      </c>
      <c r="BN28">
        <f t="shared" si="41"/>
        <v>0.42626316377863405</v>
      </c>
      <c r="BO28">
        <f t="shared" si="42"/>
        <v>1999.84</v>
      </c>
      <c r="BP28">
        <f t="shared" si="43"/>
        <v>1681.062599928174</v>
      </c>
      <c r="BQ28">
        <f t="shared" si="44"/>
        <v>0.84059854784791488</v>
      </c>
      <c r="BR28">
        <f t="shared" si="45"/>
        <v>0.16075519734647586</v>
      </c>
      <c r="BS28">
        <v>6</v>
      </c>
      <c r="BT28">
        <v>0.5</v>
      </c>
      <c r="BU28" t="s">
        <v>368</v>
      </c>
      <c r="BV28">
        <v>2</v>
      </c>
      <c r="BW28">
        <v>1628176048.5999999</v>
      </c>
      <c r="BX28">
        <v>727.22799999999995</v>
      </c>
      <c r="BY28">
        <v>800.01599999999996</v>
      </c>
      <c r="BZ28">
        <v>30.503699999999998</v>
      </c>
      <c r="CA28">
        <v>25.5306</v>
      </c>
      <c r="CB28">
        <v>735.40800000000002</v>
      </c>
      <c r="CC28">
        <v>30.420999999999999</v>
      </c>
      <c r="CD28">
        <v>500.09500000000003</v>
      </c>
      <c r="CE28">
        <v>99.538600000000002</v>
      </c>
      <c r="CF28">
        <v>0.100059</v>
      </c>
      <c r="CG28">
        <v>30.357099999999999</v>
      </c>
      <c r="CH28">
        <v>30.5762</v>
      </c>
      <c r="CI28">
        <v>999.9</v>
      </c>
      <c r="CJ28">
        <v>0</v>
      </c>
      <c r="CK28">
        <v>0</v>
      </c>
      <c r="CL28">
        <v>9985</v>
      </c>
      <c r="CM28">
        <v>0</v>
      </c>
      <c r="CN28">
        <v>1068.8599999999999</v>
      </c>
      <c r="CO28">
        <v>-72.787700000000001</v>
      </c>
      <c r="CP28">
        <v>750.10900000000004</v>
      </c>
      <c r="CQ28">
        <v>820.976</v>
      </c>
      <c r="CR28">
        <v>4.9730600000000003</v>
      </c>
      <c r="CS28">
        <v>800.01599999999996</v>
      </c>
      <c r="CT28">
        <v>25.5306</v>
      </c>
      <c r="CU28">
        <v>3.0363000000000002</v>
      </c>
      <c r="CV28">
        <v>2.54128</v>
      </c>
      <c r="CW28">
        <v>24.228300000000001</v>
      </c>
      <c r="CX28">
        <v>21.293399999999998</v>
      </c>
      <c r="CY28">
        <v>1999.84</v>
      </c>
      <c r="CZ28">
        <v>0.98</v>
      </c>
      <c r="DA28">
        <v>2.00001E-2</v>
      </c>
      <c r="DB28">
        <v>0</v>
      </c>
      <c r="DC28">
        <v>692.13699999999994</v>
      </c>
      <c r="DD28">
        <v>5.0001199999999999</v>
      </c>
      <c r="DE28">
        <v>15233</v>
      </c>
      <c r="DF28">
        <v>17383.3</v>
      </c>
      <c r="DG28">
        <v>47.875</v>
      </c>
      <c r="DH28">
        <v>48.625</v>
      </c>
      <c r="DI28">
        <v>48.5</v>
      </c>
      <c r="DJ28">
        <v>48.311999999999998</v>
      </c>
      <c r="DK28">
        <v>49.686999999999998</v>
      </c>
      <c r="DL28">
        <v>1954.94</v>
      </c>
      <c r="DM28">
        <v>39.9</v>
      </c>
      <c r="DN28">
        <v>0</v>
      </c>
      <c r="DO28">
        <v>113.799999952316</v>
      </c>
      <c r="DP28">
        <v>0</v>
      </c>
      <c r="DQ28">
        <v>692.892807692308</v>
      </c>
      <c r="DR28">
        <v>-1.3650256290880001</v>
      </c>
      <c r="DS28">
        <v>171.282054641939</v>
      </c>
      <c r="DT28">
        <v>15299.0538461538</v>
      </c>
      <c r="DU28">
        <v>15</v>
      </c>
      <c r="DV28">
        <v>1628176003.0999999</v>
      </c>
      <c r="DW28" t="s">
        <v>429</v>
      </c>
      <c r="DX28">
        <v>1628176003.0999999</v>
      </c>
      <c r="DY28">
        <v>1628176002.0999999</v>
      </c>
      <c r="DZ28">
        <v>13</v>
      </c>
      <c r="EA28">
        <v>-0.06</v>
      </c>
      <c r="EB28">
        <v>4.0000000000000001E-3</v>
      </c>
      <c r="EC28">
        <v>-8.4710000000000001</v>
      </c>
      <c r="ED28">
        <v>8.3000000000000004E-2</v>
      </c>
      <c r="EE28">
        <v>800</v>
      </c>
      <c r="EF28">
        <v>25</v>
      </c>
      <c r="EG28">
        <v>0.05</v>
      </c>
      <c r="EH28">
        <v>0.02</v>
      </c>
      <c r="EI28">
        <v>57.638073969976197</v>
      </c>
      <c r="EJ28">
        <v>-0.88815279520240398</v>
      </c>
      <c r="EK28">
        <v>0.15646350175724999</v>
      </c>
      <c r="EL28">
        <v>1</v>
      </c>
      <c r="EM28">
        <v>0.32424446756939201</v>
      </c>
      <c r="EN28">
        <v>5.6888716134361099E-3</v>
      </c>
      <c r="EO28">
        <v>5.0272665803571303E-3</v>
      </c>
      <c r="EP28">
        <v>1</v>
      </c>
      <c r="EQ28">
        <v>2</v>
      </c>
      <c r="ER28">
        <v>2</v>
      </c>
      <c r="ES28" t="s">
        <v>370</v>
      </c>
      <c r="ET28">
        <v>2.9325600000000001</v>
      </c>
      <c r="EU28">
        <v>2.7402099999999998</v>
      </c>
      <c r="EV28">
        <v>0.14146500000000001</v>
      </c>
      <c r="EW28">
        <v>0.15185100000000001</v>
      </c>
      <c r="EX28">
        <v>0.13738900000000001</v>
      </c>
      <c r="EY28">
        <v>0.12331</v>
      </c>
      <c r="EZ28">
        <v>26809.4</v>
      </c>
      <c r="FA28">
        <v>26259.1</v>
      </c>
      <c r="FB28">
        <v>28447.3</v>
      </c>
      <c r="FC28">
        <v>28355.8</v>
      </c>
      <c r="FD28">
        <v>33748.800000000003</v>
      </c>
      <c r="FE28">
        <v>34965.699999999997</v>
      </c>
      <c r="FF28">
        <v>42953.2</v>
      </c>
      <c r="FG28">
        <v>44248.2</v>
      </c>
      <c r="FH28">
        <v>1.7829699999999999</v>
      </c>
      <c r="FI28">
        <v>1.9456500000000001</v>
      </c>
      <c r="FJ28">
        <v>3.6112999999999999E-2</v>
      </c>
      <c r="FK28">
        <v>0</v>
      </c>
      <c r="FL28">
        <v>29.988700000000001</v>
      </c>
      <c r="FM28">
        <v>999.9</v>
      </c>
      <c r="FN28">
        <v>48.564999999999998</v>
      </c>
      <c r="FO28">
        <v>37.856999999999999</v>
      </c>
      <c r="FP28">
        <v>32.227400000000003</v>
      </c>
      <c r="FQ28">
        <v>61.66</v>
      </c>
      <c r="FR28">
        <v>33.121000000000002</v>
      </c>
      <c r="FS28">
        <v>1</v>
      </c>
      <c r="FT28">
        <v>0.56285799999999997</v>
      </c>
      <c r="FU28">
        <v>2.65435</v>
      </c>
      <c r="FV28">
        <v>20.328499999999998</v>
      </c>
      <c r="FW28">
        <v>5.2758399999999996</v>
      </c>
      <c r="FX28">
        <v>12.0878</v>
      </c>
      <c r="FY28">
        <v>5.0129999999999999</v>
      </c>
      <c r="FZ28">
        <v>3.2919499999999999</v>
      </c>
      <c r="GA28">
        <v>999.9</v>
      </c>
      <c r="GB28">
        <v>9999</v>
      </c>
      <c r="GC28">
        <v>9999</v>
      </c>
      <c r="GD28">
        <v>9999</v>
      </c>
      <c r="GE28">
        <v>1.8719699999999999</v>
      </c>
      <c r="GF28">
        <v>1.8727100000000001</v>
      </c>
      <c r="GG28">
        <v>1.8722799999999999</v>
      </c>
      <c r="GH28">
        <v>1.8760699999999999</v>
      </c>
      <c r="GI28">
        <v>1.8698300000000001</v>
      </c>
      <c r="GJ28">
        <v>1.8728400000000001</v>
      </c>
      <c r="GK28">
        <v>1.8728499999999999</v>
      </c>
      <c r="GL28">
        <v>1.8742399999999999</v>
      </c>
      <c r="GM28">
        <v>5</v>
      </c>
      <c r="GN28">
        <v>0</v>
      </c>
      <c r="GO28">
        <v>0</v>
      </c>
      <c r="GP28">
        <v>0</v>
      </c>
      <c r="GQ28" t="s">
        <v>371</v>
      </c>
      <c r="GR28" t="s">
        <v>372</v>
      </c>
      <c r="GS28" t="s">
        <v>373</v>
      </c>
      <c r="GT28" t="s">
        <v>373</v>
      </c>
      <c r="GU28" t="s">
        <v>373</v>
      </c>
      <c r="GV28" t="s">
        <v>373</v>
      </c>
      <c r="GW28">
        <v>0</v>
      </c>
      <c r="GX28">
        <v>100</v>
      </c>
      <c r="GY28">
        <v>100</v>
      </c>
      <c r="GZ28">
        <v>-8.18</v>
      </c>
      <c r="HA28">
        <v>8.2699999999999996E-2</v>
      </c>
      <c r="HB28">
        <v>-4.78409223092443</v>
      </c>
      <c r="HC28">
        <v>-5.2264853520813098E-3</v>
      </c>
      <c r="HD28">
        <v>8.80926177612275E-7</v>
      </c>
      <c r="HE28">
        <v>-7.1543816509633199E-11</v>
      </c>
      <c r="HF28">
        <v>8.2740000000001104E-2</v>
      </c>
      <c r="HG28">
        <v>0</v>
      </c>
      <c r="HH28">
        <v>0</v>
      </c>
      <c r="HI28">
        <v>0</v>
      </c>
      <c r="HJ28">
        <v>3</v>
      </c>
      <c r="HK28">
        <v>2051</v>
      </c>
      <c r="HL28">
        <v>1</v>
      </c>
      <c r="HM28">
        <v>25</v>
      </c>
      <c r="HN28">
        <v>0.8</v>
      </c>
      <c r="HO28">
        <v>0.8</v>
      </c>
      <c r="HP28">
        <v>18</v>
      </c>
      <c r="HQ28">
        <v>516.27599999999995</v>
      </c>
      <c r="HR28">
        <v>542.35900000000004</v>
      </c>
      <c r="HS28">
        <v>27.000499999999999</v>
      </c>
      <c r="HT28">
        <v>34.125900000000001</v>
      </c>
      <c r="HU28">
        <v>30.000599999999999</v>
      </c>
      <c r="HV28">
        <v>34.1</v>
      </c>
      <c r="HW28">
        <v>34.065199999999997</v>
      </c>
      <c r="HX28">
        <v>37.3063</v>
      </c>
      <c r="HY28">
        <v>20.090599999999998</v>
      </c>
      <c r="HZ28">
        <v>32.903199999999998</v>
      </c>
      <c r="IA28">
        <v>27</v>
      </c>
      <c r="IB28">
        <v>800</v>
      </c>
      <c r="IC28">
        <v>25.553999999999998</v>
      </c>
      <c r="ID28">
        <v>99.654300000000006</v>
      </c>
      <c r="IE28">
        <v>98.145600000000002</v>
      </c>
    </row>
    <row r="29" spans="1:239" x14ac:dyDescent="0.3">
      <c r="A29">
        <v>13</v>
      </c>
      <c r="B29">
        <v>1628176167.5999999</v>
      </c>
      <c r="C29">
        <v>1698.0999999046301</v>
      </c>
      <c r="D29" t="s">
        <v>430</v>
      </c>
      <c r="E29" t="s">
        <v>431</v>
      </c>
      <c r="F29">
        <v>0</v>
      </c>
      <c r="G29" t="s">
        <v>362</v>
      </c>
      <c r="H29" t="s">
        <v>363</v>
      </c>
      <c r="I29" t="s">
        <v>364</v>
      </c>
      <c r="J29">
        <v>1628176167.5999999</v>
      </c>
      <c r="K29">
        <f t="shared" si="0"/>
        <v>3.826934084288617E-3</v>
      </c>
      <c r="L29">
        <f t="shared" si="1"/>
        <v>3.826934084288617</v>
      </c>
      <c r="M29">
        <f t="shared" si="2"/>
        <v>57.249858443329686</v>
      </c>
      <c r="N29">
        <f t="shared" si="3"/>
        <v>927.00199999999995</v>
      </c>
      <c r="O29">
        <f t="shared" si="4"/>
        <v>565.38877827334488</v>
      </c>
      <c r="P29">
        <f t="shared" si="5"/>
        <v>56.339071129259018</v>
      </c>
      <c r="Q29">
        <f t="shared" si="6"/>
        <v>92.372600274205993</v>
      </c>
      <c r="R29">
        <f t="shared" si="7"/>
        <v>0.27795836801917534</v>
      </c>
      <c r="S29">
        <f t="shared" si="8"/>
        <v>2.9165357773042109</v>
      </c>
      <c r="T29">
        <f t="shared" si="9"/>
        <v>0.26403534310854126</v>
      </c>
      <c r="U29">
        <f t="shared" si="10"/>
        <v>0.16621488209020693</v>
      </c>
      <c r="V29">
        <f t="shared" si="11"/>
        <v>321.52936186139567</v>
      </c>
      <c r="W29">
        <f t="shared" si="12"/>
        <v>31.235508881819438</v>
      </c>
      <c r="X29">
        <f t="shared" si="13"/>
        <v>30.691299999999998</v>
      </c>
      <c r="Y29">
        <f t="shared" si="14"/>
        <v>4.432578175983843</v>
      </c>
      <c r="Z29">
        <f t="shared" si="15"/>
        <v>70.060651985736172</v>
      </c>
      <c r="AA29">
        <f t="shared" si="16"/>
        <v>3.0424698707578002</v>
      </c>
      <c r="AB29">
        <f t="shared" si="17"/>
        <v>4.3426228339656676</v>
      </c>
      <c r="AC29">
        <f t="shared" si="18"/>
        <v>1.3901083052260428</v>
      </c>
      <c r="AD29">
        <f t="shared" si="19"/>
        <v>-168.76779311712801</v>
      </c>
      <c r="AE29">
        <f t="shared" si="20"/>
        <v>-56.337757986764601</v>
      </c>
      <c r="AF29">
        <f t="shared" si="21"/>
        <v>-4.3168986647052368</v>
      </c>
      <c r="AG29">
        <f t="shared" si="22"/>
        <v>92.106912092797799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51915.229033042335</v>
      </c>
      <c r="AM29" t="s">
        <v>365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10254.4</v>
      </c>
      <c r="AU29">
        <v>689.70057692307705</v>
      </c>
      <c r="AV29">
        <v>1110.94</v>
      </c>
      <c r="AW29">
        <f t="shared" si="27"/>
        <v>0.37917387354575671</v>
      </c>
      <c r="AX29">
        <v>0.5</v>
      </c>
      <c r="AY29">
        <f t="shared" si="28"/>
        <v>1681.2977999281843</v>
      </c>
      <c r="AZ29">
        <f t="shared" si="29"/>
        <v>57.249858443329686</v>
      </c>
      <c r="BA29">
        <f t="shared" si="30"/>
        <v>318.75209969136415</v>
      </c>
      <c r="BB29">
        <f t="shared" si="31"/>
        <v>3.4243361624591323E-2</v>
      </c>
      <c r="BC29">
        <f t="shared" si="32"/>
        <v>2.6476317352872343</v>
      </c>
      <c r="BD29">
        <f t="shared" si="33"/>
        <v>252.37862861510101</v>
      </c>
      <c r="BE29" t="s">
        <v>433</v>
      </c>
      <c r="BF29">
        <v>536.71</v>
      </c>
      <c r="BG29">
        <f t="shared" si="34"/>
        <v>536.71</v>
      </c>
      <c r="BH29">
        <f t="shared" si="35"/>
        <v>0.51688660053648261</v>
      </c>
      <c r="BI29">
        <f t="shared" si="36"/>
        <v>0.73357265046570708</v>
      </c>
      <c r="BJ29">
        <f t="shared" si="37"/>
        <v>0.83666184054454584</v>
      </c>
      <c r="BK29">
        <f t="shared" si="38"/>
        <v>0.52086662397854777</v>
      </c>
      <c r="BL29">
        <f t="shared" si="39"/>
        <v>0.78434426072134844</v>
      </c>
      <c r="BM29">
        <f t="shared" si="40"/>
        <v>0.5708502941782535</v>
      </c>
      <c r="BN29">
        <f t="shared" si="41"/>
        <v>0.4291497058217465</v>
      </c>
      <c r="BO29">
        <f t="shared" si="42"/>
        <v>2000.12</v>
      </c>
      <c r="BP29">
        <f t="shared" si="43"/>
        <v>1681.2977999281843</v>
      </c>
      <c r="BQ29">
        <f t="shared" si="44"/>
        <v>0.84059846405624883</v>
      </c>
      <c r="BR29">
        <f t="shared" si="45"/>
        <v>0.16075503562856014</v>
      </c>
      <c r="BS29">
        <v>6</v>
      </c>
      <c r="BT29">
        <v>0.5</v>
      </c>
      <c r="BU29" t="s">
        <v>368</v>
      </c>
      <c r="BV29">
        <v>2</v>
      </c>
      <c r="BW29">
        <v>1628176167.5999999</v>
      </c>
      <c r="BX29">
        <v>927.00199999999995</v>
      </c>
      <c r="BY29">
        <v>999.94899999999996</v>
      </c>
      <c r="BZ29">
        <v>30.532599999999999</v>
      </c>
      <c r="CA29">
        <v>26.081099999999999</v>
      </c>
      <c r="CB29">
        <v>935.947</v>
      </c>
      <c r="CC29">
        <v>30.439299999999999</v>
      </c>
      <c r="CD29">
        <v>500.06799999999998</v>
      </c>
      <c r="CE29">
        <v>99.546199999999999</v>
      </c>
      <c r="CF29">
        <v>0.10040300000000001</v>
      </c>
      <c r="CG29">
        <v>30.332999999999998</v>
      </c>
      <c r="CH29">
        <v>30.691299999999998</v>
      </c>
      <c r="CI29">
        <v>999.9</v>
      </c>
      <c r="CJ29">
        <v>0</v>
      </c>
      <c r="CK29">
        <v>0</v>
      </c>
      <c r="CL29">
        <v>9971.25</v>
      </c>
      <c r="CM29">
        <v>0</v>
      </c>
      <c r="CN29">
        <v>1079.22</v>
      </c>
      <c r="CO29">
        <v>-72.946399999999997</v>
      </c>
      <c r="CP29">
        <v>956.197</v>
      </c>
      <c r="CQ29">
        <v>1026.73</v>
      </c>
      <c r="CR29">
        <v>4.4515000000000002</v>
      </c>
      <c r="CS29">
        <v>999.94899999999996</v>
      </c>
      <c r="CT29">
        <v>26.081099999999999</v>
      </c>
      <c r="CU29">
        <v>3.0394000000000001</v>
      </c>
      <c r="CV29">
        <v>2.5962700000000001</v>
      </c>
      <c r="CW29">
        <v>24.2453</v>
      </c>
      <c r="CX29">
        <v>21.642900000000001</v>
      </c>
      <c r="CY29">
        <v>2000.12</v>
      </c>
      <c r="CZ29">
        <v>0.98000299999999996</v>
      </c>
      <c r="DA29">
        <v>1.9997299999999999E-2</v>
      </c>
      <c r="DB29">
        <v>0</v>
      </c>
      <c r="DC29">
        <v>689.53499999999997</v>
      </c>
      <c r="DD29">
        <v>5.0001199999999999</v>
      </c>
      <c r="DE29">
        <v>15183.6</v>
      </c>
      <c r="DF29">
        <v>17385.7</v>
      </c>
      <c r="DG29">
        <v>47.875</v>
      </c>
      <c r="DH29">
        <v>48.561999999999998</v>
      </c>
      <c r="DI29">
        <v>48.5</v>
      </c>
      <c r="DJ29">
        <v>48.311999999999998</v>
      </c>
      <c r="DK29">
        <v>49.686999999999998</v>
      </c>
      <c r="DL29">
        <v>1955.22</v>
      </c>
      <c r="DM29">
        <v>39.9</v>
      </c>
      <c r="DN29">
        <v>0</v>
      </c>
      <c r="DO29">
        <v>118.60000014305101</v>
      </c>
      <c r="DP29">
        <v>0</v>
      </c>
      <c r="DQ29">
        <v>689.70057692307705</v>
      </c>
      <c r="DR29">
        <v>-1.8176068316612599</v>
      </c>
      <c r="DS29">
        <v>-68.071794923311401</v>
      </c>
      <c r="DT29">
        <v>15189.8884615385</v>
      </c>
      <c r="DU29">
        <v>15</v>
      </c>
      <c r="DV29">
        <v>1628176125.5999999</v>
      </c>
      <c r="DW29" t="s">
        <v>434</v>
      </c>
      <c r="DX29">
        <v>1628176125.5999999</v>
      </c>
      <c r="DY29">
        <v>1628176121.0999999</v>
      </c>
      <c r="DZ29">
        <v>14</v>
      </c>
      <c r="EA29">
        <v>1.7999999999999999E-2</v>
      </c>
      <c r="EB29">
        <v>0.01</v>
      </c>
      <c r="EC29">
        <v>-9.2159999999999993</v>
      </c>
      <c r="ED29">
        <v>9.2999999999999999E-2</v>
      </c>
      <c r="EE29">
        <v>1000</v>
      </c>
      <c r="EF29">
        <v>26</v>
      </c>
      <c r="EG29">
        <v>0.03</v>
      </c>
      <c r="EH29">
        <v>0.03</v>
      </c>
      <c r="EI29">
        <v>57.493812508854496</v>
      </c>
      <c r="EJ29">
        <v>-0.99123429015917797</v>
      </c>
      <c r="EK29">
        <v>0.15828863105125299</v>
      </c>
      <c r="EL29">
        <v>1</v>
      </c>
      <c r="EM29">
        <v>0.27712626795442102</v>
      </c>
      <c r="EN29">
        <v>1.8633974082493999E-2</v>
      </c>
      <c r="EO29">
        <v>3.5758199219002398E-3</v>
      </c>
      <c r="EP29">
        <v>1</v>
      </c>
      <c r="EQ29">
        <v>2</v>
      </c>
      <c r="ER29">
        <v>2</v>
      </c>
      <c r="ES29" t="s">
        <v>370</v>
      </c>
      <c r="ET29">
        <v>2.93242</v>
      </c>
      <c r="EU29">
        <v>2.7404299999999999</v>
      </c>
      <c r="EV29">
        <v>0.16597500000000001</v>
      </c>
      <c r="EW29">
        <v>0.17561099999999999</v>
      </c>
      <c r="EX29">
        <v>0.13742299999999999</v>
      </c>
      <c r="EY29">
        <v>0.125112</v>
      </c>
      <c r="EZ29">
        <v>26040.3</v>
      </c>
      <c r="FA29">
        <v>25516.7</v>
      </c>
      <c r="FB29">
        <v>28444.799999999999</v>
      </c>
      <c r="FC29">
        <v>28350</v>
      </c>
      <c r="FD29">
        <v>33747.1</v>
      </c>
      <c r="FE29">
        <v>34886.9</v>
      </c>
      <c r="FF29">
        <v>42952.1</v>
      </c>
      <c r="FG29">
        <v>44239.3</v>
      </c>
      <c r="FH29">
        <v>1.7811300000000001</v>
      </c>
      <c r="FI29">
        <v>1.9430499999999999</v>
      </c>
      <c r="FJ29">
        <v>4.1417799999999998E-2</v>
      </c>
      <c r="FK29">
        <v>0</v>
      </c>
      <c r="FL29">
        <v>30.017600000000002</v>
      </c>
      <c r="FM29">
        <v>999.9</v>
      </c>
      <c r="FN29">
        <v>47.734999999999999</v>
      </c>
      <c r="FO29">
        <v>38.198999999999998</v>
      </c>
      <c r="FP29">
        <v>32.267200000000003</v>
      </c>
      <c r="FQ29">
        <v>61.7301</v>
      </c>
      <c r="FR29">
        <v>32.584099999999999</v>
      </c>
      <c r="FS29">
        <v>1</v>
      </c>
      <c r="FT29">
        <v>0.57240100000000005</v>
      </c>
      <c r="FU29">
        <v>2.6480399999999999</v>
      </c>
      <c r="FV29">
        <v>20.3292</v>
      </c>
      <c r="FW29">
        <v>5.2755400000000003</v>
      </c>
      <c r="FX29">
        <v>12.0878</v>
      </c>
      <c r="FY29">
        <v>5.0130499999999998</v>
      </c>
      <c r="FZ29">
        <v>3.2918799999999999</v>
      </c>
      <c r="GA29">
        <v>999.9</v>
      </c>
      <c r="GB29">
        <v>9999</v>
      </c>
      <c r="GC29">
        <v>9999</v>
      </c>
      <c r="GD29">
        <v>9999</v>
      </c>
      <c r="GE29">
        <v>1.87195</v>
      </c>
      <c r="GF29">
        <v>1.8727100000000001</v>
      </c>
      <c r="GG29">
        <v>1.87229</v>
      </c>
      <c r="GH29">
        <v>1.8760699999999999</v>
      </c>
      <c r="GI29">
        <v>1.8698300000000001</v>
      </c>
      <c r="GJ29">
        <v>1.87283</v>
      </c>
      <c r="GK29">
        <v>1.87286</v>
      </c>
      <c r="GL29">
        <v>1.8742099999999999</v>
      </c>
      <c r="GM29">
        <v>5</v>
      </c>
      <c r="GN29">
        <v>0</v>
      </c>
      <c r="GO29">
        <v>0</v>
      </c>
      <c r="GP29">
        <v>0</v>
      </c>
      <c r="GQ29" t="s">
        <v>371</v>
      </c>
      <c r="GR29" t="s">
        <v>372</v>
      </c>
      <c r="GS29" t="s">
        <v>373</v>
      </c>
      <c r="GT29" t="s">
        <v>373</v>
      </c>
      <c r="GU29" t="s">
        <v>373</v>
      </c>
      <c r="GV29" t="s">
        <v>373</v>
      </c>
      <c r="GW29">
        <v>0</v>
      </c>
      <c r="GX29">
        <v>100</v>
      </c>
      <c r="GY29">
        <v>100</v>
      </c>
      <c r="GZ29">
        <v>-8.9450000000000003</v>
      </c>
      <c r="HA29">
        <v>9.3299999999999994E-2</v>
      </c>
      <c r="HB29">
        <v>-4.7657146285345702</v>
      </c>
      <c r="HC29">
        <v>-5.2264853520813098E-3</v>
      </c>
      <c r="HD29">
        <v>8.80926177612275E-7</v>
      </c>
      <c r="HE29">
        <v>-7.1543816509633199E-11</v>
      </c>
      <c r="HF29">
        <v>9.3215000000004294E-2</v>
      </c>
      <c r="HG29">
        <v>0</v>
      </c>
      <c r="HH29">
        <v>0</v>
      </c>
      <c r="HI29">
        <v>0</v>
      </c>
      <c r="HJ29">
        <v>3</v>
      </c>
      <c r="HK29">
        <v>2051</v>
      </c>
      <c r="HL29">
        <v>1</v>
      </c>
      <c r="HM29">
        <v>25</v>
      </c>
      <c r="HN29">
        <v>0.7</v>
      </c>
      <c r="HO29">
        <v>0.8</v>
      </c>
      <c r="HP29">
        <v>18</v>
      </c>
      <c r="HQ29">
        <v>515.76700000000005</v>
      </c>
      <c r="HR29">
        <v>541.34699999999998</v>
      </c>
      <c r="HS29">
        <v>26.9998</v>
      </c>
      <c r="HT29">
        <v>34.223999999999997</v>
      </c>
      <c r="HU29">
        <v>30.000399999999999</v>
      </c>
      <c r="HV29">
        <v>34.207599999999999</v>
      </c>
      <c r="HW29">
        <v>34.172199999999997</v>
      </c>
      <c r="HX29">
        <v>44.771500000000003</v>
      </c>
      <c r="HY29">
        <v>18.0017</v>
      </c>
      <c r="HZ29">
        <v>32.270699999999998</v>
      </c>
      <c r="IA29">
        <v>27</v>
      </c>
      <c r="IB29">
        <v>1000</v>
      </c>
      <c r="IC29">
        <v>26.056000000000001</v>
      </c>
      <c r="ID29">
        <v>99.649299999999997</v>
      </c>
      <c r="IE29">
        <v>98.125699999999995</v>
      </c>
    </row>
    <row r="30" spans="1:239" x14ac:dyDescent="0.3">
      <c r="A30">
        <v>14</v>
      </c>
      <c r="B30">
        <v>1628176316</v>
      </c>
      <c r="C30">
        <v>1846.5</v>
      </c>
      <c r="D30" t="s">
        <v>435</v>
      </c>
      <c r="E30" t="s">
        <v>436</v>
      </c>
      <c r="F30">
        <v>0</v>
      </c>
      <c r="G30" t="s">
        <v>362</v>
      </c>
      <c r="H30" t="s">
        <v>363</v>
      </c>
      <c r="I30" t="s">
        <v>364</v>
      </c>
      <c r="J30">
        <v>1628176316</v>
      </c>
      <c r="K30">
        <f t="shared" si="0"/>
        <v>3.3349708538588682E-3</v>
      </c>
      <c r="L30">
        <f t="shared" si="1"/>
        <v>3.3349708538588683</v>
      </c>
      <c r="M30">
        <f t="shared" si="2"/>
        <v>56.968659386863472</v>
      </c>
      <c r="N30">
        <f t="shared" si="3"/>
        <v>1127.2</v>
      </c>
      <c r="O30">
        <f t="shared" si="4"/>
        <v>706.60194177733922</v>
      </c>
      <c r="P30">
        <f t="shared" si="5"/>
        <v>70.411655423937034</v>
      </c>
      <c r="Q30">
        <f t="shared" si="6"/>
        <v>112.32352092639998</v>
      </c>
      <c r="R30">
        <f t="shared" si="7"/>
        <v>0.23710920236565008</v>
      </c>
      <c r="S30">
        <f t="shared" si="8"/>
        <v>2.9306942249443733</v>
      </c>
      <c r="T30">
        <f t="shared" si="9"/>
        <v>0.2269440443857233</v>
      </c>
      <c r="U30">
        <f t="shared" si="10"/>
        <v>0.14271701028366277</v>
      </c>
      <c r="V30">
        <f t="shared" si="11"/>
        <v>321.52936186139567</v>
      </c>
      <c r="W30">
        <f t="shared" si="12"/>
        <v>31.38783764913191</v>
      </c>
      <c r="X30">
        <f t="shared" si="13"/>
        <v>30.792200000000001</v>
      </c>
      <c r="Y30">
        <f t="shared" si="14"/>
        <v>4.4582013923512598</v>
      </c>
      <c r="Z30">
        <f t="shared" si="15"/>
        <v>70.095675617497704</v>
      </c>
      <c r="AA30">
        <f t="shared" si="16"/>
        <v>3.0490175910235995</v>
      </c>
      <c r="AB30">
        <f t="shared" si="17"/>
        <v>4.3497941408848986</v>
      </c>
      <c r="AC30">
        <f t="shared" si="18"/>
        <v>1.4091838013276603</v>
      </c>
      <c r="AD30">
        <f t="shared" si="19"/>
        <v>-147.07221465517608</v>
      </c>
      <c r="AE30">
        <f t="shared" si="20"/>
        <v>-68.003022268558908</v>
      </c>
      <c r="AF30">
        <f t="shared" si="21"/>
        <v>-5.1889050852345049</v>
      </c>
      <c r="AG30">
        <f t="shared" si="22"/>
        <v>101.26521985242616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52314.08147971073</v>
      </c>
      <c r="AM30" t="s">
        <v>365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10254.4</v>
      </c>
      <c r="AU30">
        <v>687.46242307692296</v>
      </c>
      <c r="AV30">
        <v>1113.58</v>
      </c>
      <c r="AW30">
        <f t="shared" si="27"/>
        <v>0.38265555857960543</v>
      </c>
      <c r="AX30">
        <v>0.5</v>
      </c>
      <c r="AY30">
        <f t="shared" si="28"/>
        <v>1681.2977999281843</v>
      </c>
      <c r="AZ30">
        <f t="shared" si="29"/>
        <v>56.968659386863472</v>
      </c>
      <c r="BA30">
        <f t="shared" si="30"/>
        <v>321.6789743850905</v>
      </c>
      <c r="BB30">
        <f t="shared" si="31"/>
        <v>3.4076110435374146E-2</v>
      </c>
      <c r="BC30">
        <f t="shared" si="32"/>
        <v>2.6389841771583544</v>
      </c>
      <c r="BD30">
        <f t="shared" si="33"/>
        <v>252.51462614328716</v>
      </c>
      <c r="BE30" t="s">
        <v>438</v>
      </c>
      <c r="BF30">
        <v>537.55999999999995</v>
      </c>
      <c r="BG30">
        <f t="shared" si="34"/>
        <v>537.55999999999995</v>
      </c>
      <c r="BH30">
        <f t="shared" si="35"/>
        <v>0.51726862910612614</v>
      </c>
      <c r="BI30">
        <f t="shared" si="36"/>
        <v>0.73976177376319741</v>
      </c>
      <c r="BJ30">
        <f t="shared" si="37"/>
        <v>0.83611305530423308</v>
      </c>
      <c r="BK30">
        <f t="shared" si="38"/>
        <v>0.52518410502149082</v>
      </c>
      <c r="BL30">
        <f t="shared" si="39"/>
        <v>0.7836402772414941</v>
      </c>
      <c r="BM30">
        <f t="shared" si="40"/>
        <v>0.57845538280373454</v>
      </c>
      <c r="BN30">
        <f t="shared" si="41"/>
        <v>0.42154461719626546</v>
      </c>
      <c r="BO30">
        <f t="shared" si="42"/>
        <v>2000.12</v>
      </c>
      <c r="BP30">
        <f t="shared" si="43"/>
        <v>1681.2977999281843</v>
      </c>
      <c r="BQ30">
        <f t="shared" si="44"/>
        <v>0.84059846405624883</v>
      </c>
      <c r="BR30">
        <f t="shared" si="45"/>
        <v>0.16075503562856014</v>
      </c>
      <c r="BS30">
        <v>6</v>
      </c>
      <c r="BT30">
        <v>0.5</v>
      </c>
      <c r="BU30" t="s">
        <v>368</v>
      </c>
      <c r="BV30">
        <v>2</v>
      </c>
      <c r="BW30">
        <v>1628176316</v>
      </c>
      <c r="BX30">
        <v>1127.2</v>
      </c>
      <c r="BY30">
        <v>1200.06</v>
      </c>
      <c r="BZ30">
        <v>30.597799999999999</v>
      </c>
      <c r="CA30">
        <v>26.719000000000001</v>
      </c>
      <c r="CB30">
        <v>1136.97</v>
      </c>
      <c r="CC30">
        <v>30.495100000000001</v>
      </c>
      <c r="CD30">
        <v>500.09199999999998</v>
      </c>
      <c r="CE30">
        <v>99.548599999999993</v>
      </c>
      <c r="CF30">
        <v>9.9662000000000001E-2</v>
      </c>
      <c r="CG30">
        <v>30.361799999999999</v>
      </c>
      <c r="CH30">
        <v>30.792200000000001</v>
      </c>
      <c r="CI30">
        <v>999.9</v>
      </c>
      <c r="CJ30">
        <v>0</v>
      </c>
      <c r="CK30">
        <v>0</v>
      </c>
      <c r="CL30">
        <v>10051.9</v>
      </c>
      <c r="CM30">
        <v>0</v>
      </c>
      <c r="CN30">
        <v>1092.31</v>
      </c>
      <c r="CO30">
        <v>-72.8673</v>
      </c>
      <c r="CP30">
        <v>1162.78</v>
      </c>
      <c r="CQ30">
        <v>1233.01</v>
      </c>
      <c r="CR30">
        <v>3.8787199999999999</v>
      </c>
      <c r="CS30">
        <v>1200.06</v>
      </c>
      <c r="CT30">
        <v>26.719000000000001</v>
      </c>
      <c r="CU30">
        <v>3.0459700000000001</v>
      </c>
      <c r="CV30">
        <v>2.65984</v>
      </c>
      <c r="CW30">
        <v>24.281300000000002</v>
      </c>
      <c r="CX30">
        <v>22.039100000000001</v>
      </c>
      <c r="CY30">
        <v>2000.12</v>
      </c>
      <c r="CZ30">
        <v>0.98000299999999996</v>
      </c>
      <c r="DA30">
        <v>1.9997299999999999E-2</v>
      </c>
      <c r="DB30">
        <v>0</v>
      </c>
      <c r="DC30">
        <v>687.26499999999999</v>
      </c>
      <c r="DD30">
        <v>5.0001199999999999</v>
      </c>
      <c r="DE30">
        <v>15046.4</v>
      </c>
      <c r="DF30">
        <v>17385.8</v>
      </c>
      <c r="DG30">
        <v>47.875</v>
      </c>
      <c r="DH30">
        <v>48.561999999999998</v>
      </c>
      <c r="DI30">
        <v>48.5</v>
      </c>
      <c r="DJ30">
        <v>48.25</v>
      </c>
      <c r="DK30">
        <v>49.686999999999998</v>
      </c>
      <c r="DL30">
        <v>1955.22</v>
      </c>
      <c r="DM30">
        <v>39.9</v>
      </c>
      <c r="DN30">
        <v>0</v>
      </c>
      <c r="DO30">
        <v>148.200000047684</v>
      </c>
      <c r="DP30">
        <v>0</v>
      </c>
      <c r="DQ30">
        <v>687.46242307692296</v>
      </c>
      <c r="DR30">
        <v>-0.43011964493412103</v>
      </c>
      <c r="DS30">
        <v>-80.994871769827199</v>
      </c>
      <c r="DT30">
        <v>15064.2730769231</v>
      </c>
      <c r="DU30">
        <v>15</v>
      </c>
      <c r="DV30">
        <v>1628176272.0999999</v>
      </c>
      <c r="DW30" t="s">
        <v>439</v>
      </c>
      <c r="DX30">
        <v>1628176270.0999999</v>
      </c>
      <c r="DY30">
        <v>1628176272.0999999</v>
      </c>
      <c r="DZ30">
        <v>15</v>
      </c>
      <c r="EA30">
        <v>-0.10100000000000001</v>
      </c>
      <c r="EB30">
        <v>8.9999999999999993E-3</v>
      </c>
      <c r="EC30">
        <v>-10.028</v>
      </c>
      <c r="ED30">
        <v>0.10299999999999999</v>
      </c>
      <c r="EE30">
        <v>1200</v>
      </c>
      <c r="EF30">
        <v>26</v>
      </c>
      <c r="EG30">
        <v>0.04</v>
      </c>
      <c r="EH30">
        <v>0.03</v>
      </c>
      <c r="EI30">
        <v>57.0112383191343</v>
      </c>
      <c r="EJ30">
        <v>-0.94845438581428498</v>
      </c>
      <c r="EK30">
        <v>0.17494391892743399</v>
      </c>
      <c r="EL30">
        <v>1</v>
      </c>
      <c r="EM30">
        <v>0.238573609747428</v>
      </c>
      <c r="EN30">
        <v>1.30955252518352E-2</v>
      </c>
      <c r="EO30">
        <v>3.64127584884798E-3</v>
      </c>
      <c r="EP30">
        <v>1</v>
      </c>
      <c r="EQ30">
        <v>2</v>
      </c>
      <c r="ER30">
        <v>2</v>
      </c>
      <c r="ES30" t="s">
        <v>370</v>
      </c>
      <c r="ET30">
        <v>2.9324300000000001</v>
      </c>
      <c r="EU30">
        <v>2.7404099999999998</v>
      </c>
      <c r="EV30">
        <v>0.18793799999999999</v>
      </c>
      <c r="EW30">
        <v>0.19700699999999999</v>
      </c>
      <c r="EX30">
        <v>0.13756399999999999</v>
      </c>
      <c r="EY30">
        <v>0.12717400000000001</v>
      </c>
      <c r="EZ30">
        <v>25350.1</v>
      </c>
      <c r="FA30">
        <v>24849</v>
      </c>
      <c r="FB30">
        <v>28441.7</v>
      </c>
      <c r="FC30">
        <v>28345.7</v>
      </c>
      <c r="FD30">
        <v>33738.9</v>
      </c>
      <c r="FE30">
        <v>34799.9</v>
      </c>
      <c r="FF30">
        <v>42948.2</v>
      </c>
      <c r="FG30">
        <v>44233.1</v>
      </c>
      <c r="FH30">
        <v>1.7795700000000001</v>
      </c>
      <c r="FI30">
        <v>1.94072</v>
      </c>
      <c r="FJ30">
        <v>4.0158600000000003E-2</v>
      </c>
      <c r="FK30">
        <v>0</v>
      </c>
      <c r="FL30">
        <v>30.139199999999999</v>
      </c>
      <c r="FM30">
        <v>999.9</v>
      </c>
      <c r="FN30">
        <v>46.954000000000001</v>
      </c>
      <c r="FO30">
        <v>38.622</v>
      </c>
      <c r="FP30">
        <v>32.4758</v>
      </c>
      <c r="FQ30">
        <v>61.74</v>
      </c>
      <c r="FR30">
        <v>32.892600000000002</v>
      </c>
      <c r="FS30">
        <v>1</v>
      </c>
      <c r="FT30">
        <v>0.58004299999999998</v>
      </c>
      <c r="FU30">
        <v>2.6493099999999998</v>
      </c>
      <c r="FV30">
        <v>20.3293</v>
      </c>
      <c r="FW30">
        <v>5.2768899999999999</v>
      </c>
      <c r="FX30">
        <v>12.0878</v>
      </c>
      <c r="FY30">
        <v>5.0133999999999999</v>
      </c>
      <c r="FZ30">
        <v>3.2919200000000002</v>
      </c>
      <c r="GA30">
        <v>999.9</v>
      </c>
      <c r="GB30">
        <v>9999</v>
      </c>
      <c r="GC30">
        <v>9999</v>
      </c>
      <c r="GD30">
        <v>9999</v>
      </c>
      <c r="GE30">
        <v>1.87195</v>
      </c>
      <c r="GF30">
        <v>1.8727100000000001</v>
      </c>
      <c r="GG30">
        <v>1.87226</v>
      </c>
      <c r="GH30">
        <v>1.8760699999999999</v>
      </c>
      <c r="GI30">
        <v>1.8698300000000001</v>
      </c>
      <c r="GJ30">
        <v>1.8728199999999999</v>
      </c>
      <c r="GK30">
        <v>1.8728400000000001</v>
      </c>
      <c r="GL30">
        <v>1.87422</v>
      </c>
      <c r="GM30">
        <v>5</v>
      </c>
      <c r="GN30">
        <v>0</v>
      </c>
      <c r="GO30">
        <v>0</v>
      </c>
      <c r="GP30">
        <v>0</v>
      </c>
      <c r="GQ30" t="s">
        <v>371</v>
      </c>
      <c r="GR30" t="s">
        <v>372</v>
      </c>
      <c r="GS30" t="s">
        <v>373</v>
      </c>
      <c r="GT30" t="s">
        <v>373</v>
      </c>
      <c r="GU30" t="s">
        <v>373</v>
      </c>
      <c r="GV30" t="s">
        <v>373</v>
      </c>
      <c r="GW30">
        <v>0</v>
      </c>
      <c r="GX30">
        <v>100</v>
      </c>
      <c r="GY30">
        <v>100</v>
      </c>
      <c r="GZ30">
        <v>-9.77</v>
      </c>
      <c r="HA30">
        <v>0.1027</v>
      </c>
      <c r="HB30">
        <v>-4.86712420215766</v>
      </c>
      <c r="HC30">
        <v>-5.2264853520813098E-3</v>
      </c>
      <c r="HD30">
        <v>8.80926177612275E-7</v>
      </c>
      <c r="HE30">
        <v>-7.1543816509633199E-11</v>
      </c>
      <c r="HF30">
        <v>0.102685000000001</v>
      </c>
      <c r="HG30">
        <v>0</v>
      </c>
      <c r="HH30">
        <v>0</v>
      </c>
      <c r="HI30">
        <v>0</v>
      </c>
      <c r="HJ30">
        <v>3</v>
      </c>
      <c r="HK30">
        <v>2051</v>
      </c>
      <c r="HL30">
        <v>1</v>
      </c>
      <c r="HM30">
        <v>25</v>
      </c>
      <c r="HN30">
        <v>0.8</v>
      </c>
      <c r="HO30">
        <v>0.7</v>
      </c>
      <c r="HP30">
        <v>18</v>
      </c>
      <c r="HQ30">
        <v>515.54200000000003</v>
      </c>
      <c r="HR30">
        <v>540.62199999999996</v>
      </c>
      <c r="HS30">
        <v>26.999199999999998</v>
      </c>
      <c r="HT30">
        <v>34.321800000000003</v>
      </c>
      <c r="HU30">
        <v>30.000299999999999</v>
      </c>
      <c r="HV30">
        <v>34.319099999999999</v>
      </c>
      <c r="HW30">
        <v>34.2879</v>
      </c>
      <c r="HX30">
        <v>52.011099999999999</v>
      </c>
      <c r="HY30">
        <v>15.6629</v>
      </c>
      <c r="HZ30">
        <v>32.175600000000003</v>
      </c>
      <c r="IA30">
        <v>27</v>
      </c>
      <c r="IB30">
        <v>1200</v>
      </c>
      <c r="IC30">
        <v>26.670200000000001</v>
      </c>
      <c r="ID30">
        <v>99.639499999999998</v>
      </c>
      <c r="IE30">
        <v>98.111500000000007</v>
      </c>
    </row>
    <row r="31" spans="1:239" x14ac:dyDescent="0.3">
      <c r="A31">
        <v>15</v>
      </c>
      <c r="B31">
        <v>1628176428</v>
      </c>
      <c r="C31">
        <v>1958.5</v>
      </c>
      <c r="D31" t="s">
        <v>440</v>
      </c>
      <c r="E31" t="s">
        <v>441</v>
      </c>
      <c r="F31">
        <v>0</v>
      </c>
      <c r="G31" t="s">
        <v>362</v>
      </c>
      <c r="H31" t="s">
        <v>363</v>
      </c>
      <c r="I31" t="s">
        <v>364</v>
      </c>
      <c r="J31">
        <v>1628176428</v>
      </c>
      <c r="K31">
        <f t="shared" si="0"/>
        <v>2.9835165445714585E-3</v>
      </c>
      <c r="L31">
        <f t="shared" si="1"/>
        <v>2.9835165445714584</v>
      </c>
      <c r="M31">
        <f t="shared" si="2"/>
        <v>56.471150787232361</v>
      </c>
      <c r="N31">
        <f t="shared" si="3"/>
        <v>1427.02</v>
      </c>
      <c r="O31">
        <f t="shared" si="4"/>
        <v>949.3256907172065</v>
      </c>
      <c r="P31">
        <f t="shared" si="5"/>
        <v>94.599980410583399</v>
      </c>
      <c r="Q31">
        <f t="shared" si="6"/>
        <v>142.20205495916002</v>
      </c>
      <c r="R31">
        <f t="shared" si="7"/>
        <v>0.20782496545320997</v>
      </c>
      <c r="S31">
        <f t="shared" si="8"/>
        <v>2.9123096080253732</v>
      </c>
      <c r="T31">
        <f t="shared" si="9"/>
        <v>0.19992338185961114</v>
      </c>
      <c r="U31">
        <f t="shared" si="10"/>
        <v>0.12563700877927136</v>
      </c>
      <c r="V31">
        <f t="shared" si="11"/>
        <v>321.53414986139779</v>
      </c>
      <c r="W31">
        <f t="shared" si="12"/>
        <v>31.492666283178512</v>
      </c>
      <c r="X31">
        <f t="shared" si="13"/>
        <v>30.854600000000001</v>
      </c>
      <c r="Y31">
        <f t="shared" si="14"/>
        <v>4.4741121530549748</v>
      </c>
      <c r="Z31">
        <f t="shared" si="15"/>
        <v>69.931213224054929</v>
      </c>
      <c r="AA31">
        <f t="shared" si="16"/>
        <v>3.0431012560039998</v>
      </c>
      <c r="AB31">
        <f t="shared" si="17"/>
        <v>4.3515636519190757</v>
      </c>
      <c r="AC31">
        <f t="shared" si="18"/>
        <v>1.431010897050975</v>
      </c>
      <c r="AD31">
        <f t="shared" si="19"/>
        <v>-131.57307961560133</v>
      </c>
      <c r="AE31">
        <f t="shared" si="20"/>
        <v>-76.258997165025733</v>
      </c>
      <c r="AF31">
        <f t="shared" si="21"/>
        <v>-5.8576141103577983</v>
      </c>
      <c r="AG31">
        <f t="shared" si="22"/>
        <v>107.84445897041292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51788.885123638385</v>
      </c>
      <c r="AM31" t="s">
        <v>365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10254.6</v>
      </c>
      <c r="AU31">
        <v>686.85350000000005</v>
      </c>
      <c r="AV31">
        <v>1115.24</v>
      </c>
      <c r="AW31">
        <f t="shared" si="27"/>
        <v>0.38412045837667219</v>
      </c>
      <c r="AX31">
        <v>0.5</v>
      </c>
      <c r="AY31">
        <f t="shared" si="28"/>
        <v>1681.3229999281855</v>
      </c>
      <c r="AZ31">
        <f t="shared" si="29"/>
        <v>56.471150787232361</v>
      </c>
      <c r="BA31">
        <f t="shared" si="30"/>
        <v>322.91528070582808</v>
      </c>
      <c r="BB31">
        <f t="shared" si="31"/>
        <v>3.3779696648353202E-2</v>
      </c>
      <c r="BC31">
        <f t="shared" si="32"/>
        <v>2.6335676625659055</v>
      </c>
      <c r="BD31">
        <f t="shared" si="33"/>
        <v>252.59988470742249</v>
      </c>
      <c r="BE31" t="s">
        <v>443</v>
      </c>
      <c r="BF31">
        <v>537.27</v>
      </c>
      <c r="BG31">
        <f t="shared" si="34"/>
        <v>537.27</v>
      </c>
      <c r="BH31">
        <f t="shared" si="35"/>
        <v>0.51824719342921699</v>
      </c>
      <c r="BI31">
        <f t="shared" si="36"/>
        <v>0.74119158433828736</v>
      </c>
      <c r="BJ31">
        <f t="shared" si="37"/>
        <v>0.83557181588777341</v>
      </c>
      <c r="BK31">
        <f t="shared" si="38"/>
        <v>0.52690251750247219</v>
      </c>
      <c r="BL31">
        <f t="shared" si="39"/>
        <v>0.78319762096249479</v>
      </c>
      <c r="BM31">
        <f t="shared" si="40"/>
        <v>0.57977429323346474</v>
      </c>
      <c r="BN31">
        <f t="shared" si="41"/>
        <v>0.42022570676653526</v>
      </c>
      <c r="BO31">
        <f t="shared" si="42"/>
        <v>2000.15</v>
      </c>
      <c r="BP31">
        <f t="shared" si="43"/>
        <v>1681.3229999281855</v>
      </c>
      <c r="BQ31">
        <f t="shared" si="44"/>
        <v>0.84059845507996167</v>
      </c>
      <c r="BR31">
        <f t="shared" si="45"/>
        <v>0.16075501830432606</v>
      </c>
      <c r="BS31">
        <v>6</v>
      </c>
      <c r="BT31">
        <v>0.5</v>
      </c>
      <c r="BU31" t="s">
        <v>368</v>
      </c>
      <c r="BV31">
        <v>2</v>
      </c>
      <c r="BW31">
        <v>1628176428</v>
      </c>
      <c r="BX31">
        <v>1427.02</v>
      </c>
      <c r="BY31">
        <v>1499.88</v>
      </c>
      <c r="BZ31">
        <v>30.538</v>
      </c>
      <c r="CA31">
        <v>27.067799999999998</v>
      </c>
      <c r="CB31">
        <v>1437.76</v>
      </c>
      <c r="CC31">
        <v>30.431100000000001</v>
      </c>
      <c r="CD31">
        <v>500.09899999999999</v>
      </c>
      <c r="CE31">
        <v>99.549300000000002</v>
      </c>
      <c r="CF31">
        <v>0.100358</v>
      </c>
      <c r="CG31">
        <v>30.3689</v>
      </c>
      <c r="CH31">
        <v>30.854600000000001</v>
      </c>
      <c r="CI31">
        <v>999.9</v>
      </c>
      <c r="CJ31">
        <v>0</v>
      </c>
      <c r="CK31">
        <v>0</v>
      </c>
      <c r="CL31">
        <v>9946.8799999999992</v>
      </c>
      <c r="CM31">
        <v>0</v>
      </c>
      <c r="CN31">
        <v>1098.52</v>
      </c>
      <c r="CO31">
        <v>-72.864900000000006</v>
      </c>
      <c r="CP31">
        <v>1471.97</v>
      </c>
      <c r="CQ31">
        <v>1541.61</v>
      </c>
      <c r="CR31">
        <v>3.47018</v>
      </c>
      <c r="CS31">
        <v>1499.88</v>
      </c>
      <c r="CT31">
        <v>27.067799999999998</v>
      </c>
      <c r="CU31">
        <v>3.0400399999999999</v>
      </c>
      <c r="CV31">
        <v>2.6945800000000002</v>
      </c>
      <c r="CW31">
        <v>24.248799999999999</v>
      </c>
      <c r="CX31">
        <v>22.252099999999999</v>
      </c>
      <c r="CY31">
        <v>2000.15</v>
      </c>
      <c r="CZ31">
        <v>0.98</v>
      </c>
      <c r="DA31">
        <v>2.00001E-2</v>
      </c>
      <c r="DB31">
        <v>0</v>
      </c>
      <c r="DC31">
        <v>686.68499999999995</v>
      </c>
      <c r="DD31">
        <v>5.0001199999999999</v>
      </c>
      <c r="DE31">
        <v>15028.6</v>
      </c>
      <c r="DF31">
        <v>17386</v>
      </c>
      <c r="DG31">
        <v>47.811999999999998</v>
      </c>
      <c r="DH31">
        <v>48.5</v>
      </c>
      <c r="DI31">
        <v>48.436999999999998</v>
      </c>
      <c r="DJ31">
        <v>48.186999999999998</v>
      </c>
      <c r="DK31">
        <v>49.625</v>
      </c>
      <c r="DL31">
        <v>1955.25</v>
      </c>
      <c r="DM31">
        <v>39.9</v>
      </c>
      <c r="DN31">
        <v>0</v>
      </c>
      <c r="DO31">
        <v>111.40000009536701</v>
      </c>
      <c r="DP31">
        <v>0</v>
      </c>
      <c r="DQ31">
        <v>686.85350000000005</v>
      </c>
      <c r="DR31">
        <v>-1.04461538107598</v>
      </c>
      <c r="DS31">
        <v>62.499145141006402</v>
      </c>
      <c r="DT31">
        <v>15019.0346153846</v>
      </c>
      <c r="DU31">
        <v>15</v>
      </c>
      <c r="DV31">
        <v>1628176380</v>
      </c>
      <c r="DW31" t="s">
        <v>444</v>
      </c>
      <c r="DX31">
        <v>1628176378</v>
      </c>
      <c r="DY31">
        <v>1628176380</v>
      </c>
      <c r="DZ31">
        <v>16</v>
      </c>
      <c r="EA31">
        <v>0.03</v>
      </c>
      <c r="EB31">
        <v>4.0000000000000001E-3</v>
      </c>
      <c r="EC31">
        <v>-10.968999999999999</v>
      </c>
      <c r="ED31">
        <v>0.107</v>
      </c>
      <c r="EE31">
        <v>1500</v>
      </c>
      <c r="EF31">
        <v>27</v>
      </c>
      <c r="EG31">
        <v>0.03</v>
      </c>
      <c r="EH31">
        <v>0.02</v>
      </c>
      <c r="EI31">
        <v>56.651543885141599</v>
      </c>
      <c r="EJ31">
        <v>-0.99573298314895797</v>
      </c>
      <c r="EK31">
        <v>0.16739671256426999</v>
      </c>
      <c r="EL31">
        <v>1</v>
      </c>
      <c r="EM31">
        <v>0.20835611604815099</v>
      </c>
      <c r="EN31">
        <v>8.4508466342134506E-3</v>
      </c>
      <c r="EO31">
        <v>1.67726734202508E-3</v>
      </c>
      <c r="EP31">
        <v>1</v>
      </c>
      <c r="EQ31">
        <v>2</v>
      </c>
      <c r="ER31">
        <v>2</v>
      </c>
      <c r="ES31" t="s">
        <v>370</v>
      </c>
      <c r="ET31">
        <v>2.93241</v>
      </c>
      <c r="EU31">
        <v>2.7401800000000001</v>
      </c>
      <c r="EV31">
        <v>0.21725800000000001</v>
      </c>
      <c r="EW31">
        <v>0.22572200000000001</v>
      </c>
      <c r="EX31">
        <v>0.137348</v>
      </c>
      <c r="EY31">
        <v>0.12829099999999999</v>
      </c>
      <c r="EZ31">
        <v>24431.8</v>
      </c>
      <c r="FA31">
        <v>23955.8</v>
      </c>
      <c r="FB31">
        <v>28440.9</v>
      </c>
      <c r="FC31">
        <v>28343</v>
      </c>
      <c r="FD31">
        <v>33747.1</v>
      </c>
      <c r="FE31">
        <v>34753.199999999997</v>
      </c>
      <c r="FF31">
        <v>42947.3</v>
      </c>
      <c r="FG31">
        <v>44230.1</v>
      </c>
      <c r="FH31">
        <v>1.77895</v>
      </c>
      <c r="FI31">
        <v>1.9399500000000001</v>
      </c>
      <c r="FJ31">
        <v>4.40329E-2</v>
      </c>
      <c r="FK31">
        <v>0</v>
      </c>
      <c r="FL31">
        <v>30.1386</v>
      </c>
      <c r="FM31">
        <v>999.9</v>
      </c>
      <c r="FN31">
        <v>46.435000000000002</v>
      </c>
      <c r="FO31">
        <v>38.884</v>
      </c>
      <c r="FP31">
        <v>32.5715</v>
      </c>
      <c r="FQ31">
        <v>62.72</v>
      </c>
      <c r="FR31">
        <v>32.988799999999998</v>
      </c>
      <c r="FS31">
        <v>1</v>
      </c>
      <c r="FT31">
        <v>0.58278200000000002</v>
      </c>
      <c r="FU31">
        <v>2.61991</v>
      </c>
      <c r="FV31">
        <v>20.3292</v>
      </c>
      <c r="FW31">
        <v>5.2765899999999997</v>
      </c>
      <c r="FX31">
        <v>12.0878</v>
      </c>
      <c r="FY31">
        <v>5.01335</v>
      </c>
      <c r="FZ31">
        <v>3.2919999999999998</v>
      </c>
      <c r="GA31">
        <v>999.9</v>
      </c>
      <c r="GB31">
        <v>9999</v>
      </c>
      <c r="GC31">
        <v>9999</v>
      </c>
      <c r="GD31">
        <v>9999</v>
      </c>
      <c r="GE31">
        <v>1.87195</v>
      </c>
      <c r="GF31">
        <v>1.8727199999999999</v>
      </c>
      <c r="GG31">
        <v>1.87229</v>
      </c>
      <c r="GH31">
        <v>1.8760699999999999</v>
      </c>
      <c r="GI31">
        <v>1.8698399999999999</v>
      </c>
      <c r="GJ31">
        <v>1.8728100000000001</v>
      </c>
      <c r="GK31">
        <v>1.8728499999999999</v>
      </c>
      <c r="GL31">
        <v>1.87419</v>
      </c>
      <c r="GM31">
        <v>5</v>
      </c>
      <c r="GN31">
        <v>0</v>
      </c>
      <c r="GO31">
        <v>0</v>
      </c>
      <c r="GP31">
        <v>0</v>
      </c>
      <c r="GQ31" t="s">
        <v>371</v>
      </c>
      <c r="GR31" t="s">
        <v>372</v>
      </c>
      <c r="GS31" t="s">
        <v>373</v>
      </c>
      <c r="GT31" t="s">
        <v>373</v>
      </c>
      <c r="GU31" t="s">
        <v>373</v>
      </c>
      <c r="GV31" t="s">
        <v>373</v>
      </c>
      <c r="GW31">
        <v>0</v>
      </c>
      <c r="GX31">
        <v>100</v>
      </c>
      <c r="GY31">
        <v>100</v>
      </c>
      <c r="GZ31">
        <v>-10.74</v>
      </c>
      <c r="HA31">
        <v>0.1069</v>
      </c>
      <c r="HB31">
        <v>-4.83666318718402</v>
      </c>
      <c r="HC31">
        <v>-5.2264853520813098E-3</v>
      </c>
      <c r="HD31">
        <v>8.80926177612275E-7</v>
      </c>
      <c r="HE31">
        <v>-7.1543816509633199E-11</v>
      </c>
      <c r="HF31">
        <v>0.106938095238096</v>
      </c>
      <c r="HG31">
        <v>0</v>
      </c>
      <c r="HH31">
        <v>0</v>
      </c>
      <c r="HI31">
        <v>0</v>
      </c>
      <c r="HJ31">
        <v>3</v>
      </c>
      <c r="HK31">
        <v>2051</v>
      </c>
      <c r="HL31">
        <v>1</v>
      </c>
      <c r="HM31">
        <v>25</v>
      </c>
      <c r="HN31">
        <v>0.8</v>
      </c>
      <c r="HO31">
        <v>0.8</v>
      </c>
      <c r="HP31">
        <v>18</v>
      </c>
      <c r="HQ31">
        <v>515.63099999999997</v>
      </c>
      <c r="HR31">
        <v>540.63900000000001</v>
      </c>
      <c r="HS31">
        <v>26.999500000000001</v>
      </c>
      <c r="HT31">
        <v>34.368400000000001</v>
      </c>
      <c r="HU31">
        <v>30.000299999999999</v>
      </c>
      <c r="HV31">
        <v>34.383099999999999</v>
      </c>
      <c r="HW31">
        <v>34.354700000000001</v>
      </c>
      <c r="HX31">
        <v>62.390300000000003</v>
      </c>
      <c r="HY31">
        <v>14.4148</v>
      </c>
      <c r="HZ31">
        <v>32.142499999999998</v>
      </c>
      <c r="IA31">
        <v>27</v>
      </c>
      <c r="IB31">
        <v>1500</v>
      </c>
      <c r="IC31">
        <v>27.040199999999999</v>
      </c>
      <c r="ID31">
        <v>99.637100000000004</v>
      </c>
      <c r="IE31">
        <v>98.103899999999996</v>
      </c>
    </row>
    <row r="32" spans="1:239" x14ac:dyDescent="0.3">
      <c r="A32">
        <v>16</v>
      </c>
      <c r="B32">
        <v>1628176577</v>
      </c>
      <c r="C32">
        <v>2107.5</v>
      </c>
      <c r="D32" t="s">
        <v>445</v>
      </c>
      <c r="E32" t="s">
        <v>446</v>
      </c>
      <c r="F32">
        <v>0</v>
      </c>
      <c r="G32" t="s">
        <v>362</v>
      </c>
      <c r="H32" t="s">
        <v>363</v>
      </c>
      <c r="I32" t="s">
        <v>364</v>
      </c>
      <c r="J32">
        <v>1628176577</v>
      </c>
      <c r="K32">
        <f t="shared" si="0"/>
        <v>2.6193874032947703E-3</v>
      </c>
      <c r="L32">
        <f t="shared" si="1"/>
        <v>2.6193874032947702</v>
      </c>
      <c r="M32">
        <f t="shared" si="2"/>
        <v>56.890799747765932</v>
      </c>
      <c r="N32">
        <f t="shared" si="3"/>
        <v>1726.2</v>
      </c>
      <c r="O32">
        <f t="shared" si="4"/>
        <v>1171.3676452489754</v>
      </c>
      <c r="P32">
        <f t="shared" si="5"/>
        <v>116.7271378450378</v>
      </c>
      <c r="Q32">
        <f t="shared" si="6"/>
        <v>172.01634872310001</v>
      </c>
      <c r="R32">
        <f t="shared" si="7"/>
        <v>0.18012701395937597</v>
      </c>
      <c r="S32">
        <f t="shared" si="8"/>
        <v>2.9195687730832369</v>
      </c>
      <c r="T32">
        <f t="shared" si="9"/>
        <v>0.17417302666855949</v>
      </c>
      <c r="U32">
        <f t="shared" si="10"/>
        <v>0.10937668887402544</v>
      </c>
      <c r="V32">
        <f t="shared" si="11"/>
        <v>321.48946186137835</v>
      </c>
      <c r="W32">
        <f t="shared" si="12"/>
        <v>31.612459603722634</v>
      </c>
      <c r="X32">
        <f t="shared" si="13"/>
        <v>30.9191</v>
      </c>
      <c r="Y32">
        <f t="shared" si="14"/>
        <v>4.4906103385164142</v>
      </c>
      <c r="Z32">
        <f t="shared" si="15"/>
        <v>69.947120208970233</v>
      </c>
      <c r="AA32">
        <f t="shared" si="16"/>
        <v>3.0486614333767998</v>
      </c>
      <c r="AB32">
        <f t="shared" si="17"/>
        <v>4.3585231590218214</v>
      </c>
      <c r="AC32">
        <f t="shared" si="18"/>
        <v>1.4419489051396144</v>
      </c>
      <c r="AD32">
        <f t="shared" si="19"/>
        <v>-115.51498448529937</v>
      </c>
      <c r="AE32">
        <f t="shared" si="20"/>
        <v>-82.209911202018475</v>
      </c>
      <c r="AF32">
        <f t="shared" si="21"/>
        <v>-6.3018921371974876</v>
      </c>
      <c r="AG32">
        <f t="shared" si="22"/>
        <v>117.46267403686301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51990.771419870536</v>
      </c>
      <c r="AM32" t="s">
        <v>365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10254.700000000001</v>
      </c>
      <c r="AU32">
        <v>686.02895999999998</v>
      </c>
      <c r="AV32">
        <v>1124.04</v>
      </c>
      <c r="AW32">
        <f t="shared" si="27"/>
        <v>0.38967566990498559</v>
      </c>
      <c r="AX32">
        <v>0.5</v>
      </c>
      <c r="AY32">
        <f t="shared" si="28"/>
        <v>1681.0877999281749</v>
      </c>
      <c r="AZ32">
        <f t="shared" si="29"/>
        <v>56.890799747765932</v>
      </c>
      <c r="BA32">
        <f t="shared" si="30"/>
        <v>327.53950730305496</v>
      </c>
      <c r="BB32">
        <f t="shared" si="31"/>
        <v>3.4034052158638799E-2</v>
      </c>
      <c r="BC32">
        <f t="shared" si="32"/>
        <v>2.6051208142059004</v>
      </c>
      <c r="BD32">
        <f t="shared" si="33"/>
        <v>253.04859874152751</v>
      </c>
      <c r="BE32" t="s">
        <v>448</v>
      </c>
      <c r="BF32">
        <v>539.66999999999996</v>
      </c>
      <c r="BG32">
        <f t="shared" si="34"/>
        <v>539.66999999999996</v>
      </c>
      <c r="BH32">
        <f t="shared" si="35"/>
        <v>0.51988363403437599</v>
      </c>
      <c r="BI32">
        <f t="shared" si="36"/>
        <v>0.74954402176703117</v>
      </c>
      <c r="BJ32">
        <f t="shared" si="37"/>
        <v>0.8336374739155562</v>
      </c>
      <c r="BK32">
        <f t="shared" si="38"/>
        <v>0.53297166803759422</v>
      </c>
      <c r="BL32">
        <f t="shared" si="39"/>
        <v>0.78085100936298035</v>
      </c>
      <c r="BM32">
        <f t="shared" si="40"/>
        <v>0.58963461575589127</v>
      </c>
      <c r="BN32">
        <f t="shared" si="41"/>
        <v>0.41036538424410873</v>
      </c>
      <c r="BO32">
        <f t="shared" si="42"/>
        <v>1999.87</v>
      </c>
      <c r="BP32">
        <f t="shared" si="43"/>
        <v>1681.0877999281749</v>
      </c>
      <c r="BQ32">
        <f t="shared" si="44"/>
        <v>0.84059853886911406</v>
      </c>
      <c r="BR32">
        <f t="shared" si="45"/>
        <v>0.16075518001739031</v>
      </c>
      <c r="BS32">
        <v>6</v>
      </c>
      <c r="BT32">
        <v>0.5</v>
      </c>
      <c r="BU32" t="s">
        <v>368</v>
      </c>
      <c r="BV32">
        <v>2</v>
      </c>
      <c r="BW32">
        <v>1628176577</v>
      </c>
      <c r="BX32">
        <v>1726.2</v>
      </c>
      <c r="BY32">
        <v>1799.89</v>
      </c>
      <c r="BZ32">
        <v>30.593599999999999</v>
      </c>
      <c r="CA32">
        <v>27.546700000000001</v>
      </c>
      <c r="CB32">
        <v>1738.01</v>
      </c>
      <c r="CC32">
        <v>30.473299999999998</v>
      </c>
      <c r="CD32">
        <v>500.03300000000002</v>
      </c>
      <c r="CE32">
        <v>99.550399999999996</v>
      </c>
      <c r="CF32">
        <v>9.9900500000000003E-2</v>
      </c>
      <c r="CG32">
        <v>30.396799999999999</v>
      </c>
      <c r="CH32">
        <v>30.9191</v>
      </c>
      <c r="CI32">
        <v>999.9</v>
      </c>
      <c r="CJ32">
        <v>0</v>
      </c>
      <c r="CK32">
        <v>0</v>
      </c>
      <c r="CL32">
        <v>9988.1200000000008</v>
      </c>
      <c r="CM32">
        <v>0</v>
      </c>
      <c r="CN32">
        <v>1107.07</v>
      </c>
      <c r="CO32">
        <v>-73.690100000000001</v>
      </c>
      <c r="CP32">
        <v>1780.68</v>
      </c>
      <c r="CQ32">
        <v>1850.88</v>
      </c>
      <c r="CR32">
        <v>3.0469599999999999</v>
      </c>
      <c r="CS32">
        <v>1799.89</v>
      </c>
      <c r="CT32">
        <v>27.546700000000001</v>
      </c>
      <c r="CU32">
        <v>3.0455999999999999</v>
      </c>
      <c r="CV32">
        <v>2.7422800000000001</v>
      </c>
      <c r="CW32">
        <v>24.279399999999999</v>
      </c>
      <c r="CX32">
        <v>22.540700000000001</v>
      </c>
      <c r="CY32">
        <v>1999.87</v>
      </c>
      <c r="CZ32">
        <v>0.98</v>
      </c>
      <c r="DA32">
        <v>2.00001E-2</v>
      </c>
      <c r="DB32">
        <v>0</v>
      </c>
      <c r="DC32">
        <v>685.97199999999998</v>
      </c>
      <c r="DD32">
        <v>5.0001199999999999</v>
      </c>
      <c r="DE32">
        <v>14980.3</v>
      </c>
      <c r="DF32">
        <v>17383.5</v>
      </c>
      <c r="DG32">
        <v>47.875</v>
      </c>
      <c r="DH32">
        <v>48.5</v>
      </c>
      <c r="DI32">
        <v>48.436999999999998</v>
      </c>
      <c r="DJ32">
        <v>48.186999999999998</v>
      </c>
      <c r="DK32">
        <v>49.686999999999998</v>
      </c>
      <c r="DL32">
        <v>1954.97</v>
      </c>
      <c r="DM32">
        <v>39.9</v>
      </c>
      <c r="DN32">
        <v>0</v>
      </c>
      <c r="DO32">
        <v>148.799999952316</v>
      </c>
      <c r="DP32">
        <v>0</v>
      </c>
      <c r="DQ32">
        <v>686.02895999999998</v>
      </c>
      <c r="DR32">
        <v>-0.38699998736684199</v>
      </c>
      <c r="DS32">
        <v>186.39231303775301</v>
      </c>
      <c r="DT32">
        <v>15010.548000000001</v>
      </c>
      <c r="DU32">
        <v>15</v>
      </c>
      <c r="DV32">
        <v>1628176533.5</v>
      </c>
      <c r="DW32" t="s">
        <v>449</v>
      </c>
      <c r="DX32">
        <v>1628176533.5</v>
      </c>
      <c r="DY32">
        <v>1628176526.5</v>
      </c>
      <c r="DZ32">
        <v>17</v>
      </c>
      <c r="EA32">
        <v>-0.17299999999999999</v>
      </c>
      <c r="EB32">
        <v>1.2999999999999999E-2</v>
      </c>
      <c r="EC32">
        <v>-12.012</v>
      </c>
      <c r="ED32">
        <v>0.12</v>
      </c>
      <c r="EE32">
        <v>1800</v>
      </c>
      <c r="EF32">
        <v>27</v>
      </c>
      <c r="EG32">
        <v>7.0000000000000007E-2</v>
      </c>
      <c r="EH32">
        <v>0.04</v>
      </c>
      <c r="EI32">
        <v>56.9824168951437</v>
      </c>
      <c r="EJ32">
        <v>-0.69286638583814697</v>
      </c>
      <c r="EK32">
        <v>0.19623309922337301</v>
      </c>
      <c r="EL32">
        <v>1</v>
      </c>
      <c r="EM32">
        <v>0.181195809997936</v>
      </c>
      <c r="EN32">
        <v>1.5860976850826901E-2</v>
      </c>
      <c r="EO32">
        <v>3.81590493465664E-3</v>
      </c>
      <c r="EP32">
        <v>1</v>
      </c>
      <c r="EQ32">
        <v>2</v>
      </c>
      <c r="ER32">
        <v>2</v>
      </c>
      <c r="ES32" t="s">
        <v>370</v>
      </c>
      <c r="ET32">
        <v>2.9321999999999999</v>
      </c>
      <c r="EU32">
        <v>2.7400799999999998</v>
      </c>
      <c r="EV32">
        <v>0.243205</v>
      </c>
      <c r="EW32">
        <v>0.25124999999999997</v>
      </c>
      <c r="EX32">
        <v>0.13745299999999999</v>
      </c>
      <c r="EY32">
        <v>0.12981400000000001</v>
      </c>
      <c r="EZ32">
        <v>23616.2</v>
      </c>
      <c r="FA32">
        <v>23159.9</v>
      </c>
      <c r="FB32">
        <v>28437.3</v>
      </c>
      <c r="FC32">
        <v>28338.9</v>
      </c>
      <c r="FD32">
        <v>33737.9</v>
      </c>
      <c r="FE32">
        <v>34688.400000000001</v>
      </c>
      <c r="FF32">
        <v>42940.3</v>
      </c>
      <c r="FG32">
        <v>44224.7</v>
      </c>
      <c r="FH32">
        <v>1.7776799999999999</v>
      </c>
      <c r="FI32">
        <v>1.93852</v>
      </c>
      <c r="FJ32">
        <v>4.3466699999999997E-2</v>
      </c>
      <c r="FK32">
        <v>0</v>
      </c>
      <c r="FL32">
        <v>30.212399999999999</v>
      </c>
      <c r="FM32">
        <v>999.9</v>
      </c>
      <c r="FN32">
        <v>46.043999999999997</v>
      </c>
      <c r="FO32">
        <v>39.186</v>
      </c>
      <c r="FP32">
        <v>32.825600000000001</v>
      </c>
      <c r="FQ32">
        <v>62.31</v>
      </c>
      <c r="FR32">
        <v>33.0929</v>
      </c>
      <c r="FS32">
        <v>1</v>
      </c>
      <c r="FT32">
        <v>0.59020600000000001</v>
      </c>
      <c r="FU32">
        <v>2.70967</v>
      </c>
      <c r="FV32">
        <v>20.327999999999999</v>
      </c>
      <c r="FW32">
        <v>5.27644</v>
      </c>
      <c r="FX32">
        <v>12.087999999999999</v>
      </c>
      <c r="FY32">
        <v>5.0132000000000003</v>
      </c>
      <c r="FZ32">
        <v>3.2919800000000001</v>
      </c>
      <c r="GA32">
        <v>999.9</v>
      </c>
      <c r="GB32">
        <v>9999</v>
      </c>
      <c r="GC32">
        <v>9999</v>
      </c>
      <c r="GD32">
        <v>9999</v>
      </c>
      <c r="GE32">
        <v>1.87195</v>
      </c>
      <c r="GF32">
        <v>1.8727100000000001</v>
      </c>
      <c r="GG32">
        <v>1.8722799999999999</v>
      </c>
      <c r="GH32">
        <v>1.8760699999999999</v>
      </c>
      <c r="GI32">
        <v>1.86982</v>
      </c>
      <c r="GJ32">
        <v>1.8728199999999999</v>
      </c>
      <c r="GK32">
        <v>1.8728400000000001</v>
      </c>
      <c r="GL32">
        <v>1.87418</v>
      </c>
      <c r="GM32">
        <v>5</v>
      </c>
      <c r="GN32">
        <v>0</v>
      </c>
      <c r="GO32">
        <v>0</v>
      </c>
      <c r="GP32">
        <v>0</v>
      </c>
      <c r="GQ32" t="s">
        <v>371</v>
      </c>
      <c r="GR32" t="s">
        <v>372</v>
      </c>
      <c r="GS32" t="s">
        <v>373</v>
      </c>
      <c r="GT32" t="s">
        <v>373</v>
      </c>
      <c r="GU32" t="s">
        <v>373</v>
      </c>
      <c r="GV32" t="s">
        <v>373</v>
      </c>
      <c r="GW32">
        <v>0</v>
      </c>
      <c r="GX32">
        <v>100</v>
      </c>
      <c r="GY32">
        <v>100</v>
      </c>
      <c r="GZ32">
        <v>-11.81</v>
      </c>
      <c r="HA32">
        <v>0.1203</v>
      </c>
      <c r="HB32">
        <v>-5.0092409312771196</v>
      </c>
      <c r="HC32">
        <v>-5.2264853520813098E-3</v>
      </c>
      <c r="HD32">
        <v>8.80926177612275E-7</v>
      </c>
      <c r="HE32">
        <v>-7.1543816509633199E-11</v>
      </c>
      <c r="HF32">
        <v>0.12029999999999701</v>
      </c>
      <c r="HG32">
        <v>0</v>
      </c>
      <c r="HH32">
        <v>0</v>
      </c>
      <c r="HI32">
        <v>0</v>
      </c>
      <c r="HJ32">
        <v>3</v>
      </c>
      <c r="HK32">
        <v>2051</v>
      </c>
      <c r="HL32">
        <v>1</v>
      </c>
      <c r="HM32">
        <v>25</v>
      </c>
      <c r="HN32">
        <v>0.7</v>
      </c>
      <c r="HO32">
        <v>0.8</v>
      </c>
      <c r="HP32">
        <v>18</v>
      </c>
      <c r="HQ32">
        <v>515.39</v>
      </c>
      <c r="HR32">
        <v>540.37</v>
      </c>
      <c r="HS32">
        <v>27.000399999999999</v>
      </c>
      <c r="HT32">
        <v>34.443300000000001</v>
      </c>
      <c r="HU32">
        <v>30.000399999999999</v>
      </c>
      <c r="HV32">
        <v>34.469200000000001</v>
      </c>
      <c r="HW32">
        <v>34.444899999999997</v>
      </c>
      <c r="HX32">
        <v>72.278499999999994</v>
      </c>
      <c r="HY32">
        <v>13.3879</v>
      </c>
      <c r="HZ32">
        <v>32.392800000000001</v>
      </c>
      <c r="IA32">
        <v>27</v>
      </c>
      <c r="IB32">
        <v>1800</v>
      </c>
      <c r="IC32">
        <v>27.5608</v>
      </c>
      <c r="ID32">
        <v>99.622399999999999</v>
      </c>
      <c r="IE32">
        <v>98.090900000000005</v>
      </c>
    </row>
    <row r="33" spans="1:239" x14ac:dyDescent="0.3">
      <c r="A33">
        <v>17</v>
      </c>
      <c r="B33">
        <v>1628177831</v>
      </c>
      <c r="C33">
        <v>3361.5</v>
      </c>
      <c r="D33" t="s">
        <v>450</v>
      </c>
      <c r="E33" t="s">
        <v>451</v>
      </c>
      <c r="F33">
        <v>0</v>
      </c>
      <c r="G33" t="s">
        <v>452</v>
      </c>
      <c r="H33" t="s">
        <v>363</v>
      </c>
      <c r="I33" t="s">
        <v>364</v>
      </c>
      <c r="J33">
        <v>1628177831</v>
      </c>
      <c r="K33">
        <f t="shared" si="0"/>
        <v>4.3338555016249622E-3</v>
      </c>
      <c r="L33">
        <f t="shared" si="1"/>
        <v>4.3338555016249618</v>
      </c>
      <c r="M33">
        <f t="shared" si="2"/>
        <v>49.493686414175784</v>
      </c>
      <c r="N33">
        <f t="shared" si="3"/>
        <v>338.87700000000001</v>
      </c>
      <c r="O33">
        <f t="shared" si="4"/>
        <v>105.89396285934215</v>
      </c>
      <c r="P33">
        <f t="shared" si="5"/>
        <v>10.552611900055766</v>
      </c>
      <c r="Q33">
        <f t="shared" si="6"/>
        <v>33.769984296510003</v>
      </c>
      <c r="R33">
        <f t="shared" si="7"/>
        <v>0.36713102579697576</v>
      </c>
      <c r="S33">
        <f t="shared" si="8"/>
        <v>2.9218942457920822</v>
      </c>
      <c r="T33">
        <f t="shared" si="9"/>
        <v>0.34329424881602816</v>
      </c>
      <c r="U33">
        <f t="shared" si="10"/>
        <v>0.21657144475238688</v>
      </c>
      <c r="V33">
        <f t="shared" si="11"/>
        <v>321.49802086134707</v>
      </c>
      <c r="W33">
        <f t="shared" si="12"/>
        <v>30.567325723680106</v>
      </c>
      <c r="X33">
        <f t="shared" si="13"/>
        <v>29.688500000000001</v>
      </c>
      <c r="Y33">
        <f t="shared" si="14"/>
        <v>4.1848122410472426</v>
      </c>
      <c r="Z33">
        <f t="shared" si="15"/>
        <v>70.570777076681196</v>
      </c>
      <c r="AA33">
        <f t="shared" si="16"/>
        <v>2.9719403844900003</v>
      </c>
      <c r="AB33">
        <f t="shared" si="17"/>
        <v>4.2112904343687934</v>
      </c>
      <c r="AC33">
        <f t="shared" si="18"/>
        <v>1.2128718565572423</v>
      </c>
      <c r="AD33">
        <f t="shared" si="19"/>
        <v>-191.12302762166084</v>
      </c>
      <c r="AE33">
        <f t="shared" si="20"/>
        <v>17.264757818674102</v>
      </c>
      <c r="AF33">
        <f t="shared" si="21"/>
        <v>1.310481339593025</v>
      </c>
      <c r="AG33">
        <f t="shared" si="22"/>
        <v>148.95023239795336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52160.002526433709</v>
      </c>
      <c r="AM33" t="s">
        <v>365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453</v>
      </c>
      <c r="AT33">
        <v>10228.700000000001</v>
      </c>
      <c r="AU33">
        <v>748.50304000000006</v>
      </c>
      <c r="AV33">
        <v>1119.1500000000001</v>
      </c>
      <c r="AW33">
        <f t="shared" si="27"/>
        <v>0.33118613233257388</v>
      </c>
      <c r="AX33">
        <v>0.5</v>
      </c>
      <c r="AY33">
        <f t="shared" si="28"/>
        <v>1681.1300999281589</v>
      </c>
      <c r="AZ33">
        <f t="shared" si="29"/>
        <v>49.493686414175784</v>
      </c>
      <c r="BA33">
        <f t="shared" si="30"/>
        <v>278.38348787154018</v>
      </c>
      <c r="BB33">
        <f t="shared" si="31"/>
        <v>2.963311199683212E-2</v>
      </c>
      <c r="BC33">
        <f t="shared" si="32"/>
        <v>2.6208729839610418</v>
      </c>
      <c r="BD33">
        <f t="shared" si="33"/>
        <v>252.7999308675036</v>
      </c>
      <c r="BE33" t="s">
        <v>454</v>
      </c>
      <c r="BF33">
        <v>563.79</v>
      </c>
      <c r="BG33">
        <f t="shared" si="34"/>
        <v>563.79</v>
      </c>
      <c r="BH33">
        <f t="shared" si="35"/>
        <v>0.49623374882723503</v>
      </c>
      <c r="BI33">
        <f t="shared" si="36"/>
        <v>0.6673994526073177</v>
      </c>
      <c r="BJ33">
        <f t="shared" si="37"/>
        <v>0.84080309358436689</v>
      </c>
      <c r="BK33">
        <f t="shared" si="38"/>
        <v>0.45370268000754033</v>
      </c>
      <c r="BL33">
        <f t="shared" si="39"/>
        <v>0.78215497876316498</v>
      </c>
      <c r="BM33">
        <f t="shared" si="40"/>
        <v>0.50270088066105867</v>
      </c>
      <c r="BN33">
        <f t="shared" si="41"/>
        <v>0.49729911933894133</v>
      </c>
      <c r="BO33">
        <f t="shared" si="42"/>
        <v>1999.92</v>
      </c>
      <c r="BP33">
        <f t="shared" si="43"/>
        <v>1681.1300999281589</v>
      </c>
      <c r="BQ33">
        <f t="shared" si="44"/>
        <v>0.84059867391103582</v>
      </c>
      <c r="BR33">
        <f t="shared" si="45"/>
        <v>0.16075544064829947</v>
      </c>
      <c r="BS33">
        <v>6</v>
      </c>
      <c r="BT33">
        <v>0.5</v>
      </c>
      <c r="BU33" t="s">
        <v>368</v>
      </c>
      <c r="BV33">
        <v>2</v>
      </c>
      <c r="BW33">
        <v>1628177831</v>
      </c>
      <c r="BX33">
        <v>338.87700000000001</v>
      </c>
      <c r="BY33">
        <v>400.00599999999997</v>
      </c>
      <c r="BZ33">
        <v>29.823</v>
      </c>
      <c r="CA33">
        <v>24.779599999999999</v>
      </c>
      <c r="CB33">
        <v>344.149</v>
      </c>
      <c r="CC33">
        <v>29.746600000000001</v>
      </c>
      <c r="CD33">
        <v>500.21100000000001</v>
      </c>
      <c r="CE33">
        <v>99.552300000000002</v>
      </c>
      <c r="CF33">
        <v>0.10033</v>
      </c>
      <c r="CG33">
        <v>29.798100000000002</v>
      </c>
      <c r="CH33">
        <v>29.688500000000001</v>
      </c>
      <c r="CI33">
        <v>999.9</v>
      </c>
      <c r="CJ33">
        <v>0</v>
      </c>
      <c r="CK33">
        <v>0</v>
      </c>
      <c r="CL33">
        <v>10001.200000000001</v>
      </c>
      <c r="CM33">
        <v>0</v>
      </c>
      <c r="CN33">
        <v>1662.56</v>
      </c>
      <c r="CO33">
        <v>-61.129399999999997</v>
      </c>
      <c r="CP33">
        <v>349.29399999999998</v>
      </c>
      <c r="CQ33">
        <v>410.17</v>
      </c>
      <c r="CR33">
        <v>5.0434400000000004</v>
      </c>
      <c r="CS33">
        <v>400.00599999999997</v>
      </c>
      <c r="CT33">
        <v>24.779599999999999</v>
      </c>
      <c r="CU33">
        <v>2.96895</v>
      </c>
      <c r="CV33">
        <v>2.4668700000000001</v>
      </c>
      <c r="CW33">
        <v>23.854800000000001</v>
      </c>
      <c r="CX33">
        <v>20.8095</v>
      </c>
      <c r="CY33">
        <v>1999.92</v>
      </c>
      <c r="CZ33">
        <v>0.97999499999999995</v>
      </c>
      <c r="DA33">
        <v>2.00054E-2</v>
      </c>
      <c r="DB33">
        <v>0</v>
      </c>
      <c r="DC33">
        <v>748.57100000000003</v>
      </c>
      <c r="DD33">
        <v>5.0001199999999999</v>
      </c>
      <c r="DE33">
        <v>15898</v>
      </c>
      <c r="DF33">
        <v>17383.900000000001</v>
      </c>
      <c r="DG33">
        <v>47.936999999999998</v>
      </c>
      <c r="DH33">
        <v>48.811999999999998</v>
      </c>
      <c r="DI33">
        <v>48.5</v>
      </c>
      <c r="DJ33">
        <v>48.25</v>
      </c>
      <c r="DK33">
        <v>49.625</v>
      </c>
      <c r="DL33">
        <v>1955.01</v>
      </c>
      <c r="DM33">
        <v>39.909999999999997</v>
      </c>
      <c r="DN33">
        <v>0</v>
      </c>
      <c r="DO33">
        <v>1253.2000000476801</v>
      </c>
      <c r="DP33">
        <v>0</v>
      </c>
      <c r="DQ33">
        <v>748.50304000000006</v>
      </c>
      <c r="DR33">
        <v>2.84615304787048E-2</v>
      </c>
      <c r="DS33">
        <v>14.938461486604</v>
      </c>
      <c r="DT33">
        <v>15893.964</v>
      </c>
      <c r="DU33">
        <v>15</v>
      </c>
      <c r="DV33">
        <v>1628177792</v>
      </c>
      <c r="DW33" t="s">
        <v>455</v>
      </c>
      <c r="DX33">
        <v>1628177785</v>
      </c>
      <c r="DY33">
        <v>1628177792</v>
      </c>
      <c r="DZ33">
        <v>20</v>
      </c>
      <c r="EA33">
        <v>0.46600000000000003</v>
      </c>
      <c r="EB33">
        <v>-0.03</v>
      </c>
      <c r="EC33">
        <v>-5.5549999999999997</v>
      </c>
      <c r="ED33">
        <v>7.4999999999999997E-2</v>
      </c>
      <c r="EE33">
        <v>400</v>
      </c>
      <c r="EF33">
        <v>25</v>
      </c>
      <c r="EG33">
        <v>0.04</v>
      </c>
      <c r="EH33">
        <v>0.02</v>
      </c>
      <c r="EI33">
        <v>49.5728146563103</v>
      </c>
      <c r="EJ33">
        <v>-0.71778781635396904</v>
      </c>
      <c r="EK33">
        <v>0.118199279633573</v>
      </c>
      <c r="EL33">
        <v>1</v>
      </c>
      <c r="EM33">
        <v>0.367484590057091</v>
      </c>
      <c r="EN33">
        <v>9.7141853041266907E-2</v>
      </c>
      <c r="EO33">
        <v>1.9827003054760799E-2</v>
      </c>
      <c r="EP33">
        <v>1</v>
      </c>
      <c r="EQ33">
        <v>2</v>
      </c>
      <c r="ER33">
        <v>2</v>
      </c>
      <c r="ES33" t="s">
        <v>370</v>
      </c>
      <c r="ET33">
        <v>2.93248</v>
      </c>
      <c r="EU33">
        <v>2.7406299999999999</v>
      </c>
      <c r="EV33">
        <v>8.0897399999999994E-2</v>
      </c>
      <c r="EW33">
        <v>9.2534199999999997E-2</v>
      </c>
      <c r="EX33">
        <v>0.135107</v>
      </c>
      <c r="EY33">
        <v>0.120624</v>
      </c>
      <c r="EZ33">
        <v>28649.599999999999</v>
      </c>
      <c r="FA33">
        <v>28048.3</v>
      </c>
      <c r="FB33">
        <v>28398.1</v>
      </c>
      <c r="FC33">
        <v>28309.3</v>
      </c>
      <c r="FD33">
        <v>33755.800000000003</v>
      </c>
      <c r="FE33">
        <v>35025.300000000003</v>
      </c>
      <c r="FF33">
        <v>42845.599999999999</v>
      </c>
      <c r="FG33">
        <v>44185.7</v>
      </c>
      <c r="FH33">
        <v>1.77488</v>
      </c>
      <c r="FI33">
        <v>1.92577</v>
      </c>
      <c r="FJ33">
        <v>5.4024200000000001E-2</v>
      </c>
      <c r="FK33">
        <v>0</v>
      </c>
      <c r="FL33">
        <v>28.808199999999999</v>
      </c>
      <c r="FM33">
        <v>999.9</v>
      </c>
      <c r="FN33">
        <v>46.954000000000001</v>
      </c>
      <c r="FO33">
        <v>37.927</v>
      </c>
      <c r="FP33">
        <v>31.274699999999999</v>
      </c>
      <c r="FQ33">
        <v>62.4</v>
      </c>
      <c r="FR33">
        <v>32.303699999999999</v>
      </c>
      <c r="FS33">
        <v>1</v>
      </c>
      <c r="FT33">
        <v>0.64439800000000003</v>
      </c>
      <c r="FU33">
        <v>2.1145</v>
      </c>
      <c r="FV33">
        <v>20.334900000000001</v>
      </c>
      <c r="FW33">
        <v>5.27569</v>
      </c>
      <c r="FX33">
        <v>12.0878</v>
      </c>
      <c r="FY33">
        <v>5.0129999999999999</v>
      </c>
      <c r="FZ33">
        <v>3.2918500000000002</v>
      </c>
      <c r="GA33">
        <v>999.9</v>
      </c>
      <c r="GB33">
        <v>9999</v>
      </c>
      <c r="GC33">
        <v>9999</v>
      </c>
      <c r="GD33">
        <v>9999</v>
      </c>
      <c r="GE33">
        <v>1.87212</v>
      </c>
      <c r="GF33">
        <v>1.8728</v>
      </c>
      <c r="GG33">
        <v>1.8724099999999999</v>
      </c>
      <c r="GH33">
        <v>1.8762399999999999</v>
      </c>
      <c r="GI33">
        <v>1.8699600000000001</v>
      </c>
      <c r="GJ33">
        <v>1.8730199999999999</v>
      </c>
      <c r="GK33">
        <v>1.8729199999999999</v>
      </c>
      <c r="GL33">
        <v>1.87426</v>
      </c>
      <c r="GM33">
        <v>5</v>
      </c>
      <c r="GN33">
        <v>0</v>
      </c>
      <c r="GO33">
        <v>0</v>
      </c>
      <c r="GP33">
        <v>0</v>
      </c>
      <c r="GQ33" t="s">
        <v>371</v>
      </c>
      <c r="GR33" t="s">
        <v>372</v>
      </c>
      <c r="GS33" t="s">
        <v>373</v>
      </c>
      <c r="GT33" t="s">
        <v>373</v>
      </c>
      <c r="GU33" t="s">
        <v>373</v>
      </c>
      <c r="GV33" t="s">
        <v>373</v>
      </c>
      <c r="GW33">
        <v>0</v>
      </c>
      <c r="GX33">
        <v>100</v>
      </c>
      <c r="GY33">
        <v>100</v>
      </c>
      <c r="GZ33">
        <v>-5.2720000000000002</v>
      </c>
      <c r="HA33">
        <v>7.6399999999999996E-2</v>
      </c>
      <c r="HB33">
        <v>-3.5751649885536501</v>
      </c>
      <c r="HC33">
        <v>-5.2264853520813098E-3</v>
      </c>
      <c r="HD33">
        <v>8.80926177612275E-7</v>
      </c>
      <c r="HE33">
        <v>-7.1543816509633199E-11</v>
      </c>
      <c r="HF33">
        <v>7.6473315297704902E-2</v>
      </c>
      <c r="HG33">
        <v>0</v>
      </c>
      <c r="HH33">
        <v>0</v>
      </c>
      <c r="HI33">
        <v>0</v>
      </c>
      <c r="HJ33">
        <v>3</v>
      </c>
      <c r="HK33">
        <v>2051</v>
      </c>
      <c r="HL33">
        <v>1</v>
      </c>
      <c r="HM33">
        <v>25</v>
      </c>
      <c r="HN33">
        <v>0.8</v>
      </c>
      <c r="HO33">
        <v>0.7</v>
      </c>
      <c r="HP33">
        <v>18</v>
      </c>
      <c r="HQ33">
        <v>516.21</v>
      </c>
      <c r="HR33">
        <v>533.52800000000002</v>
      </c>
      <c r="HS33">
        <v>26.998899999999999</v>
      </c>
      <c r="HT33">
        <v>34.748600000000003</v>
      </c>
      <c r="HU33">
        <v>30.000299999999999</v>
      </c>
      <c r="HV33">
        <v>34.802300000000002</v>
      </c>
      <c r="HW33">
        <v>34.766300000000001</v>
      </c>
      <c r="HX33">
        <v>21.543399999999998</v>
      </c>
      <c r="HY33">
        <v>21.244199999999999</v>
      </c>
      <c r="HZ33">
        <v>30.4391</v>
      </c>
      <c r="IA33">
        <v>27</v>
      </c>
      <c r="IB33">
        <v>400</v>
      </c>
      <c r="IC33">
        <v>24.758400000000002</v>
      </c>
      <c r="ID33">
        <v>99.435299999999998</v>
      </c>
      <c r="IE33">
        <v>97.998199999999997</v>
      </c>
    </row>
    <row r="34" spans="1:239" x14ac:dyDescent="0.3">
      <c r="A34">
        <v>18</v>
      </c>
      <c r="B34">
        <v>1628177963</v>
      </c>
      <c r="C34">
        <v>3493.5</v>
      </c>
      <c r="D34" t="s">
        <v>456</v>
      </c>
      <c r="E34" t="s">
        <v>457</v>
      </c>
      <c r="F34">
        <v>0</v>
      </c>
      <c r="G34" t="s">
        <v>452</v>
      </c>
      <c r="H34" t="s">
        <v>363</v>
      </c>
      <c r="I34" t="s">
        <v>364</v>
      </c>
      <c r="J34">
        <v>1628177963</v>
      </c>
      <c r="K34">
        <f t="shared" si="0"/>
        <v>4.5789784237162904E-3</v>
      </c>
      <c r="L34">
        <f t="shared" si="1"/>
        <v>4.5789784237162907</v>
      </c>
      <c r="M34">
        <f t="shared" si="2"/>
        <v>40.625560172397677</v>
      </c>
      <c r="N34">
        <f t="shared" si="3"/>
        <v>249.90700000000001</v>
      </c>
      <c r="O34">
        <f t="shared" si="4"/>
        <v>74.573920782000783</v>
      </c>
      <c r="P34">
        <f t="shared" si="5"/>
        <v>7.4314094055908173</v>
      </c>
      <c r="Q34">
        <f t="shared" si="6"/>
        <v>24.903628652595003</v>
      </c>
      <c r="R34">
        <f t="shared" si="7"/>
        <v>0.40208257382734292</v>
      </c>
      <c r="S34">
        <f t="shared" si="8"/>
        <v>2.9235208271049027</v>
      </c>
      <c r="T34">
        <f t="shared" si="9"/>
        <v>0.37369399267164094</v>
      </c>
      <c r="U34">
        <f t="shared" si="10"/>
        <v>0.23594210473282495</v>
      </c>
      <c r="V34">
        <f t="shared" si="11"/>
        <v>321.50600086135057</v>
      </c>
      <c r="W34">
        <f t="shared" si="12"/>
        <v>30.471044213936448</v>
      </c>
      <c r="X34">
        <f t="shared" si="13"/>
        <v>29.460699999999999</v>
      </c>
      <c r="Y34">
        <f t="shared" si="14"/>
        <v>4.1302420377606808</v>
      </c>
      <c r="Z34">
        <f t="shared" si="15"/>
        <v>70.240978119970691</v>
      </c>
      <c r="AA34">
        <f t="shared" si="16"/>
        <v>2.9525768119650002</v>
      </c>
      <c r="AB34">
        <f t="shared" si="17"/>
        <v>4.2034961513805191</v>
      </c>
      <c r="AC34">
        <f t="shared" si="18"/>
        <v>1.1776652257956806</v>
      </c>
      <c r="AD34">
        <f t="shared" si="19"/>
        <v>-201.9329484858884</v>
      </c>
      <c r="AE34">
        <f t="shared" si="20"/>
        <v>48.10344329438432</v>
      </c>
      <c r="AF34">
        <f t="shared" si="21"/>
        <v>3.6445618562990081</v>
      </c>
      <c r="AG34">
        <f t="shared" si="22"/>
        <v>171.32105752614547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52211.990855038654</v>
      </c>
      <c r="AM34" t="s">
        <v>365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458</v>
      </c>
      <c r="AT34">
        <v>10228.5</v>
      </c>
      <c r="AU34">
        <v>730.00044000000003</v>
      </c>
      <c r="AV34">
        <v>1020.9</v>
      </c>
      <c r="AW34">
        <f t="shared" si="27"/>
        <v>0.28494422568322064</v>
      </c>
      <c r="AX34">
        <v>0.5</v>
      </c>
      <c r="AY34">
        <f t="shared" si="28"/>
        <v>1681.1720999281608</v>
      </c>
      <c r="AZ34">
        <f t="shared" si="29"/>
        <v>40.625560172397677</v>
      </c>
      <c r="BA34">
        <f t="shared" si="30"/>
        <v>239.52014112713192</v>
      </c>
      <c r="BB34">
        <f t="shared" si="31"/>
        <v>2.4357405343800563E-2</v>
      </c>
      <c r="BC34">
        <f t="shared" si="32"/>
        <v>2.9693407777451268</v>
      </c>
      <c r="BD34">
        <f t="shared" si="33"/>
        <v>247.42125937477027</v>
      </c>
      <c r="BE34" t="s">
        <v>459</v>
      </c>
      <c r="BF34">
        <v>568.41999999999996</v>
      </c>
      <c r="BG34">
        <f t="shared" si="34"/>
        <v>568.41999999999996</v>
      </c>
      <c r="BH34">
        <f t="shared" si="35"/>
        <v>0.44321676951709277</v>
      </c>
      <c r="BI34">
        <f t="shared" si="36"/>
        <v>0.64290037128712862</v>
      </c>
      <c r="BJ34">
        <f t="shared" si="37"/>
        <v>0.87012181820269352</v>
      </c>
      <c r="BK34">
        <f t="shared" si="38"/>
        <v>0.40476473796696194</v>
      </c>
      <c r="BL34">
        <f t="shared" si="39"/>
        <v>0.80835436395092597</v>
      </c>
      <c r="BM34">
        <f t="shared" si="40"/>
        <v>0.50059891614178975</v>
      </c>
      <c r="BN34">
        <f t="shared" si="41"/>
        <v>0.49940108385821025</v>
      </c>
      <c r="BO34">
        <f t="shared" si="42"/>
        <v>1999.97</v>
      </c>
      <c r="BP34">
        <f t="shared" si="43"/>
        <v>1681.1720999281608</v>
      </c>
      <c r="BQ34">
        <f t="shared" si="44"/>
        <v>0.84059865894396457</v>
      </c>
      <c r="BR34">
        <f t="shared" si="45"/>
        <v>0.16075541176185171</v>
      </c>
      <c r="BS34">
        <v>6</v>
      </c>
      <c r="BT34">
        <v>0.5</v>
      </c>
      <c r="BU34" t="s">
        <v>368</v>
      </c>
      <c r="BV34">
        <v>2</v>
      </c>
      <c r="BW34">
        <v>1628177963</v>
      </c>
      <c r="BX34">
        <v>249.90700000000001</v>
      </c>
      <c r="BY34">
        <v>300.00200000000001</v>
      </c>
      <c r="BZ34">
        <v>29.629000000000001</v>
      </c>
      <c r="CA34">
        <v>24.3001</v>
      </c>
      <c r="CB34">
        <v>254.74600000000001</v>
      </c>
      <c r="CC34">
        <v>29.549399999999999</v>
      </c>
      <c r="CD34">
        <v>500.28800000000001</v>
      </c>
      <c r="CE34">
        <v>99.551199999999994</v>
      </c>
      <c r="CF34">
        <v>0.100385</v>
      </c>
      <c r="CG34">
        <v>29.765899999999998</v>
      </c>
      <c r="CH34">
        <v>29.460699999999999</v>
      </c>
      <c r="CI34">
        <v>999.9</v>
      </c>
      <c r="CJ34">
        <v>0</v>
      </c>
      <c r="CK34">
        <v>0</v>
      </c>
      <c r="CL34">
        <v>10010.6</v>
      </c>
      <c r="CM34">
        <v>0</v>
      </c>
      <c r="CN34">
        <v>1673.2</v>
      </c>
      <c r="CO34">
        <v>-50.094999999999999</v>
      </c>
      <c r="CP34">
        <v>257.53699999999998</v>
      </c>
      <c r="CQ34">
        <v>307.47300000000001</v>
      </c>
      <c r="CR34">
        <v>5.3289499999999999</v>
      </c>
      <c r="CS34">
        <v>300.00200000000001</v>
      </c>
      <c r="CT34">
        <v>24.3001</v>
      </c>
      <c r="CU34">
        <v>2.9496099999999998</v>
      </c>
      <c r="CV34">
        <v>2.4190999999999998</v>
      </c>
      <c r="CW34">
        <v>23.746099999999998</v>
      </c>
      <c r="CX34">
        <v>20.4922</v>
      </c>
      <c r="CY34">
        <v>1999.97</v>
      </c>
      <c r="CZ34">
        <v>0.97999499999999995</v>
      </c>
      <c r="DA34">
        <v>2.00054E-2</v>
      </c>
      <c r="DB34">
        <v>0</v>
      </c>
      <c r="DC34">
        <v>729.84100000000001</v>
      </c>
      <c r="DD34">
        <v>5.0001199999999999</v>
      </c>
      <c r="DE34">
        <v>15518.1</v>
      </c>
      <c r="DF34">
        <v>17384.400000000001</v>
      </c>
      <c r="DG34">
        <v>47.875</v>
      </c>
      <c r="DH34">
        <v>48.686999999999998</v>
      </c>
      <c r="DI34">
        <v>48.5</v>
      </c>
      <c r="DJ34">
        <v>48.125</v>
      </c>
      <c r="DK34">
        <v>49.5</v>
      </c>
      <c r="DL34">
        <v>1955.06</v>
      </c>
      <c r="DM34">
        <v>39.909999999999997</v>
      </c>
      <c r="DN34">
        <v>0</v>
      </c>
      <c r="DO34">
        <v>131.200000047684</v>
      </c>
      <c r="DP34">
        <v>0</v>
      </c>
      <c r="DQ34">
        <v>730.00044000000003</v>
      </c>
      <c r="DR34">
        <v>-1.0976153980004799</v>
      </c>
      <c r="DS34">
        <v>-0.81538471811972602</v>
      </c>
      <c r="DT34">
        <v>15503.216</v>
      </c>
      <c r="DU34">
        <v>15</v>
      </c>
      <c r="DV34">
        <v>1628177923.5</v>
      </c>
      <c r="DW34" t="s">
        <v>460</v>
      </c>
      <c r="DX34">
        <v>1628177923</v>
      </c>
      <c r="DY34">
        <v>1628177923.5</v>
      </c>
      <c r="DZ34">
        <v>21</v>
      </c>
      <c r="EA34">
        <v>1.0999999999999999E-2</v>
      </c>
      <c r="EB34">
        <v>3.0000000000000001E-3</v>
      </c>
      <c r="EC34">
        <v>-5.0789999999999997</v>
      </c>
      <c r="ED34">
        <v>7.1999999999999995E-2</v>
      </c>
      <c r="EE34">
        <v>300</v>
      </c>
      <c r="EF34">
        <v>24</v>
      </c>
      <c r="EG34">
        <v>0.06</v>
      </c>
      <c r="EH34">
        <v>0.02</v>
      </c>
      <c r="EI34">
        <v>40.453112882545</v>
      </c>
      <c r="EJ34">
        <v>0.39713986004614898</v>
      </c>
      <c r="EK34">
        <v>8.3667309807715307E-2</v>
      </c>
      <c r="EL34">
        <v>1</v>
      </c>
      <c r="EM34">
        <v>0.390614895099129</v>
      </c>
      <c r="EN34">
        <v>0.10615076251048899</v>
      </c>
      <c r="EO34">
        <v>1.86162041097271E-2</v>
      </c>
      <c r="EP34">
        <v>1</v>
      </c>
      <c r="EQ34">
        <v>2</v>
      </c>
      <c r="ER34">
        <v>2</v>
      </c>
      <c r="ES34" t="s">
        <v>370</v>
      </c>
      <c r="ET34">
        <v>2.93269</v>
      </c>
      <c r="EU34">
        <v>2.7407699999999999</v>
      </c>
      <c r="EV34">
        <v>6.3121099999999999E-2</v>
      </c>
      <c r="EW34">
        <v>7.3657700000000007E-2</v>
      </c>
      <c r="EX34">
        <v>0.13448599999999999</v>
      </c>
      <c r="EY34">
        <v>0.118996</v>
      </c>
      <c r="EZ34">
        <v>29202.2</v>
      </c>
      <c r="FA34">
        <v>28631.599999999999</v>
      </c>
      <c r="FB34">
        <v>28396.5</v>
      </c>
      <c r="FC34">
        <v>28309</v>
      </c>
      <c r="FD34">
        <v>33777</v>
      </c>
      <c r="FE34">
        <v>35090.300000000003</v>
      </c>
      <c r="FF34">
        <v>42841.599999999999</v>
      </c>
      <c r="FG34">
        <v>44185.7</v>
      </c>
      <c r="FH34">
        <v>1.7754700000000001</v>
      </c>
      <c r="FI34">
        <v>1.9258</v>
      </c>
      <c r="FJ34">
        <v>5.7760600000000002E-2</v>
      </c>
      <c r="FK34">
        <v>0</v>
      </c>
      <c r="FL34">
        <v>28.519200000000001</v>
      </c>
      <c r="FM34">
        <v>999.9</v>
      </c>
      <c r="FN34">
        <v>46.606000000000002</v>
      </c>
      <c r="FO34">
        <v>37.765999999999998</v>
      </c>
      <c r="FP34">
        <v>30.774699999999999</v>
      </c>
      <c r="FQ34">
        <v>61.83</v>
      </c>
      <c r="FR34">
        <v>32.427900000000001</v>
      </c>
      <c r="FS34">
        <v>1</v>
      </c>
      <c r="FT34">
        <v>0.64461100000000005</v>
      </c>
      <c r="FU34">
        <v>1.9737</v>
      </c>
      <c r="FV34">
        <v>20.337199999999999</v>
      </c>
      <c r="FW34">
        <v>5.27135</v>
      </c>
      <c r="FX34">
        <v>12.0883</v>
      </c>
      <c r="FY34">
        <v>5.0131500000000004</v>
      </c>
      <c r="FZ34">
        <v>3.2918500000000002</v>
      </c>
      <c r="GA34">
        <v>999.9</v>
      </c>
      <c r="GB34">
        <v>9999</v>
      </c>
      <c r="GC34">
        <v>9999</v>
      </c>
      <c r="GD34">
        <v>9999</v>
      </c>
      <c r="GE34">
        <v>1.8721000000000001</v>
      </c>
      <c r="GF34">
        <v>1.87283</v>
      </c>
      <c r="GG34">
        <v>1.87242</v>
      </c>
      <c r="GH34">
        <v>1.87622</v>
      </c>
      <c r="GI34">
        <v>1.8699600000000001</v>
      </c>
      <c r="GJ34">
        <v>1.8730100000000001</v>
      </c>
      <c r="GK34">
        <v>1.8729499999999999</v>
      </c>
      <c r="GL34">
        <v>1.87435</v>
      </c>
      <c r="GM34">
        <v>5</v>
      </c>
      <c r="GN34">
        <v>0</v>
      </c>
      <c r="GO34">
        <v>0</v>
      </c>
      <c r="GP34">
        <v>0</v>
      </c>
      <c r="GQ34" t="s">
        <v>371</v>
      </c>
      <c r="GR34" t="s">
        <v>372</v>
      </c>
      <c r="GS34" t="s">
        <v>373</v>
      </c>
      <c r="GT34" t="s">
        <v>373</v>
      </c>
      <c r="GU34" t="s">
        <v>373</v>
      </c>
      <c r="GV34" t="s">
        <v>373</v>
      </c>
      <c r="GW34">
        <v>0</v>
      </c>
      <c r="GX34">
        <v>100</v>
      </c>
      <c r="GY34">
        <v>100</v>
      </c>
      <c r="GZ34">
        <v>-4.8390000000000004</v>
      </c>
      <c r="HA34">
        <v>7.9600000000000004E-2</v>
      </c>
      <c r="HB34">
        <v>-3.56437498870838</v>
      </c>
      <c r="HC34">
        <v>-5.2264853520813098E-3</v>
      </c>
      <c r="HD34">
        <v>8.80926177612275E-7</v>
      </c>
      <c r="HE34">
        <v>-7.1543816509633199E-11</v>
      </c>
      <c r="HF34">
        <v>7.96276783577647E-2</v>
      </c>
      <c r="HG34">
        <v>0</v>
      </c>
      <c r="HH34">
        <v>0</v>
      </c>
      <c r="HI34">
        <v>0</v>
      </c>
      <c r="HJ34">
        <v>3</v>
      </c>
      <c r="HK34">
        <v>2051</v>
      </c>
      <c r="HL34">
        <v>1</v>
      </c>
      <c r="HM34">
        <v>25</v>
      </c>
      <c r="HN34">
        <v>0.7</v>
      </c>
      <c r="HO34">
        <v>0.7</v>
      </c>
      <c r="HP34">
        <v>18</v>
      </c>
      <c r="HQ34">
        <v>516.92499999999995</v>
      </c>
      <c r="HR34">
        <v>533.80899999999997</v>
      </c>
      <c r="HS34">
        <v>27.000800000000002</v>
      </c>
      <c r="HT34">
        <v>34.735700000000001</v>
      </c>
      <c r="HU34">
        <v>30</v>
      </c>
      <c r="HV34">
        <v>34.825200000000002</v>
      </c>
      <c r="HW34">
        <v>34.7956</v>
      </c>
      <c r="HX34">
        <v>17.158000000000001</v>
      </c>
      <c r="HY34">
        <v>21.802</v>
      </c>
      <c r="HZ34">
        <v>29.454999999999998</v>
      </c>
      <c r="IA34">
        <v>27</v>
      </c>
      <c r="IB34">
        <v>300</v>
      </c>
      <c r="IC34">
        <v>24.172499999999999</v>
      </c>
      <c r="ID34">
        <v>99.427599999999998</v>
      </c>
      <c r="IE34">
        <v>97.997900000000001</v>
      </c>
    </row>
    <row r="35" spans="1:239" x14ac:dyDescent="0.3">
      <c r="A35">
        <v>19</v>
      </c>
      <c r="B35">
        <v>1628178082.5999999</v>
      </c>
      <c r="C35">
        <v>3613.0999999046298</v>
      </c>
      <c r="D35" t="s">
        <v>461</v>
      </c>
      <c r="E35" t="s">
        <v>462</v>
      </c>
      <c r="F35">
        <v>0</v>
      </c>
      <c r="G35" t="s">
        <v>452</v>
      </c>
      <c r="H35" t="s">
        <v>363</v>
      </c>
      <c r="I35" t="s">
        <v>364</v>
      </c>
      <c r="J35">
        <v>1628178082.5999999</v>
      </c>
      <c r="K35">
        <f t="shared" si="0"/>
        <v>4.9186433213980908E-3</v>
      </c>
      <c r="L35">
        <f t="shared" si="1"/>
        <v>4.9186433213980907</v>
      </c>
      <c r="M35">
        <f t="shared" si="2"/>
        <v>28.838101856343346</v>
      </c>
      <c r="N35">
        <f t="shared" si="3"/>
        <v>164.50200000000001</v>
      </c>
      <c r="O35">
        <f t="shared" si="4"/>
        <v>47.581149606140585</v>
      </c>
      <c r="P35">
        <f t="shared" si="5"/>
        <v>4.741487152152283</v>
      </c>
      <c r="Q35">
        <f t="shared" si="6"/>
        <v>16.3927127856258</v>
      </c>
      <c r="R35">
        <f t="shared" si="7"/>
        <v>0.42968490945928539</v>
      </c>
      <c r="S35">
        <f t="shared" si="8"/>
        <v>2.9264685757375788</v>
      </c>
      <c r="T35">
        <f t="shared" si="9"/>
        <v>0.39746227662619688</v>
      </c>
      <c r="U35">
        <f t="shared" si="10"/>
        <v>0.25110732979736305</v>
      </c>
      <c r="V35">
        <f t="shared" si="11"/>
        <v>321.52036486135682</v>
      </c>
      <c r="W35">
        <f t="shared" si="12"/>
        <v>30.418400528321467</v>
      </c>
      <c r="X35">
        <f t="shared" si="13"/>
        <v>29.5535</v>
      </c>
      <c r="Y35">
        <f t="shared" si="14"/>
        <v>4.1523972216241622</v>
      </c>
      <c r="Z35">
        <f t="shared" si="15"/>
        <v>70.347951185518767</v>
      </c>
      <c r="AA35">
        <f t="shared" si="16"/>
        <v>2.9632382901557701</v>
      </c>
      <c r="AB35">
        <f t="shared" si="17"/>
        <v>4.2122595473196345</v>
      </c>
      <c r="AC35">
        <f t="shared" si="18"/>
        <v>1.1891589314683921</v>
      </c>
      <c r="AD35">
        <f t="shared" si="19"/>
        <v>-216.91217047365581</v>
      </c>
      <c r="AE35">
        <f t="shared" si="20"/>
        <v>39.222062980393815</v>
      </c>
      <c r="AF35">
        <f t="shared" si="21"/>
        <v>2.9705683852656892</v>
      </c>
      <c r="AG35">
        <f t="shared" si="22"/>
        <v>146.8008257533605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52289.974968382332</v>
      </c>
      <c r="AM35" t="s">
        <v>365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463</v>
      </c>
      <c r="AT35">
        <v>10228.6</v>
      </c>
      <c r="AU35">
        <v>734.93100000000004</v>
      </c>
      <c r="AV35">
        <v>941.89800000000002</v>
      </c>
      <c r="AW35">
        <f t="shared" si="27"/>
        <v>0.21973398393456611</v>
      </c>
      <c r="AX35">
        <v>0.5</v>
      </c>
      <c r="AY35">
        <f t="shared" si="28"/>
        <v>1681.2476999281639</v>
      </c>
      <c r="AZ35">
        <f t="shared" si="29"/>
        <v>28.838101856343346</v>
      </c>
      <c r="BA35">
        <f t="shared" si="30"/>
        <v>184.71362754302069</v>
      </c>
      <c r="BB35">
        <f t="shared" si="31"/>
        <v>1.7345172859317685E-2</v>
      </c>
      <c r="BC35">
        <f t="shared" si="32"/>
        <v>3.3022705218611783</v>
      </c>
      <c r="BD35">
        <f t="shared" si="33"/>
        <v>242.49195811924116</v>
      </c>
      <c r="BE35" t="s">
        <v>464</v>
      </c>
      <c r="BF35">
        <v>591.77</v>
      </c>
      <c r="BG35">
        <f t="shared" si="34"/>
        <v>591.77</v>
      </c>
      <c r="BH35">
        <f t="shared" si="35"/>
        <v>0.3717260255356738</v>
      </c>
      <c r="BI35">
        <f t="shared" si="36"/>
        <v>0.59111810537860432</v>
      </c>
      <c r="BJ35">
        <f t="shared" si="37"/>
        <v>0.89882243471375767</v>
      </c>
      <c r="BK35">
        <f t="shared" si="38"/>
        <v>0.32354467660696024</v>
      </c>
      <c r="BL35">
        <f t="shared" si="39"/>
        <v>0.82942106958556705</v>
      </c>
      <c r="BM35">
        <f t="shared" si="40"/>
        <v>0.47597116085713714</v>
      </c>
      <c r="BN35">
        <f t="shared" si="41"/>
        <v>0.52402883914286291</v>
      </c>
      <c r="BO35">
        <f t="shared" si="42"/>
        <v>2000.06</v>
      </c>
      <c r="BP35">
        <f t="shared" si="43"/>
        <v>1681.2476999281639</v>
      </c>
      <c r="BQ35">
        <f t="shared" si="44"/>
        <v>0.84059863200512186</v>
      </c>
      <c r="BR35">
        <f t="shared" si="45"/>
        <v>0.16075535976988531</v>
      </c>
      <c r="BS35">
        <v>6</v>
      </c>
      <c r="BT35">
        <v>0.5</v>
      </c>
      <c r="BU35" t="s">
        <v>368</v>
      </c>
      <c r="BV35">
        <v>2</v>
      </c>
      <c r="BW35">
        <v>1628178082.5999999</v>
      </c>
      <c r="BX35">
        <v>164.50200000000001</v>
      </c>
      <c r="BY35">
        <v>200.06899999999999</v>
      </c>
      <c r="BZ35">
        <v>29.7363</v>
      </c>
      <c r="CA35">
        <v>24.010999999999999</v>
      </c>
      <c r="CB35">
        <v>168.80799999999999</v>
      </c>
      <c r="CC35">
        <v>29.648499999999999</v>
      </c>
      <c r="CD35">
        <v>500.13600000000002</v>
      </c>
      <c r="CE35">
        <v>99.550700000000006</v>
      </c>
      <c r="CF35">
        <v>9.9837899999999993E-2</v>
      </c>
      <c r="CG35">
        <v>29.802099999999999</v>
      </c>
      <c r="CH35">
        <v>29.5535</v>
      </c>
      <c r="CI35">
        <v>999.9</v>
      </c>
      <c r="CJ35">
        <v>0</v>
      </c>
      <c r="CK35">
        <v>0</v>
      </c>
      <c r="CL35">
        <v>10027.5</v>
      </c>
      <c r="CM35">
        <v>0</v>
      </c>
      <c r="CN35">
        <v>1678.03</v>
      </c>
      <c r="CO35">
        <v>-35.567100000000003</v>
      </c>
      <c r="CP35">
        <v>169.54300000000001</v>
      </c>
      <c r="CQ35">
        <v>204.99100000000001</v>
      </c>
      <c r="CR35">
        <v>5.7252599999999996</v>
      </c>
      <c r="CS35">
        <v>200.06899999999999</v>
      </c>
      <c r="CT35">
        <v>24.010999999999999</v>
      </c>
      <c r="CU35">
        <v>2.96027</v>
      </c>
      <c r="CV35">
        <v>2.3903099999999999</v>
      </c>
      <c r="CW35">
        <v>23.806100000000001</v>
      </c>
      <c r="CX35">
        <v>20.298300000000001</v>
      </c>
      <c r="CY35">
        <v>2000.06</v>
      </c>
      <c r="CZ35">
        <v>0.97999499999999995</v>
      </c>
      <c r="DA35">
        <v>2.00054E-2</v>
      </c>
      <c r="DB35">
        <v>0</v>
      </c>
      <c r="DC35">
        <v>733.96699999999998</v>
      </c>
      <c r="DD35">
        <v>5.0001199999999999</v>
      </c>
      <c r="DE35">
        <v>15589.6</v>
      </c>
      <c r="DF35">
        <v>17385.099999999999</v>
      </c>
      <c r="DG35">
        <v>47.936999999999998</v>
      </c>
      <c r="DH35">
        <v>48.75</v>
      </c>
      <c r="DI35">
        <v>48.5</v>
      </c>
      <c r="DJ35">
        <v>48.125</v>
      </c>
      <c r="DK35">
        <v>49.561999999999998</v>
      </c>
      <c r="DL35">
        <v>1955.15</v>
      </c>
      <c r="DM35">
        <v>39.909999999999997</v>
      </c>
      <c r="DN35">
        <v>0</v>
      </c>
      <c r="DO35">
        <v>118.90000009536701</v>
      </c>
      <c r="DP35">
        <v>0</v>
      </c>
      <c r="DQ35">
        <v>734.93100000000004</v>
      </c>
      <c r="DR35">
        <v>-3.0793846088177799</v>
      </c>
      <c r="DS35">
        <v>-106.453846152045</v>
      </c>
      <c r="DT35">
        <v>15597.596</v>
      </c>
      <c r="DU35">
        <v>15</v>
      </c>
      <c r="DV35">
        <v>1628178042.5999999</v>
      </c>
      <c r="DW35" t="s">
        <v>465</v>
      </c>
      <c r="DX35">
        <v>1628178042.5999999</v>
      </c>
      <c r="DY35">
        <v>1628178039.0999999</v>
      </c>
      <c r="DZ35">
        <v>22</v>
      </c>
      <c r="EA35">
        <v>0.11600000000000001</v>
      </c>
      <c r="EB35">
        <v>8.0000000000000002E-3</v>
      </c>
      <c r="EC35">
        <v>-4.4809999999999999</v>
      </c>
      <c r="ED35">
        <v>7.0000000000000007E-2</v>
      </c>
      <c r="EE35">
        <v>200</v>
      </c>
      <c r="EF35">
        <v>24</v>
      </c>
      <c r="EG35">
        <v>0.05</v>
      </c>
      <c r="EH35">
        <v>0.02</v>
      </c>
      <c r="EI35">
        <v>28.6568354925131</v>
      </c>
      <c r="EJ35">
        <v>1.5914809435712801E-3</v>
      </c>
      <c r="EK35">
        <v>4.0558870452264598E-2</v>
      </c>
      <c r="EL35">
        <v>1</v>
      </c>
      <c r="EM35">
        <v>0.41918175908033201</v>
      </c>
      <c r="EN35">
        <v>9.2943822157371694E-2</v>
      </c>
      <c r="EO35">
        <v>1.9682363173046499E-2</v>
      </c>
      <c r="EP35">
        <v>1</v>
      </c>
      <c r="EQ35">
        <v>2</v>
      </c>
      <c r="ER35">
        <v>2</v>
      </c>
      <c r="ES35" t="s">
        <v>370</v>
      </c>
      <c r="ET35">
        <v>2.9323000000000001</v>
      </c>
      <c r="EU35">
        <v>2.7403599999999999</v>
      </c>
      <c r="EV35">
        <v>4.3855600000000002E-2</v>
      </c>
      <c r="EW35">
        <v>5.2116000000000003E-2</v>
      </c>
      <c r="EX35">
        <v>0.13478699999999999</v>
      </c>
      <c r="EY35">
        <v>0.118007</v>
      </c>
      <c r="EZ35">
        <v>29801.8</v>
      </c>
      <c r="FA35">
        <v>29297.1</v>
      </c>
      <c r="FB35">
        <v>28395.8</v>
      </c>
      <c r="FC35">
        <v>28308.799999999999</v>
      </c>
      <c r="FD35">
        <v>33762.400000000001</v>
      </c>
      <c r="FE35">
        <v>35130.400000000001</v>
      </c>
      <c r="FF35">
        <v>42838.3</v>
      </c>
      <c r="FG35">
        <v>44186.6</v>
      </c>
      <c r="FH35">
        <v>1.7752699999999999</v>
      </c>
      <c r="FI35">
        <v>1.92642</v>
      </c>
      <c r="FJ35">
        <v>5.2392500000000002E-2</v>
      </c>
      <c r="FK35">
        <v>0</v>
      </c>
      <c r="FL35">
        <v>28.6996</v>
      </c>
      <c r="FM35">
        <v>999.9</v>
      </c>
      <c r="FN35">
        <v>46.362000000000002</v>
      </c>
      <c r="FO35">
        <v>37.594999999999999</v>
      </c>
      <c r="FP35">
        <v>30.331299999999999</v>
      </c>
      <c r="FQ35">
        <v>62.306399999999996</v>
      </c>
      <c r="FR35">
        <v>32.247599999999998</v>
      </c>
      <c r="FS35">
        <v>1</v>
      </c>
      <c r="FT35">
        <v>0.64604200000000001</v>
      </c>
      <c r="FU35">
        <v>2.0527799999999998</v>
      </c>
      <c r="FV35">
        <v>20.336300000000001</v>
      </c>
      <c r="FW35">
        <v>5.2768899999999999</v>
      </c>
      <c r="FX35">
        <v>12.088100000000001</v>
      </c>
      <c r="FY35">
        <v>5.0133999999999999</v>
      </c>
      <c r="FZ35">
        <v>3.2919999999999998</v>
      </c>
      <c r="GA35">
        <v>999.9</v>
      </c>
      <c r="GB35">
        <v>9999</v>
      </c>
      <c r="GC35">
        <v>9999</v>
      </c>
      <c r="GD35">
        <v>9999</v>
      </c>
      <c r="GE35">
        <v>1.8721099999999999</v>
      </c>
      <c r="GF35">
        <v>1.8728199999999999</v>
      </c>
      <c r="GG35">
        <v>1.8724099999999999</v>
      </c>
      <c r="GH35">
        <v>1.87622</v>
      </c>
      <c r="GI35">
        <v>1.8699600000000001</v>
      </c>
      <c r="GJ35">
        <v>1.8730199999999999</v>
      </c>
      <c r="GK35">
        <v>1.8729199999999999</v>
      </c>
      <c r="GL35">
        <v>1.87429</v>
      </c>
      <c r="GM35">
        <v>5</v>
      </c>
      <c r="GN35">
        <v>0</v>
      </c>
      <c r="GO35">
        <v>0</v>
      </c>
      <c r="GP35">
        <v>0</v>
      </c>
      <c r="GQ35" t="s">
        <v>371</v>
      </c>
      <c r="GR35" t="s">
        <v>372</v>
      </c>
      <c r="GS35" t="s">
        <v>373</v>
      </c>
      <c r="GT35" t="s">
        <v>373</v>
      </c>
      <c r="GU35" t="s">
        <v>373</v>
      </c>
      <c r="GV35" t="s">
        <v>373</v>
      </c>
      <c r="GW35">
        <v>0</v>
      </c>
      <c r="GX35">
        <v>100</v>
      </c>
      <c r="GY35">
        <v>100</v>
      </c>
      <c r="GZ35">
        <v>-4.306</v>
      </c>
      <c r="HA35">
        <v>8.7800000000000003E-2</v>
      </c>
      <c r="HB35">
        <v>-3.4484893650359201</v>
      </c>
      <c r="HC35">
        <v>-5.2264853520813098E-3</v>
      </c>
      <c r="HD35">
        <v>8.80926177612275E-7</v>
      </c>
      <c r="HE35">
        <v>-7.1543816509633199E-11</v>
      </c>
      <c r="HF35">
        <v>8.7744690312929197E-2</v>
      </c>
      <c r="HG35">
        <v>0</v>
      </c>
      <c r="HH35">
        <v>0</v>
      </c>
      <c r="HI35">
        <v>0</v>
      </c>
      <c r="HJ35">
        <v>3</v>
      </c>
      <c r="HK35">
        <v>2051</v>
      </c>
      <c r="HL35">
        <v>1</v>
      </c>
      <c r="HM35">
        <v>25</v>
      </c>
      <c r="HN35">
        <v>0.7</v>
      </c>
      <c r="HO35">
        <v>0.7</v>
      </c>
      <c r="HP35">
        <v>18</v>
      </c>
      <c r="HQ35">
        <v>516.96900000000005</v>
      </c>
      <c r="HR35">
        <v>534.50199999999995</v>
      </c>
      <c r="HS35">
        <v>26.999700000000001</v>
      </c>
      <c r="HT35">
        <v>34.748399999999997</v>
      </c>
      <c r="HU35">
        <v>30.000299999999999</v>
      </c>
      <c r="HV35">
        <v>34.847499999999997</v>
      </c>
      <c r="HW35">
        <v>34.819800000000001</v>
      </c>
      <c r="HX35">
        <v>12.5786</v>
      </c>
      <c r="HY35">
        <v>21.231000000000002</v>
      </c>
      <c r="HZ35">
        <v>28.7273</v>
      </c>
      <c r="IA35">
        <v>27</v>
      </c>
      <c r="IB35">
        <v>200</v>
      </c>
      <c r="IC35">
        <v>23.943300000000001</v>
      </c>
      <c r="ID35">
        <v>99.421999999999997</v>
      </c>
      <c r="IE35">
        <v>97.998800000000003</v>
      </c>
    </row>
    <row r="36" spans="1:239" x14ac:dyDescent="0.3">
      <c r="A36">
        <v>20</v>
      </c>
      <c r="B36">
        <v>1628178187.5999999</v>
      </c>
      <c r="C36">
        <v>3718.0999999046298</v>
      </c>
      <c r="D36" t="s">
        <v>466</v>
      </c>
      <c r="E36" t="s">
        <v>467</v>
      </c>
      <c r="F36">
        <v>0</v>
      </c>
      <c r="G36" t="s">
        <v>452</v>
      </c>
      <c r="H36" t="s">
        <v>363</v>
      </c>
      <c r="I36" t="s">
        <v>364</v>
      </c>
      <c r="J36">
        <v>1628178187.5999999</v>
      </c>
      <c r="K36">
        <f t="shared" si="0"/>
        <v>5.1067397659944891E-3</v>
      </c>
      <c r="L36">
        <f t="shared" si="1"/>
        <v>5.1067397659944893</v>
      </c>
      <c r="M36">
        <f t="shared" si="2"/>
        <v>22.37250228332941</v>
      </c>
      <c r="N36">
        <f t="shared" si="3"/>
        <v>122.459</v>
      </c>
      <c r="O36">
        <f t="shared" si="4"/>
        <v>35.511248604446727</v>
      </c>
      <c r="P36">
        <f t="shared" si="5"/>
        <v>3.5388715620687146</v>
      </c>
      <c r="Q36">
        <f t="shared" si="6"/>
        <v>12.203645032214</v>
      </c>
      <c r="R36">
        <f t="shared" si="7"/>
        <v>0.44966678718014713</v>
      </c>
      <c r="S36">
        <f t="shared" si="8"/>
        <v>2.9184362141851574</v>
      </c>
      <c r="T36">
        <f t="shared" si="9"/>
        <v>0.41442023126268362</v>
      </c>
      <c r="U36">
        <f t="shared" si="10"/>
        <v>0.26194879560382062</v>
      </c>
      <c r="V36">
        <f t="shared" si="11"/>
        <v>321.52674886135952</v>
      </c>
      <c r="W36">
        <f t="shared" si="12"/>
        <v>30.257264504492611</v>
      </c>
      <c r="X36">
        <f t="shared" si="13"/>
        <v>29.482299999999999</v>
      </c>
      <c r="Y36">
        <f t="shared" si="14"/>
        <v>4.1353896252082292</v>
      </c>
      <c r="Z36">
        <f t="shared" si="15"/>
        <v>70.518720155708436</v>
      </c>
      <c r="AA36">
        <f t="shared" si="16"/>
        <v>2.9510420539196001</v>
      </c>
      <c r="AB36">
        <f t="shared" si="17"/>
        <v>4.1847640561308674</v>
      </c>
      <c r="AC36">
        <f t="shared" si="18"/>
        <v>1.1843475712886291</v>
      </c>
      <c r="AD36">
        <f t="shared" si="19"/>
        <v>-225.20722368035698</v>
      </c>
      <c r="AE36">
        <f t="shared" si="20"/>
        <v>32.411779034905429</v>
      </c>
      <c r="AF36">
        <f t="shared" si="21"/>
        <v>2.4592767197113905</v>
      </c>
      <c r="AG36">
        <f t="shared" si="22"/>
        <v>131.19058093561938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52080.218112075585</v>
      </c>
      <c r="AM36" t="s">
        <v>365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468</v>
      </c>
      <c r="AT36">
        <v>10228.799999999999</v>
      </c>
      <c r="AU36">
        <v>742.91007999999999</v>
      </c>
      <c r="AV36">
        <v>920.31500000000005</v>
      </c>
      <c r="AW36">
        <f t="shared" si="27"/>
        <v>0.19276543357437403</v>
      </c>
      <c r="AX36">
        <v>0.5</v>
      </c>
      <c r="AY36">
        <f t="shared" si="28"/>
        <v>1681.2812999281653</v>
      </c>
      <c r="AZ36">
        <f t="shared" si="29"/>
        <v>22.37250228332941</v>
      </c>
      <c r="BA36">
        <f t="shared" si="30"/>
        <v>162.04645937056998</v>
      </c>
      <c r="BB36">
        <f t="shared" si="31"/>
        <v>1.3499188031497196E-2</v>
      </c>
      <c r="BC36">
        <f t="shared" si="32"/>
        <v>3.4031663071882994</v>
      </c>
      <c r="BD36">
        <f t="shared" si="33"/>
        <v>241.03666030446479</v>
      </c>
      <c r="BE36" t="s">
        <v>469</v>
      </c>
      <c r="BF36">
        <v>603.36</v>
      </c>
      <c r="BG36">
        <f t="shared" si="34"/>
        <v>603.36</v>
      </c>
      <c r="BH36">
        <f t="shared" si="35"/>
        <v>0.34439838533545586</v>
      </c>
      <c r="BI36">
        <f t="shared" si="36"/>
        <v>0.55971642662207577</v>
      </c>
      <c r="BJ36">
        <f t="shared" si="37"/>
        <v>0.90810074979558941</v>
      </c>
      <c r="BK36">
        <f t="shared" si="38"/>
        <v>0.28701514148936347</v>
      </c>
      <c r="BL36">
        <f t="shared" si="39"/>
        <v>0.83517640119378533</v>
      </c>
      <c r="BM36">
        <f t="shared" si="40"/>
        <v>0.45457789880397859</v>
      </c>
      <c r="BN36">
        <f t="shared" si="41"/>
        <v>0.54542210119602141</v>
      </c>
      <c r="BO36">
        <f t="shared" si="42"/>
        <v>2000.1</v>
      </c>
      <c r="BP36">
        <f t="shared" si="43"/>
        <v>1681.2812999281653</v>
      </c>
      <c r="BQ36">
        <f t="shared" si="44"/>
        <v>0.84059862003308106</v>
      </c>
      <c r="BR36">
        <f t="shared" si="45"/>
        <v>0.16075533666384659</v>
      </c>
      <c r="BS36">
        <v>6</v>
      </c>
      <c r="BT36">
        <v>0.5</v>
      </c>
      <c r="BU36" t="s">
        <v>368</v>
      </c>
      <c r="BV36">
        <v>2</v>
      </c>
      <c r="BW36">
        <v>1628178187.5999999</v>
      </c>
      <c r="BX36">
        <v>122.459</v>
      </c>
      <c r="BY36">
        <v>150.048</v>
      </c>
      <c r="BZ36">
        <v>29.6126</v>
      </c>
      <c r="CA36">
        <v>23.6678</v>
      </c>
      <c r="CB36">
        <v>126.486</v>
      </c>
      <c r="CC36">
        <v>29.525300000000001</v>
      </c>
      <c r="CD36">
        <v>500.15300000000002</v>
      </c>
      <c r="CE36">
        <v>99.554500000000004</v>
      </c>
      <c r="CF36">
        <v>0.10044599999999999</v>
      </c>
      <c r="CG36">
        <v>29.688300000000002</v>
      </c>
      <c r="CH36">
        <v>29.482299999999999</v>
      </c>
      <c r="CI36">
        <v>999.9</v>
      </c>
      <c r="CJ36">
        <v>0</v>
      </c>
      <c r="CK36">
        <v>0</v>
      </c>
      <c r="CL36">
        <v>9981.25</v>
      </c>
      <c r="CM36">
        <v>0</v>
      </c>
      <c r="CN36">
        <v>1680.45</v>
      </c>
      <c r="CO36">
        <v>-27.5885</v>
      </c>
      <c r="CP36">
        <v>126.196</v>
      </c>
      <c r="CQ36">
        <v>153.685</v>
      </c>
      <c r="CR36">
        <v>5.9448400000000001</v>
      </c>
      <c r="CS36">
        <v>150.048</v>
      </c>
      <c r="CT36">
        <v>23.6678</v>
      </c>
      <c r="CU36">
        <v>2.94807</v>
      </c>
      <c r="CV36">
        <v>2.35623</v>
      </c>
      <c r="CW36">
        <v>23.737500000000001</v>
      </c>
      <c r="CX36">
        <v>20.066099999999999</v>
      </c>
      <c r="CY36">
        <v>2000.1</v>
      </c>
      <c r="CZ36">
        <v>0.97999499999999995</v>
      </c>
      <c r="DA36">
        <v>2.00054E-2</v>
      </c>
      <c r="DB36">
        <v>0</v>
      </c>
      <c r="DC36">
        <v>743.05499999999995</v>
      </c>
      <c r="DD36">
        <v>5.0001199999999999</v>
      </c>
      <c r="DE36">
        <v>15729.2</v>
      </c>
      <c r="DF36">
        <v>17385.5</v>
      </c>
      <c r="DG36">
        <v>47.875</v>
      </c>
      <c r="DH36">
        <v>48.875</v>
      </c>
      <c r="DI36">
        <v>48.5</v>
      </c>
      <c r="DJ36">
        <v>48.125</v>
      </c>
      <c r="DK36">
        <v>49.5</v>
      </c>
      <c r="DL36">
        <v>1955.19</v>
      </c>
      <c r="DM36">
        <v>39.909999999999997</v>
      </c>
      <c r="DN36">
        <v>0</v>
      </c>
      <c r="DO36">
        <v>104.39999985694899</v>
      </c>
      <c r="DP36">
        <v>0</v>
      </c>
      <c r="DQ36">
        <v>742.91007999999999</v>
      </c>
      <c r="DR36">
        <v>-1.4120769134529401</v>
      </c>
      <c r="DS36">
        <v>-31.2923077151775</v>
      </c>
      <c r="DT36">
        <v>15728.804</v>
      </c>
      <c r="DU36">
        <v>15</v>
      </c>
      <c r="DV36">
        <v>1628178147.5999999</v>
      </c>
      <c r="DW36" t="s">
        <v>470</v>
      </c>
      <c r="DX36">
        <v>1628178144.5999999</v>
      </c>
      <c r="DY36">
        <v>1628178147.5999999</v>
      </c>
      <c r="DZ36">
        <v>23</v>
      </c>
      <c r="EA36">
        <v>6.9000000000000006E-2</v>
      </c>
      <c r="EB36">
        <v>0</v>
      </c>
      <c r="EC36">
        <v>-4.165</v>
      </c>
      <c r="ED36">
        <v>6.4000000000000001E-2</v>
      </c>
      <c r="EE36">
        <v>150</v>
      </c>
      <c r="EF36">
        <v>24</v>
      </c>
      <c r="EG36">
        <v>0.08</v>
      </c>
      <c r="EH36">
        <v>0.02</v>
      </c>
      <c r="EI36">
        <v>22.355966000257698</v>
      </c>
      <c r="EJ36">
        <v>-0.16037359145043201</v>
      </c>
      <c r="EK36">
        <v>3.7390641623645499E-2</v>
      </c>
      <c r="EL36">
        <v>1</v>
      </c>
      <c r="EM36">
        <v>0.45013227261265998</v>
      </c>
      <c r="EN36">
        <v>8.7485889751955703E-2</v>
      </c>
      <c r="EO36">
        <v>1.7892019284189899E-2</v>
      </c>
      <c r="EP36">
        <v>1</v>
      </c>
      <c r="EQ36">
        <v>2</v>
      </c>
      <c r="ER36">
        <v>2</v>
      </c>
      <c r="ES36" t="s">
        <v>370</v>
      </c>
      <c r="ET36">
        <v>2.9323299999999999</v>
      </c>
      <c r="EU36">
        <v>2.74057</v>
      </c>
      <c r="EV36">
        <v>3.3503400000000003E-2</v>
      </c>
      <c r="EW36">
        <v>4.0133299999999997E-2</v>
      </c>
      <c r="EX36">
        <v>0.13440199999999999</v>
      </c>
      <c r="EY36">
        <v>0.11683300000000001</v>
      </c>
      <c r="EZ36">
        <v>30121.7</v>
      </c>
      <c r="FA36">
        <v>29663.4</v>
      </c>
      <c r="FB36">
        <v>28393.4</v>
      </c>
      <c r="FC36">
        <v>28305.1</v>
      </c>
      <c r="FD36">
        <v>33773.300000000003</v>
      </c>
      <c r="FE36">
        <v>35173.5</v>
      </c>
      <c r="FF36">
        <v>42832.9</v>
      </c>
      <c r="FG36">
        <v>44181.8</v>
      </c>
      <c r="FH36">
        <v>1.7753300000000001</v>
      </c>
      <c r="FI36">
        <v>1.9261999999999999</v>
      </c>
      <c r="FJ36">
        <v>5.2027400000000001E-2</v>
      </c>
      <c r="FK36">
        <v>0</v>
      </c>
      <c r="FL36">
        <v>28.6343</v>
      </c>
      <c r="FM36">
        <v>999.9</v>
      </c>
      <c r="FN36">
        <v>46.093000000000004</v>
      </c>
      <c r="FO36">
        <v>37.484000000000002</v>
      </c>
      <c r="FP36">
        <v>29.971599999999999</v>
      </c>
      <c r="FQ36">
        <v>62.126399999999997</v>
      </c>
      <c r="FR36">
        <v>32.6282</v>
      </c>
      <c r="FS36">
        <v>1</v>
      </c>
      <c r="FT36">
        <v>0.64812499999999995</v>
      </c>
      <c r="FU36">
        <v>1.9923500000000001</v>
      </c>
      <c r="FV36">
        <v>20.337</v>
      </c>
      <c r="FW36">
        <v>5.2767400000000002</v>
      </c>
      <c r="FX36">
        <v>12.0878</v>
      </c>
      <c r="FY36">
        <v>5.0135500000000004</v>
      </c>
      <c r="FZ36">
        <v>3.2919999999999998</v>
      </c>
      <c r="GA36">
        <v>999.9</v>
      </c>
      <c r="GB36">
        <v>9999</v>
      </c>
      <c r="GC36">
        <v>9999</v>
      </c>
      <c r="GD36">
        <v>9999</v>
      </c>
      <c r="GE36">
        <v>1.8721099999999999</v>
      </c>
      <c r="GF36">
        <v>1.87286</v>
      </c>
      <c r="GG36">
        <v>1.87242</v>
      </c>
      <c r="GH36">
        <v>1.8762300000000001</v>
      </c>
      <c r="GI36">
        <v>1.8699699999999999</v>
      </c>
      <c r="GJ36">
        <v>1.8730199999999999</v>
      </c>
      <c r="GK36">
        <v>1.87294</v>
      </c>
      <c r="GL36">
        <v>1.87436</v>
      </c>
      <c r="GM36">
        <v>5</v>
      </c>
      <c r="GN36">
        <v>0</v>
      </c>
      <c r="GO36">
        <v>0</v>
      </c>
      <c r="GP36">
        <v>0</v>
      </c>
      <c r="GQ36" t="s">
        <v>371</v>
      </c>
      <c r="GR36" t="s">
        <v>372</v>
      </c>
      <c r="GS36" t="s">
        <v>373</v>
      </c>
      <c r="GT36" t="s">
        <v>373</v>
      </c>
      <c r="GU36" t="s">
        <v>373</v>
      </c>
      <c r="GV36" t="s">
        <v>373</v>
      </c>
      <c r="GW36">
        <v>0</v>
      </c>
      <c r="GX36">
        <v>100</v>
      </c>
      <c r="GY36">
        <v>100</v>
      </c>
      <c r="GZ36">
        <v>-4.0270000000000001</v>
      </c>
      <c r="HA36">
        <v>8.7300000000000003E-2</v>
      </c>
      <c r="HB36">
        <v>-3.3797443642471401</v>
      </c>
      <c r="HC36">
        <v>-5.2264853520813098E-3</v>
      </c>
      <c r="HD36">
        <v>8.80926177612275E-7</v>
      </c>
      <c r="HE36">
        <v>-7.1543816509633199E-11</v>
      </c>
      <c r="HF36">
        <v>8.7310142199381102E-2</v>
      </c>
      <c r="HG36">
        <v>0</v>
      </c>
      <c r="HH36">
        <v>0</v>
      </c>
      <c r="HI36">
        <v>0</v>
      </c>
      <c r="HJ36">
        <v>3</v>
      </c>
      <c r="HK36">
        <v>2051</v>
      </c>
      <c r="HL36">
        <v>1</v>
      </c>
      <c r="HM36">
        <v>25</v>
      </c>
      <c r="HN36">
        <v>0.7</v>
      </c>
      <c r="HO36">
        <v>0.7</v>
      </c>
      <c r="HP36">
        <v>18</v>
      </c>
      <c r="HQ36">
        <v>517.21900000000005</v>
      </c>
      <c r="HR36">
        <v>534.52599999999995</v>
      </c>
      <c r="HS36">
        <v>26.999400000000001</v>
      </c>
      <c r="HT36">
        <v>34.757899999999999</v>
      </c>
      <c r="HU36">
        <v>30.0001</v>
      </c>
      <c r="HV36">
        <v>34.869599999999998</v>
      </c>
      <c r="HW36">
        <v>34.841500000000003</v>
      </c>
      <c r="HX36">
        <v>10.218299999999999</v>
      </c>
      <c r="HY36">
        <v>21.203700000000001</v>
      </c>
      <c r="HZ36">
        <v>28.079699999999999</v>
      </c>
      <c r="IA36">
        <v>27</v>
      </c>
      <c r="IB36">
        <v>150</v>
      </c>
      <c r="IC36">
        <v>23.663599999999999</v>
      </c>
      <c r="ID36">
        <v>99.411199999999994</v>
      </c>
      <c r="IE36">
        <v>97.987200000000001</v>
      </c>
    </row>
    <row r="37" spans="1:239" x14ac:dyDescent="0.3">
      <c r="A37">
        <v>21</v>
      </c>
      <c r="B37">
        <v>1628178295.5999999</v>
      </c>
      <c r="C37">
        <v>3826.0999999046298</v>
      </c>
      <c r="D37" t="s">
        <v>471</v>
      </c>
      <c r="E37" t="s">
        <v>472</v>
      </c>
      <c r="F37">
        <v>0</v>
      </c>
      <c r="G37" t="s">
        <v>452</v>
      </c>
      <c r="H37" t="s">
        <v>363</v>
      </c>
      <c r="I37" t="s">
        <v>364</v>
      </c>
      <c r="J37">
        <v>1628178295.5999999</v>
      </c>
      <c r="K37">
        <f t="shared" si="0"/>
        <v>5.2672226626574795E-3</v>
      </c>
      <c r="L37">
        <f t="shared" si="1"/>
        <v>5.2672226626574794</v>
      </c>
      <c r="M37">
        <f t="shared" si="2"/>
        <v>15.38064525964381</v>
      </c>
      <c r="N37">
        <f t="shared" si="3"/>
        <v>81.032399999999996</v>
      </c>
      <c r="O37">
        <f t="shared" si="4"/>
        <v>24.313553444780311</v>
      </c>
      <c r="P37">
        <f t="shared" si="5"/>
        <v>2.4229553035255007</v>
      </c>
      <c r="Q37">
        <f t="shared" si="6"/>
        <v>8.0752442781887996</v>
      </c>
      <c r="R37">
        <f t="shared" si="7"/>
        <v>0.47575385442034673</v>
      </c>
      <c r="S37">
        <f t="shared" si="8"/>
        <v>2.9186448954430868</v>
      </c>
      <c r="T37">
        <f t="shared" si="9"/>
        <v>0.43649280450584521</v>
      </c>
      <c r="U37">
        <f t="shared" si="10"/>
        <v>0.27606495031772893</v>
      </c>
      <c r="V37">
        <f t="shared" si="11"/>
        <v>321.51615586131993</v>
      </c>
      <c r="W37">
        <f t="shared" si="12"/>
        <v>30.201166181662781</v>
      </c>
      <c r="X37">
        <f t="shared" si="13"/>
        <v>29.3309</v>
      </c>
      <c r="Y37">
        <f t="shared" si="14"/>
        <v>4.0994263280187555</v>
      </c>
      <c r="Z37">
        <f t="shared" si="15"/>
        <v>70.296765315721956</v>
      </c>
      <c r="AA37">
        <f t="shared" si="16"/>
        <v>2.9393496932447998</v>
      </c>
      <c r="AB37">
        <f t="shared" si="17"/>
        <v>4.1813441629118753</v>
      </c>
      <c r="AC37">
        <f t="shared" si="18"/>
        <v>1.1600766347739557</v>
      </c>
      <c r="AD37">
        <f t="shared" si="19"/>
        <v>-232.28451942319484</v>
      </c>
      <c r="AE37">
        <f t="shared" si="20"/>
        <v>54.00251437259336</v>
      </c>
      <c r="AF37">
        <f t="shared" si="21"/>
        <v>4.0938410329184238</v>
      </c>
      <c r="AG37">
        <f t="shared" si="22"/>
        <v>147.32799184363688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52088.606332543808</v>
      </c>
      <c r="AM37" t="s">
        <v>365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473</v>
      </c>
      <c r="AT37">
        <v>10229.6</v>
      </c>
      <c r="AU37">
        <v>752.27757692307705</v>
      </c>
      <c r="AV37">
        <v>881.77700000000004</v>
      </c>
      <c r="AW37">
        <f t="shared" si="27"/>
        <v>0.14686187446136945</v>
      </c>
      <c r="AX37">
        <v>0.5</v>
      </c>
      <c r="AY37">
        <f t="shared" si="28"/>
        <v>1681.2227999281449</v>
      </c>
      <c r="AZ37">
        <f t="shared" si="29"/>
        <v>15.38064525964381</v>
      </c>
      <c r="BA37">
        <f t="shared" si="30"/>
        <v>123.45376589231962</v>
      </c>
      <c r="BB37">
        <f t="shared" si="31"/>
        <v>9.3408651004232898E-3</v>
      </c>
      <c r="BC37">
        <f t="shared" si="32"/>
        <v>3.5956063721326368</v>
      </c>
      <c r="BD37">
        <f t="shared" si="33"/>
        <v>238.30883129678261</v>
      </c>
      <c r="BE37" t="s">
        <v>474</v>
      </c>
      <c r="BF37">
        <v>612.30999999999995</v>
      </c>
      <c r="BG37">
        <f t="shared" si="34"/>
        <v>612.30999999999995</v>
      </c>
      <c r="BH37">
        <f t="shared" si="35"/>
        <v>0.30559540564110887</v>
      </c>
      <c r="BI37">
        <f t="shared" si="36"/>
        <v>0.48057618586662909</v>
      </c>
      <c r="BJ37">
        <f t="shared" si="37"/>
        <v>0.92166634205331988</v>
      </c>
      <c r="BK37">
        <f t="shared" si="38"/>
        <v>0.22344244921091333</v>
      </c>
      <c r="BL37">
        <f t="shared" si="39"/>
        <v>0.84545296003720449</v>
      </c>
      <c r="BM37">
        <f t="shared" si="40"/>
        <v>0.39116094031616322</v>
      </c>
      <c r="BN37">
        <f t="shared" si="41"/>
        <v>0.60883905968383678</v>
      </c>
      <c r="BO37">
        <f t="shared" si="42"/>
        <v>2000.03</v>
      </c>
      <c r="BP37">
        <f t="shared" si="43"/>
        <v>1681.2227999281449</v>
      </c>
      <c r="BQ37">
        <f t="shared" si="44"/>
        <v>0.84059879098220769</v>
      </c>
      <c r="BR37">
        <f t="shared" si="45"/>
        <v>0.16075566659566104</v>
      </c>
      <c r="BS37">
        <v>6</v>
      </c>
      <c r="BT37">
        <v>0.5</v>
      </c>
      <c r="BU37" t="s">
        <v>368</v>
      </c>
      <c r="BV37">
        <v>2</v>
      </c>
      <c r="BW37">
        <v>1628178295.5999999</v>
      </c>
      <c r="BX37">
        <v>81.032399999999996</v>
      </c>
      <c r="BY37">
        <v>99.993200000000002</v>
      </c>
      <c r="BZ37">
        <v>29.4954</v>
      </c>
      <c r="CA37">
        <v>23.363800000000001</v>
      </c>
      <c r="CB37">
        <v>84.799199999999999</v>
      </c>
      <c r="CC37">
        <v>29.400200000000002</v>
      </c>
      <c r="CD37">
        <v>500.21499999999997</v>
      </c>
      <c r="CE37">
        <v>99.553899999999999</v>
      </c>
      <c r="CF37">
        <v>0.10061199999999999</v>
      </c>
      <c r="CG37">
        <v>29.674099999999999</v>
      </c>
      <c r="CH37">
        <v>29.3309</v>
      </c>
      <c r="CI37">
        <v>999.9</v>
      </c>
      <c r="CJ37">
        <v>0</v>
      </c>
      <c r="CK37">
        <v>0</v>
      </c>
      <c r="CL37">
        <v>9982.5</v>
      </c>
      <c r="CM37">
        <v>0</v>
      </c>
      <c r="CN37">
        <v>1688.5</v>
      </c>
      <c r="CO37">
        <v>-18.960799999999999</v>
      </c>
      <c r="CP37">
        <v>83.495099999999994</v>
      </c>
      <c r="CQ37">
        <v>102.38500000000001</v>
      </c>
      <c r="CR37">
        <v>6.13164</v>
      </c>
      <c r="CS37">
        <v>99.993200000000002</v>
      </c>
      <c r="CT37">
        <v>23.363800000000001</v>
      </c>
      <c r="CU37">
        <v>2.9363899999999998</v>
      </c>
      <c r="CV37">
        <v>2.3259599999999998</v>
      </c>
      <c r="CW37">
        <v>23.671500000000002</v>
      </c>
      <c r="CX37">
        <v>19.857299999999999</v>
      </c>
      <c r="CY37">
        <v>2000.03</v>
      </c>
      <c r="CZ37">
        <v>0.97999199999999997</v>
      </c>
      <c r="DA37">
        <v>2.00082E-2</v>
      </c>
      <c r="DB37">
        <v>0</v>
      </c>
      <c r="DC37">
        <v>751.78300000000002</v>
      </c>
      <c r="DD37">
        <v>5.0001199999999999</v>
      </c>
      <c r="DE37">
        <v>15890.4</v>
      </c>
      <c r="DF37">
        <v>17384.900000000001</v>
      </c>
      <c r="DG37">
        <v>47.811999999999998</v>
      </c>
      <c r="DH37">
        <v>48.936999999999998</v>
      </c>
      <c r="DI37">
        <v>48.5</v>
      </c>
      <c r="DJ37">
        <v>48.061999999999998</v>
      </c>
      <c r="DK37">
        <v>49.436999999999998</v>
      </c>
      <c r="DL37">
        <v>1955.11</v>
      </c>
      <c r="DM37">
        <v>39.92</v>
      </c>
      <c r="DN37">
        <v>0</v>
      </c>
      <c r="DO37">
        <v>107.39999985694899</v>
      </c>
      <c r="DP37">
        <v>0</v>
      </c>
      <c r="DQ37">
        <v>752.27757692307705</v>
      </c>
      <c r="DR37">
        <v>-2.8463931672520499</v>
      </c>
      <c r="DS37">
        <v>-86.796581444585897</v>
      </c>
      <c r="DT37">
        <v>15901.4692307692</v>
      </c>
      <c r="DU37">
        <v>15</v>
      </c>
      <c r="DV37">
        <v>1628178255.5999999</v>
      </c>
      <c r="DW37" t="s">
        <v>475</v>
      </c>
      <c r="DX37">
        <v>1628178246.5999999</v>
      </c>
      <c r="DY37">
        <v>1628178255.5999999</v>
      </c>
      <c r="DZ37">
        <v>24</v>
      </c>
      <c r="EA37">
        <v>0.05</v>
      </c>
      <c r="EB37">
        <v>8.0000000000000002E-3</v>
      </c>
      <c r="EC37">
        <v>-3.863</v>
      </c>
      <c r="ED37">
        <v>5.8999999999999997E-2</v>
      </c>
      <c r="EE37">
        <v>100</v>
      </c>
      <c r="EF37">
        <v>23</v>
      </c>
      <c r="EG37">
        <v>7.0000000000000007E-2</v>
      </c>
      <c r="EH37">
        <v>0.01</v>
      </c>
      <c r="EI37">
        <v>15.379099869555199</v>
      </c>
      <c r="EJ37">
        <v>-0.16880646095108601</v>
      </c>
      <c r="EK37">
        <v>3.4587010702502897E-2</v>
      </c>
      <c r="EL37">
        <v>1</v>
      </c>
      <c r="EM37">
        <v>0.46799930123636302</v>
      </c>
      <c r="EN37">
        <v>9.5677565857753305E-2</v>
      </c>
      <c r="EO37">
        <v>1.79457134690909E-2</v>
      </c>
      <c r="EP37">
        <v>1</v>
      </c>
      <c r="EQ37">
        <v>2</v>
      </c>
      <c r="ER37">
        <v>2</v>
      </c>
      <c r="ES37" t="s">
        <v>370</v>
      </c>
      <c r="ET37">
        <v>2.9325000000000001</v>
      </c>
      <c r="EU37">
        <v>2.7407400000000002</v>
      </c>
      <c r="EV37">
        <v>2.2785099999999999E-2</v>
      </c>
      <c r="EW37">
        <v>2.7318100000000001E-2</v>
      </c>
      <c r="EX37">
        <v>0.13401099999999999</v>
      </c>
      <c r="EY37">
        <v>0.115787</v>
      </c>
      <c r="EZ37">
        <v>30455.5</v>
      </c>
      <c r="FA37">
        <v>30059.7</v>
      </c>
      <c r="FB37">
        <v>28393.3</v>
      </c>
      <c r="FC37">
        <v>28305.5</v>
      </c>
      <c r="FD37">
        <v>33787.300000000003</v>
      </c>
      <c r="FE37">
        <v>35216.1</v>
      </c>
      <c r="FF37">
        <v>42831.3</v>
      </c>
      <c r="FG37">
        <v>44182.9</v>
      </c>
      <c r="FH37">
        <v>1.77565</v>
      </c>
      <c r="FI37">
        <v>1.9268700000000001</v>
      </c>
      <c r="FJ37">
        <v>5.126E-2</v>
      </c>
      <c r="FK37">
        <v>0</v>
      </c>
      <c r="FL37">
        <v>28.495200000000001</v>
      </c>
      <c r="FM37">
        <v>999.9</v>
      </c>
      <c r="FN37">
        <v>45.677999999999997</v>
      </c>
      <c r="FO37">
        <v>37.343000000000004</v>
      </c>
      <c r="FP37">
        <v>29.475899999999999</v>
      </c>
      <c r="FQ37">
        <v>62.2164</v>
      </c>
      <c r="FR37">
        <v>32.515999999999998</v>
      </c>
      <c r="FS37">
        <v>1</v>
      </c>
      <c r="FT37">
        <v>0.64775899999999997</v>
      </c>
      <c r="FU37">
        <v>1.9471499999999999</v>
      </c>
      <c r="FV37">
        <v>20.3371</v>
      </c>
      <c r="FW37">
        <v>5.2755400000000003</v>
      </c>
      <c r="FX37">
        <v>12.088100000000001</v>
      </c>
      <c r="FY37">
        <v>5.0132500000000002</v>
      </c>
      <c r="FZ37">
        <v>3.29183</v>
      </c>
      <c r="GA37">
        <v>999.9</v>
      </c>
      <c r="GB37">
        <v>9999</v>
      </c>
      <c r="GC37">
        <v>9999</v>
      </c>
      <c r="GD37">
        <v>9999</v>
      </c>
      <c r="GE37">
        <v>1.8721300000000001</v>
      </c>
      <c r="GF37">
        <v>1.8728400000000001</v>
      </c>
      <c r="GG37">
        <v>1.8724400000000001</v>
      </c>
      <c r="GH37">
        <v>1.8762799999999999</v>
      </c>
      <c r="GI37">
        <v>1.8699600000000001</v>
      </c>
      <c r="GJ37">
        <v>1.8730199999999999</v>
      </c>
      <c r="GK37">
        <v>1.87294</v>
      </c>
      <c r="GL37">
        <v>1.87436</v>
      </c>
      <c r="GM37">
        <v>5</v>
      </c>
      <c r="GN37">
        <v>0</v>
      </c>
      <c r="GO37">
        <v>0</v>
      </c>
      <c r="GP37">
        <v>0</v>
      </c>
      <c r="GQ37" t="s">
        <v>371</v>
      </c>
      <c r="GR37" t="s">
        <v>372</v>
      </c>
      <c r="GS37" t="s">
        <v>373</v>
      </c>
      <c r="GT37" t="s">
        <v>373</v>
      </c>
      <c r="GU37" t="s">
        <v>373</v>
      </c>
      <c r="GV37" t="s">
        <v>373</v>
      </c>
      <c r="GW37">
        <v>0</v>
      </c>
      <c r="GX37">
        <v>100</v>
      </c>
      <c r="GY37">
        <v>100</v>
      </c>
      <c r="GZ37">
        <v>-3.7669999999999999</v>
      </c>
      <c r="HA37">
        <v>9.5200000000000007E-2</v>
      </c>
      <c r="HB37">
        <v>-3.3299123843472098</v>
      </c>
      <c r="HC37">
        <v>-5.2264853520813098E-3</v>
      </c>
      <c r="HD37">
        <v>8.80926177612275E-7</v>
      </c>
      <c r="HE37">
        <v>-7.1543816509633199E-11</v>
      </c>
      <c r="HF37">
        <v>9.5211263845649999E-2</v>
      </c>
      <c r="HG37">
        <v>0</v>
      </c>
      <c r="HH37">
        <v>0</v>
      </c>
      <c r="HI37">
        <v>0</v>
      </c>
      <c r="HJ37">
        <v>3</v>
      </c>
      <c r="HK37">
        <v>2051</v>
      </c>
      <c r="HL37">
        <v>1</v>
      </c>
      <c r="HM37">
        <v>25</v>
      </c>
      <c r="HN37">
        <v>0.8</v>
      </c>
      <c r="HO37">
        <v>0.7</v>
      </c>
      <c r="HP37">
        <v>18</v>
      </c>
      <c r="HQ37">
        <v>517.49199999999996</v>
      </c>
      <c r="HR37">
        <v>535.06899999999996</v>
      </c>
      <c r="HS37">
        <v>27.000699999999998</v>
      </c>
      <c r="HT37">
        <v>34.742100000000001</v>
      </c>
      <c r="HU37">
        <v>30.0001</v>
      </c>
      <c r="HV37">
        <v>34.869799999999998</v>
      </c>
      <c r="HW37">
        <v>34.8446</v>
      </c>
      <c r="HX37">
        <v>7.84476</v>
      </c>
      <c r="HY37">
        <v>20.4605</v>
      </c>
      <c r="HZ37">
        <v>27.381</v>
      </c>
      <c r="IA37">
        <v>27</v>
      </c>
      <c r="IB37">
        <v>100</v>
      </c>
      <c r="IC37">
        <v>23.292400000000001</v>
      </c>
      <c r="ID37">
        <v>99.408799999999999</v>
      </c>
      <c r="IE37">
        <v>97.989400000000003</v>
      </c>
    </row>
    <row r="38" spans="1:239" x14ac:dyDescent="0.3">
      <c r="A38">
        <v>22</v>
      </c>
      <c r="B38">
        <v>1628178412.0999999</v>
      </c>
      <c r="C38">
        <v>3942.5999999046298</v>
      </c>
      <c r="D38" t="s">
        <v>476</v>
      </c>
      <c r="E38" t="s">
        <v>477</v>
      </c>
      <c r="F38">
        <v>0</v>
      </c>
      <c r="G38" t="s">
        <v>452</v>
      </c>
      <c r="H38" t="s">
        <v>363</v>
      </c>
      <c r="I38" t="s">
        <v>364</v>
      </c>
      <c r="J38">
        <v>1628178412.0999999</v>
      </c>
      <c r="K38">
        <f t="shared" si="0"/>
        <v>5.375398364870252E-3</v>
      </c>
      <c r="L38">
        <f t="shared" si="1"/>
        <v>5.3753983648702519</v>
      </c>
      <c r="M38">
        <f t="shared" si="2"/>
        <v>11.846262652379817</v>
      </c>
      <c r="N38">
        <f t="shared" si="3"/>
        <v>60.411000000000001</v>
      </c>
      <c r="O38">
        <f t="shared" si="4"/>
        <v>18.063280414841927</v>
      </c>
      <c r="P38">
        <f t="shared" si="5"/>
        <v>1.800071264350819</v>
      </c>
      <c r="Q38">
        <f t="shared" si="6"/>
        <v>6.0201747774090002</v>
      </c>
      <c r="R38">
        <f t="shared" si="7"/>
        <v>0.49183937185642473</v>
      </c>
      <c r="S38">
        <f t="shared" si="8"/>
        <v>2.9192919282558951</v>
      </c>
      <c r="T38">
        <f t="shared" si="9"/>
        <v>0.45001193344627677</v>
      </c>
      <c r="U38">
        <f t="shared" si="10"/>
        <v>0.28471846960842589</v>
      </c>
      <c r="V38">
        <f t="shared" si="11"/>
        <v>321.48511186144646</v>
      </c>
      <c r="W38">
        <f t="shared" si="12"/>
        <v>30.10622497784934</v>
      </c>
      <c r="X38">
        <f t="shared" si="13"/>
        <v>29.279900000000001</v>
      </c>
      <c r="Y38">
        <f t="shared" si="14"/>
        <v>4.0873734251154108</v>
      </c>
      <c r="Z38">
        <f t="shared" si="15"/>
        <v>70.557501800151798</v>
      </c>
      <c r="AA38">
        <f t="shared" si="16"/>
        <v>2.9389745661860998</v>
      </c>
      <c r="AB38">
        <f t="shared" si="17"/>
        <v>4.1653608634139268</v>
      </c>
      <c r="AC38">
        <f t="shared" si="18"/>
        <v>1.148398858929311</v>
      </c>
      <c r="AD38">
        <f t="shared" si="19"/>
        <v>-237.0550678907781</v>
      </c>
      <c r="AE38">
        <f t="shared" si="20"/>
        <v>51.575020731120418</v>
      </c>
      <c r="AF38">
        <f t="shared" si="21"/>
        <v>3.9066730154686908</v>
      </c>
      <c r="AG38">
        <f t="shared" si="22"/>
        <v>139.91173771725747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52118.518076902394</v>
      </c>
      <c r="AM38" t="s">
        <v>365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478</v>
      </c>
      <c r="AT38">
        <v>10230.299999999999</v>
      </c>
      <c r="AU38">
        <v>754.48800000000006</v>
      </c>
      <c r="AV38">
        <v>851.73299999999995</v>
      </c>
      <c r="AW38">
        <f t="shared" si="27"/>
        <v>0.11417310354301158</v>
      </c>
      <c r="AX38">
        <v>0.5</v>
      </c>
      <c r="AY38">
        <f t="shared" si="28"/>
        <v>1681.0703999282105</v>
      </c>
      <c r="AZ38">
        <f t="shared" si="29"/>
        <v>11.846262652379817</v>
      </c>
      <c r="BA38">
        <f t="shared" si="30"/>
        <v>95.966512417047724</v>
      </c>
      <c r="BB38">
        <f t="shared" si="31"/>
        <v>7.2392523068281044E-3</v>
      </c>
      <c r="BC38">
        <f t="shared" si="32"/>
        <v>3.7577116302878957</v>
      </c>
      <c r="BD38">
        <f t="shared" si="33"/>
        <v>236.05845466652798</v>
      </c>
      <c r="BE38" t="s">
        <v>479</v>
      </c>
      <c r="BF38">
        <v>611.73</v>
      </c>
      <c r="BG38">
        <f t="shared" si="34"/>
        <v>611.73</v>
      </c>
      <c r="BH38">
        <f t="shared" si="35"/>
        <v>0.28178196688398827</v>
      </c>
      <c r="BI38">
        <f t="shared" si="36"/>
        <v>0.40518243521955943</v>
      </c>
      <c r="BJ38">
        <f t="shared" si="37"/>
        <v>0.93024324457865992</v>
      </c>
      <c r="BK38">
        <f t="shared" si="38"/>
        <v>0.17696320977724217</v>
      </c>
      <c r="BL38">
        <f t="shared" si="39"/>
        <v>0.85346450536627405</v>
      </c>
      <c r="BM38">
        <f t="shared" si="40"/>
        <v>0.32851715480810972</v>
      </c>
      <c r="BN38">
        <f t="shared" si="41"/>
        <v>0.67148284519189028</v>
      </c>
      <c r="BO38">
        <f t="shared" si="42"/>
        <v>1999.85</v>
      </c>
      <c r="BP38">
        <f t="shared" si="43"/>
        <v>1681.0703999282105</v>
      </c>
      <c r="BQ38">
        <f t="shared" si="44"/>
        <v>0.8405982448324677</v>
      </c>
      <c r="BR38">
        <f t="shared" si="45"/>
        <v>0.16075461252666273</v>
      </c>
      <c r="BS38">
        <v>6</v>
      </c>
      <c r="BT38">
        <v>0.5</v>
      </c>
      <c r="BU38" t="s">
        <v>368</v>
      </c>
      <c r="BV38">
        <v>2</v>
      </c>
      <c r="BW38">
        <v>1628178412.0999999</v>
      </c>
      <c r="BX38">
        <v>60.411000000000001</v>
      </c>
      <c r="BY38">
        <v>75.008399999999995</v>
      </c>
      <c r="BZ38">
        <v>29.491900000000001</v>
      </c>
      <c r="CA38">
        <v>23.234999999999999</v>
      </c>
      <c r="CB38">
        <v>64.131900000000002</v>
      </c>
      <c r="CC38">
        <v>29.388999999999999</v>
      </c>
      <c r="CD38">
        <v>500.267</v>
      </c>
      <c r="CE38">
        <v>99.553299999999993</v>
      </c>
      <c r="CF38">
        <v>0.10031900000000001</v>
      </c>
      <c r="CG38">
        <v>29.607600000000001</v>
      </c>
      <c r="CH38">
        <v>29.279900000000001</v>
      </c>
      <c r="CI38">
        <v>999.9</v>
      </c>
      <c r="CJ38">
        <v>0</v>
      </c>
      <c r="CK38">
        <v>0</v>
      </c>
      <c r="CL38">
        <v>9986.25</v>
      </c>
      <c r="CM38">
        <v>0</v>
      </c>
      <c r="CN38">
        <v>1700.39</v>
      </c>
      <c r="CO38">
        <v>-14.597300000000001</v>
      </c>
      <c r="CP38">
        <v>62.2468</v>
      </c>
      <c r="CQ38">
        <v>76.792699999999996</v>
      </c>
      <c r="CR38">
        <v>6.2568599999999996</v>
      </c>
      <c r="CS38">
        <v>75.008399999999995</v>
      </c>
      <c r="CT38">
        <v>23.234999999999999</v>
      </c>
      <c r="CU38">
        <v>2.93601</v>
      </c>
      <c r="CV38">
        <v>2.3131200000000001</v>
      </c>
      <c r="CW38">
        <v>23.6694</v>
      </c>
      <c r="CX38">
        <v>19.7681</v>
      </c>
      <c r="CY38">
        <v>1999.85</v>
      </c>
      <c r="CZ38">
        <v>0.98000799999999999</v>
      </c>
      <c r="DA38">
        <v>1.99924E-2</v>
      </c>
      <c r="DB38">
        <v>0</v>
      </c>
      <c r="DC38">
        <v>753.68600000000004</v>
      </c>
      <c r="DD38">
        <v>5.0001199999999999</v>
      </c>
      <c r="DE38">
        <v>15929.1</v>
      </c>
      <c r="DF38">
        <v>17383.400000000001</v>
      </c>
      <c r="DG38">
        <v>47.75</v>
      </c>
      <c r="DH38">
        <v>48.875</v>
      </c>
      <c r="DI38">
        <v>48.436999999999998</v>
      </c>
      <c r="DJ38">
        <v>48</v>
      </c>
      <c r="DK38">
        <v>49.375</v>
      </c>
      <c r="DL38">
        <v>1954.97</v>
      </c>
      <c r="DM38">
        <v>39.880000000000003</v>
      </c>
      <c r="DN38">
        <v>0</v>
      </c>
      <c r="DO38">
        <v>115.90000009536701</v>
      </c>
      <c r="DP38">
        <v>0</v>
      </c>
      <c r="DQ38">
        <v>754.48800000000006</v>
      </c>
      <c r="DR38">
        <v>-2.5687521458609899</v>
      </c>
      <c r="DS38">
        <v>-44.393162649773203</v>
      </c>
      <c r="DT38">
        <v>15934.734615384599</v>
      </c>
      <c r="DU38">
        <v>15</v>
      </c>
      <c r="DV38">
        <v>1628178372.0999999</v>
      </c>
      <c r="DW38" t="s">
        <v>480</v>
      </c>
      <c r="DX38">
        <v>1628178356.0999999</v>
      </c>
      <c r="DY38">
        <v>1628178372.0999999</v>
      </c>
      <c r="DZ38">
        <v>25</v>
      </c>
      <c r="EA38">
        <v>-5.8999999999999997E-2</v>
      </c>
      <c r="EB38">
        <v>8.0000000000000002E-3</v>
      </c>
      <c r="EC38">
        <v>-3.7959999999999998</v>
      </c>
      <c r="ED38">
        <v>6.2E-2</v>
      </c>
      <c r="EE38">
        <v>75</v>
      </c>
      <c r="EF38">
        <v>23</v>
      </c>
      <c r="EG38">
        <v>0.1</v>
      </c>
      <c r="EH38">
        <v>0.02</v>
      </c>
      <c r="EI38">
        <v>11.914972663579199</v>
      </c>
      <c r="EJ38">
        <v>-0.234200517609091</v>
      </c>
      <c r="EK38">
        <v>4.0114147495858801E-2</v>
      </c>
      <c r="EL38">
        <v>1</v>
      </c>
      <c r="EM38">
        <v>0.48076101267907101</v>
      </c>
      <c r="EN38">
        <v>0.110180070354857</v>
      </c>
      <c r="EO38">
        <v>1.85001720888264E-2</v>
      </c>
      <c r="EP38">
        <v>1</v>
      </c>
      <c r="EQ38">
        <v>2</v>
      </c>
      <c r="ER38">
        <v>2</v>
      </c>
      <c r="ES38" t="s">
        <v>370</v>
      </c>
      <c r="ET38">
        <v>2.9326400000000001</v>
      </c>
      <c r="EU38">
        <v>2.7404799999999998</v>
      </c>
      <c r="EV38">
        <v>1.7313100000000001E-2</v>
      </c>
      <c r="EW38">
        <v>2.0647499999999999E-2</v>
      </c>
      <c r="EX38">
        <v>0.13397700000000001</v>
      </c>
      <c r="EY38">
        <v>0.115343</v>
      </c>
      <c r="EZ38">
        <v>30626.7</v>
      </c>
      <c r="FA38">
        <v>30266.1</v>
      </c>
      <c r="FB38">
        <v>28394</v>
      </c>
      <c r="FC38">
        <v>28305.8</v>
      </c>
      <c r="FD38">
        <v>33789.1</v>
      </c>
      <c r="FE38">
        <v>35234.300000000003</v>
      </c>
      <c r="FF38">
        <v>42832.1</v>
      </c>
      <c r="FG38">
        <v>44183.6</v>
      </c>
      <c r="FH38">
        <v>1.7758700000000001</v>
      </c>
      <c r="FI38">
        <v>1.9283300000000001</v>
      </c>
      <c r="FJ38">
        <v>5.0652799999999998E-2</v>
      </c>
      <c r="FK38">
        <v>0</v>
      </c>
      <c r="FL38">
        <v>28.4541</v>
      </c>
      <c r="FM38">
        <v>999.9</v>
      </c>
      <c r="FN38">
        <v>45.354999999999997</v>
      </c>
      <c r="FO38">
        <v>37.182000000000002</v>
      </c>
      <c r="FP38">
        <v>29.0121</v>
      </c>
      <c r="FQ38">
        <v>62.096400000000003</v>
      </c>
      <c r="FR38">
        <v>32.239600000000003</v>
      </c>
      <c r="FS38">
        <v>1</v>
      </c>
      <c r="FT38">
        <v>0.64674799999999999</v>
      </c>
      <c r="FU38">
        <v>1.89557</v>
      </c>
      <c r="FV38">
        <v>20.337900000000001</v>
      </c>
      <c r="FW38">
        <v>5.27569</v>
      </c>
      <c r="FX38">
        <v>12.0878</v>
      </c>
      <c r="FY38">
        <v>5.0132000000000003</v>
      </c>
      <c r="FZ38">
        <v>3.2919999999999998</v>
      </c>
      <c r="GA38">
        <v>999.9</v>
      </c>
      <c r="GB38">
        <v>9999</v>
      </c>
      <c r="GC38">
        <v>9999</v>
      </c>
      <c r="GD38">
        <v>9999</v>
      </c>
      <c r="GE38">
        <v>1.87216</v>
      </c>
      <c r="GF38">
        <v>1.87283</v>
      </c>
      <c r="GG38">
        <v>1.8724099999999999</v>
      </c>
      <c r="GH38">
        <v>1.87632</v>
      </c>
      <c r="GI38">
        <v>1.8699600000000001</v>
      </c>
      <c r="GJ38">
        <v>1.8730199999999999</v>
      </c>
      <c r="GK38">
        <v>1.87297</v>
      </c>
      <c r="GL38">
        <v>1.87435</v>
      </c>
      <c r="GM38">
        <v>5</v>
      </c>
      <c r="GN38">
        <v>0</v>
      </c>
      <c r="GO38">
        <v>0</v>
      </c>
      <c r="GP38">
        <v>0</v>
      </c>
      <c r="GQ38" t="s">
        <v>371</v>
      </c>
      <c r="GR38" t="s">
        <v>372</v>
      </c>
      <c r="GS38" t="s">
        <v>373</v>
      </c>
      <c r="GT38" t="s">
        <v>373</v>
      </c>
      <c r="GU38" t="s">
        <v>373</v>
      </c>
      <c r="GV38" t="s">
        <v>373</v>
      </c>
      <c r="GW38">
        <v>0</v>
      </c>
      <c r="GX38">
        <v>100</v>
      </c>
      <c r="GY38">
        <v>100</v>
      </c>
      <c r="GZ38">
        <v>-3.7210000000000001</v>
      </c>
      <c r="HA38">
        <v>0.10290000000000001</v>
      </c>
      <c r="HB38">
        <v>-3.3893028918845398</v>
      </c>
      <c r="HC38">
        <v>-5.2264853520813098E-3</v>
      </c>
      <c r="HD38">
        <v>8.80926177612275E-7</v>
      </c>
      <c r="HE38">
        <v>-7.1543816509633199E-11</v>
      </c>
      <c r="HF38">
        <v>0.102867604247648</v>
      </c>
      <c r="HG38">
        <v>0</v>
      </c>
      <c r="HH38">
        <v>0</v>
      </c>
      <c r="HI38">
        <v>0</v>
      </c>
      <c r="HJ38">
        <v>3</v>
      </c>
      <c r="HK38">
        <v>2051</v>
      </c>
      <c r="HL38">
        <v>1</v>
      </c>
      <c r="HM38">
        <v>25</v>
      </c>
      <c r="HN38">
        <v>0.9</v>
      </c>
      <c r="HO38">
        <v>0.7</v>
      </c>
      <c r="HP38">
        <v>18</v>
      </c>
      <c r="HQ38">
        <v>517.61900000000003</v>
      </c>
      <c r="HR38">
        <v>536.149</v>
      </c>
      <c r="HS38">
        <v>26.998799999999999</v>
      </c>
      <c r="HT38">
        <v>34.721299999999999</v>
      </c>
      <c r="HU38">
        <v>29.9999</v>
      </c>
      <c r="HV38">
        <v>34.863399999999999</v>
      </c>
      <c r="HW38">
        <v>34.841500000000003</v>
      </c>
      <c r="HX38">
        <v>6.6710900000000004</v>
      </c>
      <c r="HY38">
        <v>19.674600000000002</v>
      </c>
      <c r="HZ38">
        <v>26.721900000000002</v>
      </c>
      <c r="IA38">
        <v>27</v>
      </c>
      <c r="IB38">
        <v>75</v>
      </c>
      <c r="IC38">
        <v>23.175000000000001</v>
      </c>
      <c r="ID38">
        <v>99.410899999999998</v>
      </c>
      <c r="IE38">
        <v>97.990799999999993</v>
      </c>
    </row>
    <row r="39" spans="1:239" x14ac:dyDescent="0.3">
      <c r="A39">
        <v>23</v>
      </c>
      <c r="B39">
        <v>1628178527.0999999</v>
      </c>
      <c r="C39">
        <v>4057.5999999046298</v>
      </c>
      <c r="D39" t="s">
        <v>481</v>
      </c>
      <c r="E39" t="s">
        <v>482</v>
      </c>
      <c r="F39">
        <v>0</v>
      </c>
      <c r="G39" t="s">
        <v>452</v>
      </c>
      <c r="H39" t="s">
        <v>363</v>
      </c>
      <c r="I39" t="s">
        <v>364</v>
      </c>
      <c r="J39">
        <v>1628178527.0999999</v>
      </c>
      <c r="K39">
        <f t="shared" si="0"/>
        <v>5.4691260201199859E-3</v>
      </c>
      <c r="L39">
        <f t="shared" si="1"/>
        <v>5.4691260201199858</v>
      </c>
      <c r="M39">
        <f t="shared" si="2"/>
        <v>8.1538271475205022</v>
      </c>
      <c r="N39">
        <f t="shared" si="3"/>
        <v>39.975200000000001</v>
      </c>
      <c r="O39">
        <f t="shared" si="4"/>
        <v>10.931521841021057</v>
      </c>
      <c r="P39">
        <f t="shared" si="5"/>
        <v>1.0893750251987473</v>
      </c>
      <c r="Q39">
        <f t="shared" si="6"/>
        <v>3.9837074051216805</v>
      </c>
      <c r="R39">
        <f t="shared" si="7"/>
        <v>0.49338386651162686</v>
      </c>
      <c r="S39">
        <f t="shared" si="8"/>
        <v>2.9178871746164012</v>
      </c>
      <c r="T39">
        <f t="shared" si="9"/>
        <v>0.45128693723466401</v>
      </c>
      <c r="U39">
        <f t="shared" si="10"/>
        <v>0.28553665760362906</v>
      </c>
      <c r="V39">
        <f t="shared" si="11"/>
        <v>321.48830386144783</v>
      </c>
      <c r="W39">
        <f t="shared" si="12"/>
        <v>30.148323150028169</v>
      </c>
      <c r="X39">
        <f t="shared" si="13"/>
        <v>29.356000000000002</v>
      </c>
      <c r="Y39">
        <f t="shared" si="14"/>
        <v>4.1053696160970059</v>
      </c>
      <c r="Z39">
        <f t="shared" si="15"/>
        <v>70.321617559141345</v>
      </c>
      <c r="AA39">
        <f t="shared" si="16"/>
        <v>2.9403549911399507</v>
      </c>
      <c r="AB39">
        <f t="shared" si="17"/>
        <v>4.1812960128044212</v>
      </c>
      <c r="AC39">
        <f t="shared" si="18"/>
        <v>1.1650146249570552</v>
      </c>
      <c r="AD39">
        <f t="shared" si="19"/>
        <v>-241.18845748729137</v>
      </c>
      <c r="AE39">
        <f t="shared" si="20"/>
        <v>50.008573494482292</v>
      </c>
      <c r="AF39">
        <f t="shared" si="21"/>
        <v>3.7925195202779531</v>
      </c>
      <c r="AG39">
        <f t="shared" si="22"/>
        <v>134.10093938891669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52067.022826812419</v>
      </c>
      <c r="AM39" t="s">
        <v>365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483</v>
      </c>
      <c r="AT39">
        <v>10230.5</v>
      </c>
      <c r="AU39">
        <v>757.99615384615402</v>
      </c>
      <c r="AV39">
        <v>824.25900000000001</v>
      </c>
      <c r="AW39">
        <f t="shared" si="27"/>
        <v>8.0390806959761418E-2</v>
      </c>
      <c r="AX39">
        <v>0.5</v>
      </c>
      <c r="AY39">
        <f t="shared" si="28"/>
        <v>1681.087199928211</v>
      </c>
      <c r="AZ39">
        <f t="shared" si="29"/>
        <v>8.1538271475205022</v>
      </c>
      <c r="BA39">
        <f t="shared" si="30"/>
        <v>67.571978285977337</v>
      </c>
      <c r="BB39">
        <f t="shared" si="31"/>
        <v>5.0427231056922204E-3</v>
      </c>
      <c r="BC39">
        <f t="shared" si="32"/>
        <v>3.9162945142242913</v>
      </c>
      <c r="BD39">
        <f t="shared" si="33"/>
        <v>233.89772576621434</v>
      </c>
      <c r="BE39" t="s">
        <v>484</v>
      </c>
      <c r="BF39">
        <v>615.25</v>
      </c>
      <c r="BG39">
        <f t="shared" si="34"/>
        <v>615.25</v>
      </c>
      <c r="BH39">
        <f t="shared" si="35"/>
        <v>0.25357199618081216</v>
      </c>
      <c r="BI39">
        <f t="shared" si="36"/>
        <v>0.31703345862544674</v>
      </c>
      <c r="BJ39">
        <f t="shared" si="37"/>
        <v>0.93918942116058834</v>
      </c>
      <c r="BK39">
        <f t="shared" si="38"/>
        <v>0.12692888983912559</v>
      </c>
      <c r="BL39">
        <f t="shared" si="39"/>
        <v>0.86079073344412183</v>
      </c>
      <c r="BM39">
        <f t="shared" si="40"/>
        <v>0.25732958462859856</v>
      </c>
      <c r="BN39">
        <f t="shared" si="41"/>
        <v>0.74267041537140144</v>
      </c>
      <c r="BO39">
        <f t="shared" si="42"/>
        <v>1999.87</v>
      </c>
      <c r="BP39">
        <f t="shared" si="43"/>
        <v>1681.087199928211</v>
      </c>
      <c r="BQ39">
        <f t="shared" si="44"/>
        <v>0.84059823884963081</v>
      </c>
      <c r="BR39">
        <f t="shared" si="45"/>
        <v>0.16075460097978761</v>
      </c>
      <c r="BS39">
        <v>6</v>
      </c>
      <c r="BT39">
        <v>0.5</v>
      </c>
      <c r="BU39" t="s">
        <v>368</v>
      </c>
      <c r="BV39">
        <v>2</v>
      </c>
      <c r="BW39">
        <v>1628178527.0999999</v>
      </c>
      <c r="BX39">
        <v>39.975200000000001</v>
      </c>
      <c r="BY39">
        <v>50.020400000000002</v>
      </c>
      <c r="BZ39">
        <v>29.505500000000001</v>
      </c>
      <c r="CA39">
        <v>23.1373</v>
      </c>
      <c r="CB39">
        <v>43.682000000000002</v>
      </c>
      <c r="CC39">
        <v>29.401199999999999</v>
      </c>
      <c r="CD39">
        <v>500.08699999999999</v>
      </c>
      <c r="CE39">
        <v>99.554500000000004</v>
      </c>
      <c r="CF39">
        <v>9.9970900000000001E-2</v>
      </c>
      <c r="CG39">
        <v>29.6739</v>
      </c>
      <c r="CH39">
        <v>29.356000000000002</v>
      </c>
      <c r="CI39">
        <v>999.9</v>
      </c>
      <c r="CJ39">
        <v>0</v>
      </c>
      <c r="CK39">
        <v>0</v>
      </c>
      <c r="CL39">
        <v>9978.1200000000008</v>
      </c>
      <c r="CM39">
        <v>0</v>
      </c>
      <c r="CN39">
        <v>1708.93</v>
      </c>
      <c r="CO39">
        <v>-10.045199999999999</v>
      </c>
      <c r="CP39">
        <v>41.1905</v>
      </c>
      <c r="CQ39">
        <v>51.205199999999998</v>
      </c>
      <c r="CR39">
        <v>6.3681599999999996</v>
      </c>
      <c r="CS39">
        <v>50.020400000000002</v>
      </c>
      <c r="CT39">
        <v>23.1373</v>
      </c>
      <c r="CU39">
        <v>2.9373999999999998</v>
      </c>
      <c r="CV39">
        <v>2.30342</v>
      </c>
      <c r="CW39">
        <v>23.677299999999999</v>
      </c>
      <c r="CX39">
        <v>19.700399999999998</v>
      </c>
      <c r="CY39">
        <v>1999.87</v>
      </c>
      <c r="CZ39">
        <v>0.98000799999999999</v>
      </c>
      <c r="DA39">
        <v>1.99924E-2</v>
      </c>
      <c r="DB39">
        <v>0</v>
      </c>
      <c r="DC39">
        <v>757.49099999999999</v>
      </c>
      <c r="DD39">
        <v>5.0001199999999999</v>
      </c>
      <c r="DE39">
        <v>16001.7</v>
      </c>
      <c r="DF39">
        <v>17383.599999999999</v>
      </c>
      <c r="DG39">
        <v>47.75</v>
      </c>
      <c r="DH39">
        <v>48.811999999999998</v>
      </c>
      <c r="DI39">
        <v>48.375</v>
      </c>
      <c r="DJ39">
        <v>48</v>
      </c>
      <c r="DK39">
        <v>49.311999999999998</v>
      </c>
      <c r="DL39">
        <v>1954.99</v>
      </c>
      <c r="DM39">
        <v>39.880000000000003</v>
      </c>
      <c r="DN39">
        <v>0</v>
      </c>
      <c r="DO39">
        <v>114.59999990463299</v>
      </c>
      <c r="DP39">
        <v>0</v>
      </c>
      <c r="DQ39">
        <v>757.99615384615402</v>
      </c>
      <c r="DR39">
        <v>-4.2173675228504299</v>
      </c>
      <c r="DS39">
        <v>-41.1111112303388</v>
      </c>
      <c r="DT39">
        <v>16011.365384615399</v>
      </c>
      <c r="DU39">
        <v>15</v>
      </c>
      <c r="DV39">
        <v>1628178488.5999999</v>
      </c>
      <c r="DW39" t="s">
        <v>485</v>
      </c>
      <c r="DX39">
        <v>1628178475.5999999</v>
      </c>
      <c r="DY39">
        <v>1628178488.5999999</v>
      </c>
      <c r="DZ39">
        <v>26</v>
      </c>
      <c r="EA39">
        <v>-9.0999999999999998E-2</v>
      </c>
      <c r="EB39">
        <v>1E-3</v>
      </c>
      <c r="EC39">
        <v>-3.7589999999999999</v>
      </c>
      <c r="ED39">
        <v>5.7000000000000002E-2</v>
      </c>
      <c r="EE39">
        <v>50</v>
      </c>
      <c r="EF39">
        <v>23</v>
      </c>
      <c r="EG39">
        <v>0.1</v>
      </c>
      <c r="EH39">
        <v>0.02</v>
      </c>
      <c r="EI39">
        <v>8.1747109323555094</v>
      </c>
      <c r="EJ39">
        <v>-0.121826417501011</v>
      </c>
      <c r="EK39">
        <v>4.6852125561769598E-2</v>
      </c>
      <c r="EL39">
        <v>1</v>
      </c>
      <c r="EM39">
        <v>0.48247651353638998</v>
      </c>
      <c r="EN39">
        <v>9.5057202218825299E-2</v>
      </c>
      <c r="EO39">
        <v>1.9312445364080399E-2</v>
      </c>
      <c r="EP39">
        <v>1</v>
      </c>
      <c r="EQ39">
        <v>2</v>
      </c>
      <c r="ER39">
        <v>2</v>
      </c>
      <c r="ES39" t="s">
        <v>370</v>
      </c>
      <c r="ET39">
        <v>2.9321899999999999</v>
      </c>
      <c r="EU39">
        <v>2.7400600000000002</v>
      </c>
      <c r="EV39">
        <v>1.18256E-2</v>
      </c>
      <c r="EW39">
        <v>1.38376E-2</v>
      </c>
      <c r="EX39">
        <v>0.134022</v>
      </c>
      <c r="EY39">
        <v>0.115012</v>
      </c>
      <c r="EZ39">
        <v>30798</v>
      </c>
      <c r="FA39">
        <v>30478.799999999999</v>
      </c>
      <c r="FB39">
        <v>28394.2</v>
      </c>
      <c r="FC39">
        <v>28307.9</v>
      </c>
      <c r="FD39">
        <v>33785.9</v>
      </c>
      <c r="FE39">
        <v>35250.6</v>
      </c>
      <c r="FF39">
        <v>42830.400000000001</v>
      </c>
      <c r="FG39">
        <v>44187.7</v>
      </c>
      <c r="FH39">
        <v>1.776</v>
      </c>
      <c r="FI39">
        <v>1.9301200000000001</v>
      </c>
      <c r="FJ39">
        <v>5.3320100000000002E-2</v>
      </c>
      <c r="FK39">
        <v>0</v>
      </c>
      <c r="FL39">
        <v>28.486699999999999</v>
      </c>
      <c r="FM39">
        <v>999.9</v>
      </c>
      <c r="FN39">
        <v>45.183999999999997</v>
      </c>
      <c r="FO39">
        <v>37.030999999999999</v>
      </c>
      <c r="FP39">
        <v>28.665299999999998</v>
      </c>
      <c r="FQ39">
        <v>62.3264</v>
      </c>
      <c r="FR39">
        <v>32.127400000000002</v>
      </c>
      <c r="FS39">
        <v>1</v>
      </c>
      <c r="FT39">
        <v>0.64461400000000002</v>
      </c>
      <c r="FU39">
        <v>1.93719</v>
      </c>
      <c r="FV39">
        <v>20.3369</v>
      </c>
      <c r="FW39">
        <v>5.2719500000000004</v>
      </c>
      <c r="FX39">
        <v>12.087999999999999</v>
      </c>
      <c r="FY39">
        <v>5.0108499999999996</v>
      </c>
      <c r="FZ39">
        <v>3.2913299999999999</v>
      </c>
      <c r="GA39">
        <v>999.9</v>
      </c>
      <c r="GB39">
        <v>9999</v>
      </c>
      <c r="GC39">
        <v>9999</v>
      </c>
      <c r="GD39">
        <v>9999</v>
      </c>
      <c r="GE39">
        <v>1.87216</v>
      </c>
      <c r="GF39">
        <v>1.87286</v>
      </c>
      <c r="GG39">
        <v>1.8724400000000001</v>
      </c>
      <c r="GH39">
        <v>1.8763399999999999</v>
      </c>
      <c r="GI39">
        <v>1.8699699999999999</v>
      </c>
      <c r="GJ39">
        <v>1.87303</v>
      </c>
      <c r="GK39">
        <v>1.873</v>
      </c>
      <c r="GL39">
        <v>1.87436</v>
      </c>
      <c r="GM39">
        <v>5</v>
      </c>
      <c r="GN39">
        <v>0</v>
      </c>
      <c r="GO39">
        <v>0</v>
      </c>
      <c r="GP39">
        <v>0</v>
      </c>
      <c r="GQ39" t="s">
        <v>371</v>
      </c>
      <c r="GR39" t="s">
        <v>372</v>
      </c>
      <c r="GS39" t="s">
        <v>373</v>
      </c>
      <c r="GT39" t="s">
        <v>373</v>
      </c>
      <c r="GU39" t="s">
        <v>373</v>
      </c>
      <c r="GV39" t="s">
        <v>373</v>
      </c>
      <c r="GW39">
        <v>0</v>
      </c>
      <c r="GX39">
        <v>100</v>
      </c>
      <c r="GY39">
        <v>100</v>
      </c>
      <c r="GZ39">
        <v>-3.7069999999999999</v>
      </c>
      <c r="HA39">
        <v>0.1043</v>
      </c>
      <c r="HB39">
        <v>-3.4802436585230101</v>
      </c>
      <c r="HC39">
        <v>-5.2264853520813098E-3</v>
      </c>
      <c r="HD39">
        <v>8.80926177612275E-7</v>
      </c>
      <c r="HE39">
        <v>-7.1543816509633199E-11</v>
      </c>
      <c r="HF39">
        <v>0.104300281340016</v>
      </c>
      <c r="HG39">
        <v>0</v>
      </c>
      <c r="HH39">
        <v>0</v>
      </c>
      <c r="HI39">
        <v>0</v>
      </c>
      <c r="HJ39">
        <v>3</v>
      </c>
      <c r="HK39">
        <v>2051</v>
      </c>
      <c r="HL39">
        <v>1</v>
      </c>
      <c r="HM39">
        <v>25</v>
      </c>
      <c r="HN39">
        <v>0.9</v>
      </c>
      <c r="HO39">
        <v>0.6</v>
      </c>
      <c r="HP39">
        <v>18</v>
      </c>
      <c r="HQ39">
        <v>517.53399999999999</v>
      </c>
      <c r="HR39">
        <v>537.35500000000002</v>
      </c>
      <c r="HS39">
        <v>27.000599999999999</v>
      </c>
      <c r="HT39">
        <v>34.688400000000001</v>
      </c>
      <c r="HU39">
        <v>30</v>
      </c>
      <c r="HV39">
        <v>34.843200000000003</v>
      </c>
      <c r="HW39">
        <v>34.822499999999998</v>
      </c>
      <c r="HX39">
        <v>5.5078300000000002</v>
      </c>
      <c r="HY39">
        <v>19.160599999999999</v>
      </c>
      <c r="HZ39">
        <v>26.676400000000001</v>
      </c>
      <c r="IA39">
        <v>27</v>
      </c>
      <c r="IB39">
        <v>50</v>
      </c>
      <c r="IC39">
        <v>23.014299999999999</v>
      </c>
      <c r="ID39">
        <v>99.408699999999996</v>
      </c>
      <c r="IE39">
        <v>97.999099999999999</v>
      </c>
    </row>
    <row r="40" spans="1:239" x14ac:dyDescent="0.3">
      <c r="A40">
        <v>24</v>
      </c>
      <c r="B40">
        <v>1628178634.0999999</v>
      </c>
      <c r="C40">
        <v>4164.5999999046298</v>
      </c>
      <c r="D40" t="s">
        <v>486</v>
      </c>
      <c r="E40" t="s">
        <v>487</v>
      </c>
      <c r="F40">
        <v>0</v>
      </c>
      <c r="G40" t="s">
        <v>452</v>
      </c>
      <c r="H40" t="s">
        <v>363</v>
      </c>
      <c r="I40" t="s">
        <v>364</v>
      </c>
      <c r="J40">
        <v>1628178634.0999999</v>
      </c>
      <c r="K40">
        <f t="shared" si="0"/>
        <v>5.5755249922293283E-3</v>
      </c>
      <c r="L40">
        <f t="shared" si="1"/>
        <v>5.5755249922293286</v>
      </c>
      <c r="M40">
        <f t="shared" si="2"/>
        <v>3.4856439731055948</v>
      </c>
      <c r="N40">
        <f t="shared" si="3"/>
        <v>15.734</v>
      </c>
      <c r="O40">
        <f t="shared" si="4"/>
        <v>3.7788752599984412</v>
      </c>
      <c r="P40">
        <f t="shared" si="5"/>
        <v>0.37659149119812291</v>
      </c>
      <c r="Q40">
        <f t="shared" si="6"/>
        <v>1.5680037351944003</v>
      </c>
      <c r="R40">
        <f t="shared" si="7"/>
        <v>0.51303876988636099</v>
      </c>
      <c r="S40">
        <f t="shared" si="8"/>
        <v>2.926581287409928</v>
      </c>
      <c r="T40">
        <f t="shared" si="9"/>
        <v>0.4678079777942491</v>
      </c>
      <c r="U40">
        <f t="shared" si="10"/>
        <v>0.29611077357494142</v>
      </c>
      <c r="V40">
        <f t="shared" si="11"/>
        <v>321.54474286143733</v>
      </c>
      <c r="W40">
        <f t="shared" si="12"/>
        <v>30.151789915800865</v>
      </c>
      <c r="X40">
        <f t="shared" si="13"/>
        <v>29.305499999999999</v>
      </c>
      <c r="Y40">
        <f t="shared" si="14"/>
        <v>4.0934196421664053</v>
      </c>
      <c r="Z40">
        <f t="shared" si="15"/>
        <v>70.365348937007226</v>
      </c>
      <c r="AA40">
        <f t="shared" si="16"/>
        <v>2.9476257835553201</v>
      </c>
      <c r="AB40">
        <f t="shared" si="17"/>
        <v>4.18903029414962</v>
      </c>
      <c r="AC40">
        <f t="shared" si="18"/>
        <v>1.1457938586110852</v>
      </c>
      <c r="AD40">
        <f t="shared" si="19"/>
        <v>-245.88065215731339</v>
      </c>
      <c r="AE40">
        <f t="shared" si="20"/>
        <v>63.190029071921188</v>
      </c>
      <c r="AF40">
        <f t="shared" si="21"/>
        <v>4.7774952528063723</v>
      </c>
      <c r="AG40">
        <f t="shared" si="22"/>
        <v>143.63161502885151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52309.938183556762</v>
      </c>
      <c r="AM40" t="s">
        <v>365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488</v>
      </c>
      <c r="AT40">
        <v>10230.700000000001</v>
      </c>
      <c r="AU40">
        <v>766.73457692307704</v>
      </c>
      <c r="AV40">
        <v>812.18399999999997</v>
      </c>
      <c r="AW40">
        <f t="shared" si="27"/>
        <v>5.5959515426212469E-2</v>
      </c>
      <c r="AX40">
        <v>0.5</v>
      </c>
      <c r="AY40">
        <f t="shared" si="28"/>
        <v>1681.3814999282056</v>
      </c>
      <c r="AZ40">
        <f t="shared" si="29"/>
        <v>3.4856439731055948</v>
      </c>
      <c r="BA40">
        <f t="shared" si="30"/>
        <v>47.044646991290342</v>
      </c>
      <c r="BB40">
        <f t="shared" si="31"/>
        <v>2.2654430844571351E-3</v>
      </c>
      <c r="BC40">
        <f t="shared" si="32"/>
        <v>3.989386641450706</v>
      </c>
      <c r="BD40">
        <f t="shared" si="33"/>
        <v>232.91508984296613</v>
      </c>
      <c r="BE40" t="s">
        <v>489</v>
      </c>
      <c r="BF40">
        <v>625.04</v>
      </c>
      <c r="BG40">
        <f t="shared" si="34"/>
        <v>625.04</v>
      </c>
      <c r="BH40">
        <f t="shared" si="35"/>
        <v>0.2304206928479261</v>
      </c>
      <c r="BI40">
        <f t="shared" si="36"/>
        <v>0.24285802952230862</v>
      </c>
      <c r="BJ40">
        <f t="shared" si="37"/>
        <v>0.94539544709184586</v>
      </c>
      <c r="BK40">
        <f t="shared" si="38"/>
        <v>8.9121408777193503E-2</v>
      </c>
      <c r="BL40">
        <f t="shared" si="39"/>
        <v>0.86401065788322828</v>
      </c>
      <c r="BM40">
        <f t="shared" si="40"/>
        <v>0.19797722359383405</v>
      </c>
      <c r="BN40">
        <f t="shared" si="41"/>
        <v>0.80202277640616593</v>
      </c>
      <c r="BO40">
        <f t="shared" si="42"/>
        <v>2000.22</v>
      </c>
      <c r="BP40">
        <f t="shared" si="43"/>
        <v>1681.3814999282056</v>
      </c>
      <c r="BQ40">
        <f t="shared" si="44"/>
        <v>0.84059828415284599</v>
      </c>
      <c r="BR40">
        <f t="shared" si="45"/>
        <v>0.16075468841499302</v>
      </c>
      <c r="BS40">
        <v>6</v>
      </c>
      <c r="BT40">
        <v>0.5</v>
      </c>
      <c r="BU40" t="s">
        <v>368</v>
      </c>
      <c r="BV40">
        <v>2</v>
      </c>
      <c r="BW40">
        <v>1628178634.0999999</v>
      </c>
      <c r="BX40">
        <v>15.734</v>
      </c>
      <c r="BY40">
        <v>20.020499999999998</v>
      </c>
      <c r="BZ40">
        <v>29.5777</v>
      </c>
      <c r="CA40">
        <v>23.087299999999999</v>
      </c>
      <c r="CB40">
        <v>19.427399999999999</v>
      </c>
      <c r="CC40">
        <v>29.473500000000001</v>
      </c>
      <c r="CD40">
        <v>500.18</v>
      </c>
      <c r="CE40">
        <v>99.557100000000005</v>
      </c>
      <c r="CF40">
        <v>9.9931599999999995E-2</v>
      </c>
      <c r="CG40">
        <v>29.706</v>
      </c>
      <c r="CH40">
        <v>29.305499999999999</v>
      </c>
      <c r="CI40">
        <v>999.9</v>
      </c>
      <c r="CJ40">
        <v>0</v>
      </c>
      <c r="CK40">
        <v>0</v>
      </c>
      <c r="CL40">
        <v>10027.5</v>
      </c>
      <c r="CM40">
        <v>0</v>
      </c>
      <c r="CN40">
        <v>1717.22</v>
      </c>
      <c r="CO40">
        <v>-4.2865200000000003</v>
      </c>
      <c r="CP40">
        <v>16.2136</v>
      </c>
      <c r="CQ40">
        <v>20.4937</v>
      </c>
      <c r="CR40">
        <v>6.4903700000000004</v>
      </c>
      <c r="CS40">
        <v>20.020499999999998</v>
      </c>
      <c r="CT40">
        <v>23.087299999999999</v>
      </c>
      <c r="CU40">
        <v>2.9446699999999999</v>
      </c>
      <c r="CV40">
        <v>2.2985099999999998</v>
      </c>
      <c r="CW40">
        <v>23.718299999999999</v>
      </c>
      <c r="CX40">
        <v>19.666</v>
      </c>
      <c r="CY40">
        <v>2000.22</v>
      </c>
      <c r="CZ40">
        <v>0.98000799999999999</v>
      </c>
      <c r="DA40">
        <v>1.99924E-2</v>
      </c>
      <c r="DB40">
        <v>0</v>
      </c>
      <c r="DC40">
        <v>766.51700000000005</v>
      </c>
      <c r="DD40">
        <v>5.0001199999999999</v>
      </c>
      <c r="DE40">
        <v>16164.9</v>
      </c>
      <c r="DF40">
        <v>17386.599999999999</v>
      </c>
      <c r="DG40">
        <v>47.75</v>
      </c>
      <c r="DH40">
        <v>48.875</v>
      </c>
      <c r="DI40">
        <v>48.375</v>
      </c>
      <c r="DJ40">
        <v>48</v>
      </c>
      <c r="DK40">
        <v>49.375</v>
      </c>
      <c r="DL40">
        <v>1955.33</v>
      </c>
      <c r="DM40">
        <v>39.89</v>
      </c>
      <c r="DN40">
        <v>0</v>
      </c>
      <c r="DO40">
        <v>106.299999952316</v>
      </c>
      <c r="DP40">
        <v>0</v>
      </c>
      <c r="DQ40">
        <v>766.73457692307704</v>
      </c>
      <c r="DR40">
        <v>-2.6558290679858798</v>
      </c>
      <c r="DS40">
        <v>-68.885470083727299</v>
      </c>
      <c r="DT40">
        <v>16174.711538461501</v>
      </c>
      <c r="DU40">
        <v>15</v>
      </c>
      <c r="DV40">
        <v>1628178593.5999999</v>
      </c>
      <c r="DW40" t="s">
        <v>490</v>
      </c>
      <c r="DX40">
        <v>1628178583.5999999</v>
      </c>
      <c r="DY40">
        <v>1628178593.5999999</v>
      </c>
      <c r="DZ40">
        <v>27</v>
      </c>
      <c r="EA40">
        <v>-0.112</v>
      </c>
      <c r="EB40">
        <v>0</v>
      </c>
      <c r="EC40">
        <v>-3.7149999999999999</v>
      </c>
      <c r="ED40">
        <v>5.8000000000000003E-2</v>
      </c>
      <c r="EE40">
        <v>20</v>
      </c>
      <c r="EF40">
        <v>23</v>
      </c>
      <c r="EG40">
        <v>0.15</v>
      </c>
      <c r="EH40">
        <v>0.01</v>
      </c>
      <c r="EI40">
        <v>3.5192566103921301</v>
      </c>
      <c r="EJ40">
        <v>-0.17809177295107401</v>
      </c>
      <c r="EK40">
        <v>3.6838469156372899E-2</v>
      </c>
      <c r="EL40">
        <v>1</v>
      </c>
      <c r="EM40">
        <v>0.49689417329860203</v>
      </c>
      <c r="EN40">
        <v>0.118459915966888</v>
      </c>
      <c r="EO40">
        <v>1.9437777750888199E-2</v>
      </c>
      <c r="EP40">
        <v>1</v>
      </c>
      <c r="EQ40">
        <v>2</v>
      </c>
      <c r="ER40">
        <v>2</v>
      </c>
      <c r="ES40" t="s">
        <v>370</v>
      </c>
      <c r="ET40">
        <v>2.9324400000000002</v>
      </c>
      <c r="EU40">
        <v>2.7404500000000001</v>
      </c>
      <c r="EV40">
        <v>5.2622600000000004E-3</v>
      </c>
      <c r="EW40">
        <v>5.5482400000000003E-3</v>
      </c>
      <c r="EX40">
        <v>0.13425400000000001</v>
      </c>
      <c r="EY40">
        <v>0.114844</v>
      </c>
      <c r="EZ40">
        <v>31001.7</v>
      </c>
      <c r="FA40">
        <v>30734.1</v>
      </c>
      <c r="FB40">
        <v>28393.599999999999</v>
      </c>
      <c r="FC40">
        <v>28307.3</v>
      </c>
      <c r="FD40">
        <v>33775.699999999997</v>
      </c>
      <c r="FE40">
        <v>35256.6</v>
      </c>
      <c r="FF40">
        <v>42829.2</v>
      </c>
      <c r="FG40">
        <v>44186.8</v>
      </c>
      <c r="FH40">
        <v>1.7764</v>
      </c>
      <c r="FI40">
        <v>1.9312499999999999</v>
      </c>
      <c r="FJ40">
        <v>4.8287200000000002E-2</v>
      </c>
      <c r="FK40">
        <v>0</v>
      </c>
      <c r="FL40">
        <v>28.5183</v>
      </c>
      <c r="FM40">
        <v>999.9</v>
      </c>
      <c r="FN40">
        <v>45.158999999999999</v>
      </c>
      <c r="FO40">
        <v>36.880000000000003</v>
      </c>
      <c r="FP40">
        <v>28.411300000000001</v>
      </c>
      <c r="FQ40">
        <v>62.066400000000002</v>
      </c>
      <c r="FR40">
        <v>32.0473</v>
      </c>
      <c r="FS40">
        <v>1</v>
      </c>
      <c r="FT40">
        <v>0.64507599999999998</v>
      </c>
      <c r="FU40">
        <v>1.9603299999999999</v>
      </c>
      <c r="FV40">
        <v>20.3371</v>
      </c>
      <c r="FW40">
        <v>5.2737499999999997</v>
      </c>
      <c r="FX40">
        <v>12.0878</v>
      </c>
      <c r="FY40">
        <v>5.0124000000000004</v>
      </c>
      <c r="FZ40">
        <v>3.2919999999999998</v>
      </c>
      <c r="GA40">
        <v>999.9</v>
      </c>
      <c r="GB40">
        <v>9999</v>
      </c>
      <c r="GC40">
        <v>9999</v>
      </c>
      <c r="GD40">
        <v>9999</v>
      </c>
      <c r="GE40">
        <v>1.87222</v>
      </c>
      <c r="GF40">
        <v>1.8728400000000001</v>
      </c>
      <c r="GG40">
        <v>1.87243</v>
      </c>
      <c r="GH40">
        <v>1.87635</v>
      </c>
      <c r="GI40">
        <v>1.8699699999999999</v>
      </c>
      <c r="GJ40">
        <v>1.87303</v>
      </c>
      <c r="GK40">
        <v>1.8729800000000001</v>
      </c>
      <c r="GL40">
        <v>1.87439</v>
      </c>
      <c r="GM40">
        <v>5</v>
      </c>
      <c r="GN40">
        <v>0</v>
      </c>
      <c r="GO40">
        <v>0</v>
      </c>
      <c r="GP40">
        <v>0</v>
      </c>
      <c r="GQ40" t="s">
        <v>371</v>
      </c>
      <c r="GR40" t="s">
        <v>372</v>
      </c>
      <c r="GS40" t="s">
        <v>373</v>
      </c>
      <c r="GT40" t="s">
        <v>373</v>
      </c>
      <c r="GU40" t="s">
        <v>373</v>
      </c>
      <c r="GV40" t="s">
        <v>373</v>
      </c>
      <c r="GW40">
        <v>0</v>
      </c>
      <c r="GX40">
        <v>100</v>
      </c>
      <c r="GY40">
        <v>100</v>
      </c>
      <c r="GZ40">
        <v>-3.6930000000000001</v>
      </c>
      <c r="HA40">
        <v>0.1042</v>
      </c>
      <c r="HB40">
        <v>-3.5921831924423202</v>
      </c>
      <c r="HC40">
        <v>-5.2264853520813098E-3</v>
      </c>
      <c r="HD40">
        <v>8.80926177612275E-7</v>
      </c>
      <c r="HE40">
        <v>-7.1543816509633199E-11</v>
      </c>
      <c r="HF40">
        <v>0.104183327849364</v>
      </c>
      <c r="HG40">
        <v>0</v>
      </c>
      <c r="HH40">
        <v>0</v>
      </c>
      <c r="HI40">
        <v>0</v>
      </c>
      <c r="HJ40">
        <v>3</v>
      </c>
      <c r="HK40">
        <v>2051</v>
      </c>
      <c r="HL40">
        <v>1</v>
      </c>
      <c r="HM40">
        <v>25</v>
      </c>
      <c r="HN40">
        <v>0.8</v>
      </c>
      <c r="HO40">
        <v>0.7</v>
      </c>
      <c r="HP40">
        <v>18</v>
      </c>
      <c r="HQ40">
        <v>517.78599999999994</v>
      </c>
      <c r="HR40">
        <v>538.15899999999999</v>
      </c>
      <c r="HS40">
        <v>27.001000000000001</v>
      </c>
      <c r="HT40">
        <v>34.681100000000001</v>
      </c>
      <c r="HU40">
        <v>30.0002</v>
      </c>
      <c r="HV40">
        <v>34.834699999999998</v>
      </c>
      <c r="HW40">
        <v>34.816099999999999</v>
      </c>
      <c r="HX40">
        <v>4.1316899999999999</v>
      </c>
      <c r="HY40">
        <v>18.6187</v>
      </c>
      <c r="HZ40">
        <v>26.600200000000001</v>
      </c>
      <c r="IA40">
        <v>27</v>
      </c>
      <c r="IB40">
        <v>20</v>
      </c>
      <c r="IC40">
        <v>22.970800000000001</v>
      </c>
      <c r="ID40">
        <v>99.406199999999998</v>
      </c>
      <c r="IE40">
        <v>97.997</v>
      </c>
    </row>
    <row r="41" spans="1:239" x14ac:dyDescent="0.3">
      <c r="A41">
        <v>25</v>
      </c>
      <c r="B41">
        <v>1628178812.0999999</v>
      </c>
      <c r="C41">
        <v>4342.5999999046298</v>
      </c>
      <c r="D41" t="s">
        <v>491</v>
      </c>
      <c r="E41" t="s">
        <v>492</v>
      </c>
      <c r="F41">
        <v>0</v>
      </c>
      <c r="G41" t="s">
        <v>452</v>
      </c>
      <c r="H41" t="s">
        <v>363</v>
      </c>
      <c r="I41" t="s">
        <v>364</v>
      </c>
      <c r="J41">
        <v>1628178812.0999999</v>
      </c>
      <c r="K41">
        <f t="shared" si="0"/>
        <v>5.2285005352633532E-3</v>
      </c>
      <c r="L41">
        <f t="shared" si="1"/>
        <v>5.2285005352633531</v>
      </c>
      <c r="M41">
        <f t="shared" si="2"/>
        <v>49.16333663160885</v>
      </c>
      <c r="N41">
        <f t="shared" si="3"/>
        <v>338.88200000000001</v>
      </c>
      <c r="O41">
        <f t="shared" si="4"/>
        <v>153.60929060282589</v>
      </c>
      <c r="P41">
        <f t="shared" si="5"/>
        <v>15.308010275646689</v>
      </c>
      <c r="Q41">
        <f t="shared" si="6"/>
        <v>33.771454303794997</v>
      </c>
      <c r="R41">
        <f t="shared" si="7"/>
        <v>0.46869070742702434</v>
      </c>
      <c r="S41">
        <f t="shared" si="8"/>
        <v>2.9265531099531072</v>
      </c>
      <c r="T41">
        <f t="shared" si="9"/>
        <v>0.43063085366912146</v>
      </c>
      <c r="U41">
        <f t="shared" si="10"/>
        <v>0.27230579335740562</v>
      </c>
      <c r="V41">
        <f t="shared" si="11"/>
        <v>321.49149586144927</v>
      </c>
      <c r="W41">
        <f t="shared" si="12"/>
        <v>30.25953953283398</v>
      </c>
      <c r="X41">
        <f t="shared" si="13"/>
        <v>29.3032</v>
      </c>
      <c r="Y41">
        <f t="shared" si="14"/>
        <v>4.0928761087315841</v>
      </c>
      <c r="Z41">
        <f t="shared" si="15"/>
        <v>69.765644715342461</v>
      </c>
      <c r="AA41">
        <f t="shared" si="16"/>
        <v>2.9255166812592504</v>
      </c>
      <c r="AB41">
        <f t="shared" si="17"/>
        <v>4.1933485932738579</v>
      </c>
      <c r="AC41">
        <f t="shared" si="18"/>
        <v>1.1673594274723338</v>
      </c>
      <c r="AD41">
        <f t="shared" si="19"/>
        <v>-230.57687360511389</v>
      </c>
      <c r="AE41">
        <f t="shared" si="20"/>
        <v>66.376502562677288</v>
      </c>
      <c r="AF41">
        <f t="shared" si="21"/>
        <v>5.018845994790345</v>
      </c>
      <c r="AG41">
        <f t="shared" si="22"/>
        <v>162.30997081380303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52306.004475322887</v>
      </c>
      <c r="AM41" t="s">
        <v>365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493</v>
      </c>
      <c r="AT41">
        <v>10231.5</v>
      </c>
      <c r="AU41">
        <v>728.90815384615405</v>
      </c>
      <c r="AV41">
        <v>1098.68</v>
      </c>
      <c r="AW41">
        <f t="shared" si="27"/>
        <v>0.33656009589129321</v>
      </c>
      <c r="AX41">
        <v>0.5</v>
      </c>
      <c r="AY41">
        <f t="shared" si="28"/>
        <v>1681.103999928212</v>
      </c>
      <c r="AZ41">
        <f t="shared" si="29"/>
        <v>49.16333663160885</v>
      </c>
      <c r="BA41">
        <f t="shared" si="30"/>
        <v>282.89626170953778</v>
      </c>
      <c r="BB41">
        <f t="shared" si="31"/>
        <v>2.9437064424308667E-2</v>
      </c>
      <c r="BC41">
        <f t="shared" si="32"/>
        <v>2.6883350930207155</v>
      </c>
      <c r="BD41">
        <f t="shared" si="33"/>
        <v>251.74046175458218</v>
      </c>
      <c r="BE41" t="s">
        <v>494</v>
      </c>
      <c r="BF41">
        <v>548.25</v>
      </c>
      <c r="BG41">
        <f t="shared" si="34"/>
        <v>548.25</v>
      </c>
      <c r="BH41">
        <f t="shared" si="35"/>
        <v>0.50099209961044167</v>
      </c>
      <c r="BI41">
        <f t="shared" si="36"/>
        <v>0.67178723208009372</v>
      </c>
      <c r="BJ41">
        <f t="shared" si="37"/>
        <v>0.84291605428004734</v>
      </c>
      <c r="BK41">
        <f t="shared" si="38"/>
        <v>0.46426453561705677</v>
      </c>
      <c r="BL41">
        <f t="shared" si="39"/>
        <v>0.78761351733612639</v>
      </c>
      <c r="BM41">
        <f t="shared" si="40"/>
        <v>0.50528636295876539</v>
      </c>
      <c r="BN41">
        <f t="shared" si="41"/>
        <v>0.49471363704123461</v>
      </c>
      <c r="BO41">
        <f t="shared" si="42"/>
        <v>1999.89</v>
      </c>
      <c r="BP41">
        <f t="shared" si="43"/>
        <v>1681.103999928212</v>
      </c>
      <c r="BQ41">
        <f t="shared" si="44"/>
        <v>0.84059823286691371</v>
      </c>
      <c r="BR41">
        <f t="shared" si="45"/>
        <v>0.16075458943314344</v>
      </c>
      <c r="BS41">
        <v>6</v>
      </c>
      <c r="BT41">
        <v>0.5</v>
      </c>
      <c r="BU41" t="s">
        <v>368</v>
      </c>
      <c r="BV41">
        <v>2</v>
      </c>
      <c r="BW41">
        <v>1628178812.0999999</v>
      </c>
      <c r="BX41">
        <v>338.88200000000001</v>
      </c>
      <c r="BY41">
        <v>399.98099999999999</v>
      </c>
      <c r="BZ41">
        <v>29.356300000000001</v>
      </c>
      <c r="CA41">
        <v>23.268599999999999</v>
      </c>
      <c r="CB41">
        <v>343.81900000000002</v>
      </c>
      <c r="CC41">
        <v>29.246400000000001</v>
      </c>
      <c r="CD41">
        <v>500.19</v>
      </c>
      <c r="CE41">
        <v>99.555499999999995</v>
      </c>
      <c r="CF41">
        <v>9.9997500000000003E-2</v>
      </c>
      <c r="CG41">
        <v>29.7239</v>
      </c>
      <c r="CH41">
        <v>29.3032</v>
      </c>
      <c r="CI41">
        <v>999.9</v>
      </c>
      <c r="CJ41">
        <v>0</v>
      </c>
      <c r="CK41">
        <v>0</v>
      </c>
      <c r="CL41">
        <v>10027.5</v>
      </c>
      <c r="CM41">
        <v>0</v>
      </c>
      <c r="CN41">
        <v>1725.29</v>
      </c>
      <c r="CO41">
        <v>-61.098999999999997</v>
      </c>
      <c r="CP41">
        <v>349.13099999999997</v>
      </c>
      <c r="CQ41">
        <v>409.50900000000001</v>
      </c>
      <c r="CR41">
        <v>6.0876900000000003</v>
      </c>
      <c r="CS41">
        <v>399.98099999999999</v>
      </c>
      <c r="CT41">
        <v>23.268599999999999</v>
      </c>
      <c r="CU41">
        <v>2.92258</v>
      </c>
      <c r="CV41">
        <v>2.3165200000000001</v>
      </c>
      <c r="CW41">
        <v>23.593299999999999</v>
      </c>
      <c r="CX41">
        <v>19.791699999999999</v>
      </c>
      <c r="CY41">
        <v>1999.89</v>
      </c>
      <c r="CZ41">
        <v>0.98000799999999999</v>
      </c>
      <c r="DA41">
        <v>1.99924E-2</v>
      </c>
      <c r="DB41">
        <v>0</v>
      </c>
      <c r="DC41">
        <v>728.53800000000001</v>
      </c>
      <c r="DD41">
        <v>5.0001199999999999</v>
      </c>
      <c r="DE41">
        <v>15439.2</v>
      </c>
      <c r="DF41">
        <v>17383.8</v>
      </c>
      <c r="DG41">
        <v>47.811999999999998</v>
      </c>
      <c r="DH41">
        <v>49.125</v>
      </c>
      <c r="DI41">
        <v>48.5</v>
      </c>
      <c r="DJ41">
        <v>48.186999999999998</v>
      </c>
      <c r="DK41">
        <v>49.436999999999998</v>
      </c>
      <c r="DL41">
        <v>1955.01</v>
      </c>
      <c r="DM41">
        <v>39.880000000000003</v>
      </c>
      <c r="DN41">
        <v>0</v>
      </c>
      <c r="DO41">
        <v>177.39999985694899</v>
      </c>
      <c r="DP41">
        <v>0</v>
      </c>
      <c r="DQ41">
        <v>728.90815384615405</v>
      </c>
      <c r="DR41">
        <v>-3.0371965832655698</v>
      </c>
      <c r="DS41">
        <v>-61.969230663978202</v>
      </c>
      <c r="DT41">
        <v>15454.7692307692</v>
      </c>
      <c r="DU41">
        <v>15</v>
      </c>
      <c r="DV41">
        <v>1628178718.5999999</v>
      </c>
      <c r="DW41" t="s">
        <v>495</v>
      </c>
      <c r="DX41">
        <v>1628178701.5999999</v>
      </c>
      <c r="DY41">
        <v>1628178718.5999999</v>
      </c>
      <c r="DZ41">
        <v>28</v>
      </c>
      <c r="EA41">
        <v>0.35</v>
      </c>
      <c r="EB41">
        <v>6.0000000000000001E-3</v>
      </c>
      <c r="EC41">
        <v>-5.2210000000000001</v>
      </c>
      <c r="ED41">
        <v>6.0999999999999999E-2</v>
      </c>
      <c r="EE41">
        <v>400</v>
      </c>
      <c r="EF41">
        <v>23</v>
      </c>
      <c r="EG41">
        <v>0.05</v>
      </c>
      <c r="EH41">
        <v>0.01</v>
      </c>
      <c r="EI41">
        <v>49.004629891492698</v>
      </c>
      <c r="EJ41">
        <v>0.96277598296338096</v>
      </c>
      <c r="EK41">
        <v>0.14910867624471</v>
      </c>
      <c r="EL41">
        <v>1</v>
      </c>
      <c r="EM41">
        <v>0.47237681282037702</v>
      </c>
      <c r="EN41">
        <v>-7.2576795109066004E-3</v>
      </c>
      <c r="EO41">
        <v>1.2827468985166901E-3</v>
      </c>
      <c r="EP41">
        <v>1</v>
      </c>
      <c r="EQ41">
        <v>2</v>
      </c>
      <c r="ER41">
        <v>2</v>
      </c>
      <c r="ES41" t="s">
        <v>370</v>
      </c>
      <c r="ET41">
        <v>2.9324400000000002</v>
      </c>
      <c r="EU41">
        <v>2.7405200000000001</v>
      </c>
      <c r="EV41">
        <v>8.0824499999999994E-2</v>
      </c>
      <c r="EW41">
        <v>9.2504100000000006E-2</v>
      </c>
      <c r="EX41">
        <v>0.13353799999999999</v>
      </c>
      <c r="EY41">
        <v>0.115464</v>
      </c>
      <c r="EZ41">
        <v>28645.5</v>
      </c>
      <c r="FA41">
        <v>28044.5</v>
      </c>
      <c r="FB41">
        <v>28391.599999999999</v>
      </c>
      <c r="FC41">
        <v>28304.400000000001</v>
      </c>
      <c r="FD41">
        <v>33800.9</v>
      </c>
      <c r="FE41">
        <v>35229.5</v>
      </c>
      <c r="FF41">
        <v>42824.6</v>
      </c>
      <c r="FG41">
        <v>44183.1</v>
      </c>
      <c r="FH41">
        <v>1.7760800000000001</v>
      </c>
      <c r="FI41">
        <v>1.93397</v>
      </c>
      <c r="FJ41">
        <v>4.2788699999999999E-2</v>
      </c>
      <c r="FK41">
        <v>0</v>
      </c>
      <c r="FL41">
        <v>28.605699999999999</v>
      </c>
      <c r="FM41">
        <v>999.9</v>
      </c>
      <c r="FN41">
        <v>45.061999999999998</v>
      </c>
      <c r="FO41">
        <v>36.698999999999998</v>
      </c>
      <c r="FP41">
        <v>28.073399999999999</v>
      </c>
      <c r="FQ41">
        <v>62.026400000000002</v>
      </c>
      <c r="FR41">
        <v>32.407899999999998</v>
      </c>
      <c r="FS41">
        <v>1</v>
      </c>
      <c r="FT41">
        <v>0.64832800000000002</v>
      </c>
      <c r="FU41">
        <v>2.0114899999999998</v>
      </c>
      <c r="FV41">
        <v>20.336300000000001</v>
      </c>
      <c r="FW41">
        <v>5.2747900000000003</v>
      </c>
      <c r="FX41">
        <v>12.0884</v>
      </c>
      <c r="FY41">
        <v>5.0125999999999999</v>
      </c>
      <c r="FZ41">
        <v>3.2919999999999998</v>
      </c>
      <c r="GA41">
        <v>999.9</v>
      </c>
      <c r="GB41">
        <v>9999</v>
      </c>
      <c r="GC41">
        <v>9999</v>
      </c>
      <c r="GD41">
        <v>9999</v>
      </c>
      <c r="GE41">
        <v>1.8722000000000001</v>
      </c>
      <c r="GF41">
        <v>1.87286</v>
      </c>
      <c r="GG41">
        <v>1.87246</v>
      </c>
      <c r="GH41">
        <v>1.87636</v>
      </c>
      <c r="GI41">
        <v>1.8699600000000001</v>
      </c>
      <c r="GJ41">
        <v>1.8730500000000001</v>
      </c>
      <c r="GK41">
        <v>1.87296</v>
      </c>
      <c r="GL41">
        <v>1.87435</v>
      </c>
      <c r="GM41">
        <v>5</v>
      </c>
      <c r="GN41">
        <v>0</v>
      </c>
      <c r="GO41">
        <v>0</v>
      </c>
      <c r="GP41">
        <v>0</v>
      </c>
      <c r="GQ41" t="s">
        <v>371</v>
      </c>
      <c r="GR41" t="s">
        <v>372</v>
      </c>
      <c r="GS41" t="s">
        <v>373</v>
      </c>
      <c r="GT41" t="s">
        <v>373</v>
      </c>
      <c r="GU41" t="s">
        <v>373</v>
      </c>
      <c r="GV41" t="s">
        <v>373</v>
      </c>
      <c r="GW41">
        <v>0</v>
      </c>
      <c r="GX41">
        <v>100</v>
      </c>
      <c r="GY41">
        <v>100</v>
      </c>
      <c r="GZ41">
        <v>-4.9370000000000003</v>
      </c>
      <c r="HA41">
        <v>0.1099</v>
      </c>
      <c r="HB41">
        <v>-3.2417845525045901</v>
      </c>
      <c r="HC41">
        <v>-5.2264853520813098E-3</v>
      </c>
      <c r="HD41">
        <v>8.80926177612275E-7</v>
      </c>
      <c r="HE41">
        <v>-7.1543816509633199E-11</v>
      </c>
      <c r="HF41">
        <v>0.109900601019274</v>
      </c>
      <c r="HG41">
        <v>0</v>
      </c>
      <c r="HH41">
        <v>0</v>
      </c>
      <c r="HI41">
        <v>0</v>
      </c>
      <c r="HJ41">
        <v>3</v>
      </c>
      <c r="HK41">
        <v>2051</v>
      </c>
      <c r="HL41">
        <v>1</v>
      </c>
      <c r="HM41">
        <v>25</v>
      </c>
      <c r="HN41">
        <v>1.8</v>
      </c>
      <c r="HO41">
        <v>1.6</v>
      </c>
      <c r="HP41">
        <v>18</v>
      </c>
      <c r="HQ41">
        <v>517.66499999999996</v>
      </c>
      <c r="HR41">
        <v>540.39499999999998</v>
      </c>
      <c r="HS41">
        <v>26.998200000000001</v>
      </c>
      <c r="HT41">
        <v>34.706499999999998</v>
      </c>
      <c r="HU41">
        <v>30.0001</v>
      </c>
      <c r="HV41">
        <v>34.8506</v>
      </c>
      <c r="HW41">
        <v>34.831899999999997</v>
      </c>
      <c r="HX41">
        <v>21.536799999999999</v>
      </c>
      <c r="HY41">
        <v>15.472799999999999</v>
      </c>
      <c r="HZ41">
        <v>26.5105</v>
      </c>
      <c r="IA41">
        <v>27</v>
      </c>
      <c r="IB41">
        <v>400</v>
      </c>
      <c r="IC41">
        <v>23.401499999999999</v>
      </c>
      <c r="ID41">
        <v>99.397000000000006</v>
      </c>
      <c r="IE41">
        <v>97.988200000000006</v>
      </c>
    </row>
    <row r="42" spans="1:239" x14ac:dyDescent="0.3">
      <c r="A42">
        <v>26</v>
      </c>
      <c r="B42">
        <v>1628178912.5999999</v>
      </c>
      <c r="C42">
        <v>4443.0999999046298</v>
      </c>
      <c r="D42" t="s">
        <v>496</v>
      </c>
      <c r="E42" t="s">
        <v>497</v>
      </c>
      <c r="F42">
        <v>0</v>
      </c>
      <c r="G42" t="s">
        <v>452</v>
      </c>
      <c r="H42" t="s">
        <v>363</v>
      </c>
      <c r="I42" t="s">
        <v>364</v>
      </c>
      <c r="J42">
        <v>1628178912.5999999</v>
      </c>
      <c r="K42">
        <f t="shared" si="0"/>
        <v>5.0210467345141807E-3</v>
      </c>
      <c r="L42">
        <f t="shared" si="1"/>
        <v>5.0210467345141812</v>
      </c>
      <c r="M42">
        <f t="shared" si="2"/>
        <v>50.370241431228756</v>
      </c>
      <c r="N42">
        <f t="shared" si="3"/>
        <v>337.59</v>
      </c>
      <c r="O42">
        <f t="shared" si="4"/>
        <v>143.48985315808486</v>
      </c>
      <c r="P42">
        <f t="shared" si="5"/>
        <v>14.299488060492044</v>
      </c>
      <c r="Q42">
        <f t="shared" si="6"/>
        <v>33.642547316729996</v>
      </c>
      <c r="R42">
        <f t="shared" si="7"/>
        <v>0.45660162492539064</v>
      </c>
      <c r="S42">
        <f t="shared" si="8"/>
        <v>2.9211814460310155</v>
      </c>
      <c r="T42">
        <f t="shared" si="9"/>
        <v>0.4203377238782442</v>
      </c>
      <c r="U42">
        <f t="shared" si="10"/>
        <v>0.26572882341045551</v>
      </c>
      <c r="V42">
        <f t="shared" si="11"/>
        <v>321.53849986132968</v>
      </c>
      <c r="W42">
        <f t="shared" si="12"/>
        <v>30.301731163748887</v>
      </c>
      <c r="X42">
        <f t="shared" si="13"/>
        <v>29.3001</v>
      </c>
      <c r="Y42">
        <f t="shared" si="14"/>
        <v>4.0921436197457988</v>
      </c>
      <c r="Z42">
        <f t="shared" si="15"/>
        <v>70.253253338839784</v>
      </c>
      <c r="AA42">
        <f t="shared" si="16"/>
        <v>2.9437602608564997</v>
      </c>
      <c r="AB42">
        <f t="shared" si="17"/>
        <v>4.1902120128990958</v>
      </c>
      <c r="AC42">
        <f t="shared" si="18"/>
        <v>1.1483833588892991</v>
      </c>
      <c r="AD42">
        <f t="shared" si="19"/>
        <v>-221.42816099207536</v>
      </c>
      <c r="AE42">
        <f t="shared" si="20"/>
        <v>64.695550375848342</v>
      </c>
      <c r="AF42">
        <f t="shared" si="21"/>
        <v>4.9003501343746505</v>
      </c>
      <c r="AG42">
        <f t="shared" si="22"/>
        <v>169.70623937947732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52154.72114999991</v>
      </c>
      <c r="AM42" t="s">
        <v>365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498</v>
      </c>
      <c r="AT42">
        <v>10231.5</v>
      </c>
      <c r="AU42">
        <v>729.65357692307703</v>
      </c>
      <c r="AV42">
        <v>1104.1300000000001</v>
      </c>
      <c r="AW42">
        <f t="shared" si="27"/>
        <v>0.33915972129814698</v>
      </c>
      <c r="AX42">
        <v>0.5</v>
      </c>
      <c r="AY42">
        <f t="shared" si="28"/>
        <v>1681.34039992815</v>
      </c>
      <c r="AZ42">
        <f t="shared" si="29"/>
        <v>50.370241431228756</v>
      </c>
      <c r="BA42">
        <f t="shared" si="30"/>
        <v>285.12147072347318</v>
      </c>
      <c r="BB42">
        <f t="shared" si="31"/>
        <v>3.0150748504964259E-2</v>
      </c>
      <c r="BC42">
        <f t="shared" si="32"/>
        <v>2.6701294231657502</v>
      </c>
      <c r="BD42">
        <f t="shared" si="33"/>
        <v>252.02549963650384</v>
      </c>
      <c r="BE42" t="s">
        <v>499</v>
      </c>
      <c r="BF42">
        <v>553.01</v>
      </c>
      <c r="BG42">
        <f t="shared" si="34"/>
        <v>553.01</v>
      </c>
      <c r="BH42">
        <f t="shared" si="35"/>
        <v>0.49914412252180451</v>
      </c>
      <c r="BI42">
        <f t="shared" si="36"/>
        <v>0.67948255021941317</v>
      </c>
      <c r="BJ42">
        <f t="shared" si="37"/>
        <v>0.84250519391076484</v>
      </c>
      <c r="BK42">
        <f t="shared" si="38"/>
        <v>0.46697595399644731</v>
      </c>
      <c r="BL42">
        <f t="shared" si="39"/>
        <v>0.78616021810688175</v>
      </c>
      <c r="BM42">
        <f t="shared" si="40"/>
        <v>0.51498499696445921</v>
      </c>
      <c r="BN42">
        <f t="shared" si="41"/>
        <v>0.48501500303554079</v>
      </c>
      <c r="BO42">
        <f t="shared" si="42"/>
        <v>2000.17</v>
      </c>
      <c r="BP42">
        <f t="shared" si="43"/>
        <v>1681.34039992815</v>
      </c>
      <c r="BQ42">
        <f t="shared" si="44"/>
        <v>0.84059874907040399</v>
      </c>
      <c r="BR42">
        <f t="shared" si="45"/>
        <v>0.16075558570587983</v>
      </c>
      <c r="BS42">
        <v>6</v>
      </c>
      <c r="BT42">
        <v>0.5</v>
      </c>
      <c r="BU42" t="s">
        <v>368</v>
      </c>
      <c r="BV42">
        <v>2</v>
      </c>
      <c r="BW42">
        <v>1628178912.5999999</v>
      </c>
      <c r="BX42">
        <v>337.59</v>
      </c>
      <c r="BY42">
        <v>400.04300000000001</v>
      </c>
      <c r="BZ42">
        <v>29.5395</v>
      </c>
      <c r="CA42">
        <v>23.694600000000001</v>
      </c>
      <c r="CB42">
        <v>342.58499999999998</v>
      </c>
      <c r="CC42">
        <v>29.4373</v>
      </c>
      <c r="CD42">
        <v>500.20299999999997</v>
      </c>
      <c r="CE42">
        <v>99.5548</v>
      </c>
      <c r="CF42">
        <v>0.100247</v>
      </c>
      <c r="CG42">
        <v>29.710899999999999</v>
      </c>
      <c r="CH42">
        <v>29.3001</v>
      </c>
      <c r="CI42">
        <v>999.9</v>
      </c>
      <c r="CJ42">
        <v>0</v>
      </c>
      <c r="CK42">
        <v>0</v>
      </c>
      <c r="CL42">
        <v>9996.8799999999992</v>
      </c>
      <c r="CM42">
        <v>0</v>
      </c>
      <c r="CN42">
        <v>1731.27</v>
      </c>
      <c r="CO42">
        <v>-62.4527</v>
      </c>
      <c r="CP42">
        <v>347.86599999999999</v>
      </c>
      <c r="CQ42">
        <v>409.75099999999998</v>
      </c>
      <c r="CR42">
        <v>5.8449600000000004</v>
      </c>
      <c r="CS42">
        <v>400.04300000000001</v>
      </c>
      <c r="CT42">
        <v>23.694600000000001</v>
      </c>
      <c r="CU42">
        <v>2.9407999999999999</v>
      </c>
      <c r="CV42">
        <v>2.3589099999999998</v>
      </c>
      <c r="CW42">
        <v>23.6965</v>
      </c>
      <c r="CX42">
        <v>20.084399999999999</v>
      </c>
      <c r="CY42">
        <v>2000.17</v>
      </c>
      <c r="CZ42">
        <v>0.97999000000000003</v>
      </c>
      <c r="DA42">
        <v>2.0010400000000001E-2</v>
      </c>
      <c r="DB42">
        <v>0</v>
      </c>
      <c r="DC42">
        <v>730.02300000000002</v>
      </c>
      <c r="DD42">
        <v>5.0001199999999999</v>
      </c>
      <c r="DE42">
        <v>15489.9</v>
      </c>
      <c r="DF42">
        <v>17386.099999999999</v>
      </c>
      <c r="DG42">
        <v>47.811999999999998</v>
      </c>
      <c r="DH42">
        <v>49.186999999999998</v>
      </c>
      <c r="DI42">
        <v>48.5</v>
      </c>
      <c r="DJ42">
        <v>48.186999999999998</v>
      </c>
      <c r="DK42">
        <v>49.436999999999998</v>
      </c>
      <c r="DL42">
        <v>1955.25</v>
      </c>
      <c r="DM42">
        <v>39.92</v>
      </c>
      <c r="DN42">
        <v>0</v>
      </c>
      <c r="DO42">
        <v>100.19999980926499</v>
      </c>
      <c r="DP42">
        <v>0</v>
      </c>
      <c r="DQ42">
        <v>729.65357692307703</v>
      </c>
      <c r="DR42">
        <v>5.4191795009284398</v>
      </c>
      <c r="DS42">
        <v>123.076923520004</v>
      </c>
      <c r="DT42">
        <v>15492.7692307692</v>
      </c>
      <c r="DU42">
        <v>15</v>
      </c>
      <c r="DV42">
        <v>1628178874.0999999</v>
      </c>
      <c r="DW42" t="s">
        <v>500</v>
      </c>
      <c r="DX42">
        <v>1628178869.0999999</v>
      </c>
      <c r="DY42">
        <v>1628178874.0999999</v>
      </c>
      <c r="DZ42">
        <v>29</v>
      </c>
      <c r="EA42">
        <v>-6.3E-2</v>
      </c>
      <c r="EB42">
        <v>-8.0000000000000002E-3</v>
      </c>
      <c r="EC42">
        <v>-5.2839999999999998</v>
      </c>
      <c r="ED42">
        <v>6.4000000000000001E-2</v>
      </c>
      <c r="EE42">
        <v>400</v>
      </c>
      <c r="EF42">
        <v>23</v>
      </c>
      <c r="EG42">
        <v>0.05</v>
      </c>
      <c r="EH42">
        <v>0.02</v>
      </c>
      <c r="EI42">
        <v>50.111327003963297</v>
      </c>
      <c r="EJ42">
        <v>0.62301896178907201</v>
      </c>
      <c r="EK42">
        <v>0.109372118612015</v>
      </c>
      <c r="EL42">
        <v>1</v>
      </c>
      <c r="EM42">
        <v>0.43532920498788702</v>
      </c>
      <c r="EN42">
        <v>0.12132207807501599</v>
      </c>
      <c r="EO42">
        <v>1.9417364761401101E-2</v>
      </c>
      <c r="EP42">
        <v>1</v>
      </c>
      <c r="EQ42">
        <v>2</v>
      </c>
      <c r="ER42">
        <v>2</v>
      </c>
      <c r="ES42" t="s">
        <v>370</v>
      </c>
      <c r="ET42">
        <v>2.9324699999999999</v>
      </c>
      <c r="EU42">
        <v>2.74051</v>
      </c>
      <c r="EV42">
        <v>8.0592899999999995E-2</v>
      </c>
      <c r="EW42">
        <v>9.2517500000000003E-2</v>
      </c>
      <c r="EX42">
        <v>0.134132</v>
      </c>
      <c r="EY42">
        <v>0.116926</v>
      </c>
      <c r="EZ42">
        <v>28652.3</v>
      </c>
      <c r="FA42">
        <v>28043.1</v>
      </c>
      <c r="FB42">
        <v>28391.200000000001</v>
      </c>
      <c r="FC42">
        <v>28303.4</v>
      </c>
      <c r="FD42">
        <v>33777.199999999997</v>
      </c>
      <c r="FE42">
        <v>35170</v>
      </c>
      <c r="FF42">
        <v>42824.3</v>
      </c>
      <c r="FG42">
        <v>44181.8</v>
      </c>
      <c r="FH42">
        <v>1.77542</v>
      </c>
      <c r="FI42">
        <v>1.9358200000000001</v>
      </c>
      <c r="FJ42">
        <v>4.8365400000000003E-2</v>
      </c>
      <c r="FK42">
        <v>0</v>
      </c>
      <c r="FL42">
        <v>28.511600000000001</v>
      </c>
      <c r="FM42">
        <v>999.9</v>
      </c>
      <c r="FN42">
        <v>45.134999999999998</v>
      </c>
      <c r="FO42">
        <v>36.588000000000001</v>
      </c>
      <c r="FP42">
        <v>27.947600000000001</v>
      </c>
      <c r="FQ42">
        <v>62.256399999999999</v>
      </c>
      <c r="FR42">
        <v>31.770800000000001</v>
      </c>
      <c r="FS42">
        <v>1</v>
      </c>
      <c r="FT42">
        <v>0.64939499999999994</v>
      </c>
      <c r="FU42">
        <v>2.0024899999999999</v>
      </c>
      <c r="FV42">
        <v>20.336099999999998</v>
      </c>
      <c r="FW42">
        <v>5.2709000000000001</v>
      </c>
      <c r="FX42">
        <v>12.0878</v>
      </c>
      <c r="FY42">
        <v>5.0112500000000004</v>
      </c>
      <c r="FZ42">
        <v>3.2913299999999999</v>
      </c>
      <c r="GA42">
        <v>999.9</v>
      </c>
      <c r="GB42">
        <v>9999</v>
      </c>
      <c r="GC42">
        <v>9999</v>
      </c>
      <c r="GD42">
        <v>9999</v>
      </c>
      <c r="GE42">
        <v>1.87218</v>
      </c>
      <c r="GF42">
        <v>1.8728400000000001</v>
      </c>
      <c r="GG42">
        <v>1.8724499999999999</v>
      </c>
      <c r="GH42">
        <v>1.87636</v>
      </c>
      <c r="GI42">
        <v>1.8699600000000001</v>
      </c>
      <c r="GJ42">
        <v>1.8730599999999999</v>
      </c>
      <c r="GK42">
        <v>1.8729899999999999</v>
      </c>
      <c r="GL42">
        <v>1.87436</v>
      </c>
      <c r="GM42">
        <v>5</v>
      </c>
      <c r="GN42">
        <v>0</v>
      </c>
      <c r="GO42">
        <v>0</v>
      </c>
      <c r="GP42">
        <v>0</v>
      </c>
      <c r="GQ42" t="s">
        <v>371</v>
      </c>
      <c r="GR42" t="s">
        <v>372</v>
      </c>
      <c r="GS42" t="s">
        <v>373</v>
      </c>
      <c r="GT42" t="s">
        <v>373</v>
      </c>
      <c r="GU42" t="s">
        <v>373</v>
      </c>
      <c r="GV42" t="s">
        <v>373</v>
      </c>
      <c r="GW42">
        <v>0</v>
      </c>
      <c r="GX42">
        <v>100</v>
      </c>
      <c r="GY42">
        <v>100</v>
      </c>
      <c r="GZ42">
        <v>-4.9950000000000001</v>
      </c>
      <c r="HA42">
        <v>0.1022</v>
      </c>
      <c r="HB42">
        <v>-3.3048865653398098</v>
      </c>
      <c r="HC42">
        <v>-5.2264853520813098E-3</v>
      </c>
      <c r="HD42">
        <v>8.80926177612275E-7</v>
      </c>
      <c r="HE42">
        <v>-7.1543816509633199E-11</v>
      </c>
      <c r="HF42">
        <v>0.102252132471866</v>
      </c>
      <c r="HG42">
        <v>0</v>
      </c>
      <c r="HH42">
        <v>0</v>
      </c>
      <c r="HI42">
        <v>0</v>
      </c>
      <c r="HJ42">
        <v>3</v>
      </c>
      <c r="HK42">
        <v>2051</v>
      </c>
      <c r="HL42">
        <v>1</v>
      </c>
      <c r="HM42">
        <v>25</v>
      </c>
      <c r="HN42">
        <v>0.7</v>
      </c>
      <c r="HO42">
        <v>0.6</v>
      </c>
      <c r="HP42">
        <v>18</v>
      </c>
      <c r="HQ42">
        <v>517.154</v>
      </c>
      <c r="HR42">
        <v>541.84900000000005</v>
      </c>
      <c r="HS42">
        <v>26.999700000000001</v>
      </c>
      <c r="HT42">
        <v>34.704099999999997</v>
      </c>
      <c r="HU42">
        <v>30.0001</v>
      </c>
      <c r="HV42">
        <v>34.853900000000003</v>
      </c>
      <c r="HW42">
        <v>34.835099999999997</v>
      </c>
      <c r="HX42">
        <v>21.542899999999999</v>
      </c>
      <c r="HY42">
        <v>13.986800000000001</v>
      </c>
      <c r="HZ42">
        <v>27.697600000000001</v>
      </c>
      <c r="IA42">
        <v>27</v>
      </c>
      <c r="IB42">
        <v>400</v>
      </c>
      <c r="IC42">
        <v>23.604900000000001</v>
      </c>
      <c r="ID42">
        <v>99.396000000000001</v>
      </c>
      <c r="IE42">
        <v>97.984999999999999</v>
      </c>
    </row>
    <row r="43" spans="1:239" x14ac:dyDescent="0.3">
      <c r="A43">
        <v>27</v>
      </c>
      <c r="B43">
        <v>1628179029.5999999</v>
      </c>
      <c r="C43">
        <v>4560.0999999046298</v>
      </c>
      <c r="D43" t="s">
        <v>501</v>
      </c>
      <c r="E43" t="s">
        <v>502</v>
      </c>
      <c r="F43">
        <v>0</v>
      </c>
      <c r="G43" t="s">
        <v>452</v>
      </c>
      <c r="H43" t="s">
        <v>363</v>
      </c>
      <c r="I43" t="s">
        <v>364</v>
      </c>
      <c r="J43">
        <v>1628179029.5999999</v>
      </c>
      <c r="K43">
        <f t="shared" si="0"/>
        <v>4.7783866618894832E-3</v>
      </c>
      <c r="L43">
        <f t="shared" si="1"/>
        <v>4.778386661889483</v>
      </c>
      <c r="M43">
        <f t="shared" si="2"/>
        <v>55.744157164652755</v>
      </c>
      <c r="N43">
        <f t="shared" si="3"/>
        <v>530.17899999999997</v>
      </c>
      <c r="O43">
        <f t="shared" si="4"/>
        <v>297.80504175687855</v>
      </c>
      <c r="P43">
        <f t="shared" si="5"/>
        <v>29.676898099465674</v>
      </c>
      <c r="Q43">
        <f t="shared" si="6"/>
        <v>52.833451256078988</v>
      </c>
      <c r="R43">
        <f t="shared" si="7"/>
        <v>0.42484888934117576</v>
      </c>
      <c r="S43">
        <f t="shared" si="8"/>
        <v>2.9156423976566295</v>
      </c>
      <c r="T43">
        <f t="shared" si="9"/>
        <v>0.39321124803152641</v>
      </c>
      <c r="U43">
        <f t="shared" si="10"/>
        <v>0.2484029258345502</v>
      </c>
      <c r="V43">
        <f t="shared" si="11"/>
        <v>321.53211586132693</v>
      </c>
      <c r="W43">
        <f t="shared" si="12"/>
        <v>30.417281488063896</v>
      </c>
      <c r="X43">
        <f t="shared" si="13"/>
        <v>29.388999999999999</v>
      </c>
      <c r="Y43">
        <f t="shared" si="14"/>
        <v>4.1131949304157498</v>
      </c>
      <c r="Z43">
        <f t="shared" si="15"/>
        <v>70.077746100709447</v>
      </c>
      <c r="AA43">
        <f t="shared" si="16"/>
        <v>2.9450882973236996</v>
      </c>
      <c r="AB43">
        <f t="shared" si="17"/>
        <v>4.2026013409325165</v>
      </c>
      <c r="AC43">
        <f t="shared" si="18"/>
        <v>1.1681066330920502</v>
      </c>
      <c r="AD43">
        <f t="shared" si="19"/>
        <v>-210.72685178932622</v>
      </c>
      <c r="AE43">
        <f t="shared" si="20"/>
        <v>58.662603750127744</v>
      </c>
      <c r="AF43">
        <f t="shared" si="21"/>
        <v>4.454922578473953</v>
      </c>
      <c r="AG43">
        <f t="shared" si="22"/>
        <v>173.92279040060239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51987.735061435917</v>
      </c>
      <c r="AM43" t="s">
        <v>365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503</v>
      </c>
      <c r="AT43">
        <v>10231.5</v>
      </c>
      <c r="AU43">
        <v>753.63743999999997</v>
      </c>
      <c r="AV43">
        <v>1189.8</v>
      </c>
      <c r="AW43">
        <f t="shared" si="27"/>
        <v>0.3665847705496722</v>
      </c>
      <c r="AX43">
        <v>0.5</v>
      </c>
      <c r="AY43">
        <f t="shared" si="28"/>
        <v>1681.3067999281486</v>
      </c>
      <c r="AZ43">
        <f t="shared" si="29"/>
        <v>55.744157164652755</v>
      </c>
      <c r="BA43">
        <f t="shared" si="30"/>
        <v>308.17073373763202</v>
      </c>
      <c r="BB43">
        <f t="shared" si="31"/>
        <v>3.334762417263152E-2</v>
      </c>
      <c r="BC43">
        <f t="shared" si="32"/>
        <v>2.4058665321902843</v>
      </c>
      <c r="BD43">
        <f t="shared" si="33"/>
        <v>256.23684299294246</v>
      </c>
      <c r="BE43" t="s">
        <v>504</v>
      </c>
      <c r="BF43">
        <v>558.25</v>
      </c>
      <c r="BG43">
        <f t="shared" si="34"/>
        <v>558.25</v>
      </c>
      <c r="BH43">
        <f t="shared" si="35"/>
        <v>0.53080349638594715</v>
      </c>
      <c r="BI43">
        <f t="shared" si="36"/>
        <v>0.6906223735254533</v>
      </c>
      <c r="BJ43">
        <f t="shared" si="37"/>
        <v>0.81924986763211738</v>
      </c>
      <c r="BK43">
        <f t="shared" si="38"/>
        <v>0.49140204689563177</v>
      </c>
      <c r="BL43">
        <f t="shared" si="39"/>
        <v>0.76331542086479032</v>
      </c>
      <c r="BM43">
        <f t="shared" si="40"/>
        <v>0.51157216926561444</v>
      </c>
      <c r="BN43">
        <f t="shared" si="41"/>
        <v>0.48842783073438556</v>
      </c>
      <c r="BO43">
        <f t="shared" si="42"/>
        <v>2000.13</v>
      </c>
      <c r="BP43">
        <f t="shared" si="43"/>
        <v>1681.3067999281486</v>
      </c>
      <c r="BQ43">
        <f t="shared" si="44"/>
        <v>0.8405987610446064</v>
      </c>
      <c r="BR43">
        <f t="shared" si="45"/>
        <v>0.16075560881609041</v>
      </c>
      <c r="BS43">
        <v>6</v>
      </c>
      <c r="BT43">
        <v>0.5</v>
      </c>
      <c r="BU43" t="s">
        <v>368</v>
      </c>
      <c r="BV43">
        <v>2</v>
      </c>
      <c r="BW43">
        <v>1628179029.5999999</v>
      </c>
      <c r="BX43">
        <v>530.17899999999997</v>
      </c>
      <c r="BY43">
        <v>600.10199999999998</v>
      </c>
      <c r="BZ43">
        <v>29.553699999999999</v>
      </c>
      <c r="CA43">
        <v>23.989899999999999</v>
      </c>
      <c r="CB43">
        <v>536.11900000000003</v>
      </c>
      <c r="CC43">
        <v>29.4527</v>
      </c>
      <c r="CD43">
        <v>500.072</v>
      </c>
      <c r="CE43">
        <v>99.551599999999993</v>
      </c>
      <c r="CF43">
        <v>0.10050099999999999</v>
      </c>
      <c r="CG43">
        <v>29.7622</v>
      </c>
      <c r="CH43">
        <v>29.388999999999999</v>
      </c>
      <c r="CI43">
        <v>999.9</v>
      </c>
      <c r="CJ43">
        <v>0</v>
      </c>
      <c r="CK43">
        <v>0</v>
      </c>
      <c r="CL43">
        <v>9965.6200000000008</v>
      </c>
      <c r="CM43">
        <v>0</v>
      </c>
      <c r="CN43">
        <v>1734.61</v>
      </c>
      <c r="CO43">
        <v>-69.922600000000003</v>
      </c>
      <c r="CP43">
        <v>546.32500000000005</v>
      </c>
      <c r="CQ43">
        <v>614.85199999999998</v>
      </c>
      <c r="CR43">
        <v>5.5637499999999998</v>
      </c>
      <c r="CS43">
        <v>600.10199999999998</v>
      </c>
      <c r="CT43">
        <v>23.989899999999999</v>
      </c>
      <c r="CU43">
        <v>2.9421200000000001</v>
      </c>
      <c r="CV43">
        <v>2.3882400000000001</v>
      </c>
      <c r="CW43">
        <v>23.703900000000001</v>
      </c>
      <c r="CX43">
        <v>20.284199999999998</v>
      </c>
      <c r="CY43">
        <v>2000.13</v>
      </c>
      <c r="CZ43">
        <v>0.979989</v>
      </c>
      <c r="DA43">
        <v>2.0010699999999999E-2</v>
      </c>
      <c r="DB43">
        <v>0</v>
      </c>
      <c r="DC43">
        <v>753.16099999999994</v>
      </c>
      <c r="DD43">
        <v>5.0001199999999999</v>
      </c>
      <c r="DE43">
        <v>15966.8</v>
      </c>
      <c r="DF43">
        <v>17385.7</v>
      </c>
      <c r="DG43">
        <v>47.875</v>
      </c>
      <c r="DH43">
        <v>49.186999999999998</v>
      </c>
      <c r="DI43">
        <v>48.5</v>
      </c>
      <c r="DJ43">
        <v>48.25</v>
      </c>
      <c r="DK43">
        <v>49.5</v>
      </c>
      <c r="DL43">
        <v>1955.21</v>
      </c>
      <c r="DM43">
        <v>39.92</v>
      </c>
      <c r="DN43">
        <v>0</v>
      </c>
      <c r="DO43">
        <v>116.799999952316</v>
      </c>
      <c r="DP43">
        <v>0</v>
      </c>
      <c r="DQ43">
        <v>753.63743999999997</v>
      </c>
      <c r="DR43">
        <v>-0.47800000789939201</v>
      </c>
      <c r="DS43">
        <v>15.5384615628825</v>
      </c>
      <c r="DT43">
        <v>15962.987999999999</v>
      </c>
      <c r="DU43">
        <v>15</v>
      </c>
      <c r="DV43">
        <v>1628178991.0999999</v>
      </c>
      <c r="DW43" t="s">
        <v>505</v>
      </c>
      <c r="DX43">
        <v>1628178991.0999999</v>
      </c>
      <c r="DY43">
        <v>1628178986.0999999</v>
      </c>
      <c r="DZ43">
        <v>30</v>
      </c>
      <c r="EA43">
        <v>-7.4999999999999997E-2</v>
      </c>
      <c r="EB43">
        <v>-1E-3</v>
      </c>
      <c r="EC43">
        <v>-6.242</v>
      </c>
      <c r="ED43">
        <v>7.1999999999999995E-2</v>
      </c>
      <c r="EE43">
        <v>600</v>
      </c>
      <c r="EF43">
        <v>24</v>
      </c>
      <c r="EG43">
        <v>0.04</v>
      </c>
      <c r="EH43">
        <v>0.02</v>
      </c>
      <c r="EI43">
        <v>55.746163715943503</v>
      </c>
      <c r="EJ43">
        <v>-0.26757318438146399</v>
      </c>
      <c r="EK43">
        <v>8.1176713506016698E-2</v>
      </c>
      <c r="EL43">
        <v>1</v>
      </c>
      <c r="EM43">
        <v>0.41244879131734702</v>
      </c>
      <c r="EN43">
        <v>0.107316739928091</v>
      </c>
      <c r="EO43">
        <v>1.7976060929326701E-2</v>
      </c>
      <c r="EP43">
        <v>1</v>
      </c>
      <c r="EQ43">
        <v>2</v>
      </c>
      <c r="ER43">
        <v>2</v>
      </c>
      <c r="ES43" t="s">
        <v>370</v>
      </c>
      <c r="ET43">
        <v>2.93215</v>
      </c>
      <c r="EU43">
        <v>2.7404899999999999</v>
      </c>
      <c r="EV43">
        <v>0.113228</v>
      </c>
      <c r="EW43">
        <v>0.124566</v>
      </c>
      <c r="EX43">
        <v>0.13417599999999999</v>
      </c>
      <c r="EY43">
        <v>0.11793099999999999</v>
      </c>
      <c r="EZ43">
        <v>27633.8</v>
      </c>
      <c r="FA43">
        <v>27052.6</v>
      </c>
      <c r="FB43">
        <v>28390.2</v>
      </c>
      <c r="FC43">
        <v>28303.9</v>
      </c>
      <c r="FD43">
        <v>33773.300000000003</v>
      </c>
      <c r="FE43">
        <v>35131.199999999997</v>
      </c>
      <c r="FF43">
        <v>42821.2</v>
      </c>
      <c r="FG43">
        <v>44183.3</v>
      </c>
      <c r="FH43">
        <v>1.77535</v>
      </c>
      <c r="FI43">
        <v>1.9381699999999999</v>
      </c>
      <c r="FJ43">
        <v>5.1543100000000001E-2</v>
      </c>
      <c r="FK43">
        <v>0</v>
      </c>
      <c r="FL43">
        <v>28.5488</v>
      </c>
      <c r="FM43">
        <v>999.9</v>
      </c>
      <c r="FN43">
        <v>45.476999999999997</v>
      </c>
      <c r="FO43">
        <v>36.457000000000001</v>
      </c>
      <c r="FP43">
        <v>27.957999999999998</v>
      </c>
      <c r="FQ43">
        <v>62.4664</v>
      </c>
      <c r="FR43">
        <v>32.167499999999997</v>
      </c>
      <c r="FS43">
        <v>1</v>
      </c>
      <c r="FT43">
        <v>0.649787</v>
      </c>
      <c r="FU43">
        <v>2.0193599999999998</v>
      </c>
      <c r="FV43">
        <v>20.335599999999999</v>
      </c>
      <c r="FW43">
        <v>5.2706</v>
      </c>
      <c r="FX43">
        <v>12.0878</v>
      </c>
      <c r="FY43">
        <v>5.01105</v>
      </c>
      <c r="FZ43">
        <v>3.2913299999999999</v>
      </c>
      <c r="GA43">
        <v>999.9</v>
      </c>
      <c r="GB43">
        <v>9999</v>
      </c>
      <c r="GC43">
        <v>9999</v>
      </c>
      <c r="GD43">
        <v>9999</v>
      </c>
      <c r="GE43">
        <v>1.87219</v>
      </c>
      <c r="GF43">
        <v>1.8728499999999999</v>
      </c>
      <c r="GG43">
        <v>1.8724400000000001</v>
      </c>
      <c r="GH43">
        <v>1.8763000000000001</v>
      </c>
      <c r="GI43">
        <v>1.8699699999999999</v>
      </c>
      <c r="GJ43">
        <v>1.8730199999999999</v>
      </c>
      <c r="GK43">
        <v>1.8729499999999999</v>
      </c>
      <c r="GL43">
        <v>1.87435</v>
      </c>
      <c r="GM43">
        <v>5</v>
      </c>
      <c r="GN43">
        <v>0</v>
      </c>
      <c r="GO43">
        <v>0</v>
      </c>
      <c r="GP43">
        <v>0</v>
      </c>
      <c r="GQ43" t="s">
        <v>371</v>
      </c>
      <c r="GR43" t="s">
        <v>372</v>
      </c>
      <c r="GS43" t="s">
        <v>373</v>
      </c>
      <c r="GT43" t="s">
        <v>373</v>
      </c>
      <c r="GU43" t="s">
        <v>373</v>
      </c>
      <c r="GV43" t="s">
        <v>373</v>
      </c>
      <c r="GW43">
        <v>0</v>
      </c>
      <c r="GX43">
        <v>100</v>
      </c>
      <c r="GY43">
        <v>100</v>
      </c>
      <c r="GZ43">
        <v>-5.94</v>
      </c>
      <c r="HA43">
        <v>0.10100000000000001</v>
      </c>
      <c r="HB43">
        <v>-3.3800666937776298</v>
      </c>
      <c r="HC43">
        <v>-5.2264853520813098E-3</v>
      </c>
      <c r="HD43">
        <v>8.80926177612275E-7</v>
      </c>
      <c r="HE43">
        <v>-7.1543816509633199E-11</v>
      </c>
      <c r="HF43">
        <v>0.101002085792677</v>
      </c>
      <c r="HG43">
        <v>0</v>
      </c>
      <c r="HH43">
        <v>0</v>
      </c>
      <c r="HI43">
        <v>0</v>
      </c>
      <c r="HJ43">
        <v>3</v>
      </c>
      <c r="HK43">
        <v>2051</v>
      </c>
      <c r="HL43">
        <v>1</v>
      </c>
      <c r="HM43">
        <v>25</v>
      </c>
      <c r="HN43">
        <v>0.6</v>
      </c>
      <c r="HO43">
        <v>0.7</v>
      </c>
      <c r="HP43">
        <v>18</v>
      </c>
      <c r="HQ43">
        <v>517.09199999999998</v>
      </c>
      <c r="HR43">
        <v>543.68799999999999</v>
      </c>
      <c r="HS43">
        <v>27.000800000000002</v>
      </c>
      <c r="HT43">
        <v>34.699100000000001</v>
      </c>
      <c r="HU43">
        <v>30.0002</v>
      </c>
      <c r="HV43">
        <v>34.853900000000003</v>
      </c>
      <c r="HW43">
        <v>34.838000000000001</v>
      </c>
      <c r="HX43">
        <v>29.796500000000002</v>
      </c>
      <c r="HY43">
        <v>13.2784</v>
      </c>
      <c r="HZ43">
        <v>29.7165</v>
      </c>
      <c r="IA43">
        <v>27</v>
      </c>
      <c r="IB43">
        <v>600</v>
      </c>
      <c r="IC43">
        <v>23.888300000000001</v>
      </c>
      <c r="ID43">
        <v>99.390299999999996</v>
      </c>
      <c r="IE43">
        <v>97.987799999999993</v>
      </c>
    </row>
    <row r="44" spans="1:239" x14ac:dyDescent="0.3">
      <c r="A44">
        <v>28</v>
      </c>
      <c r="B44">
        <v>1628179120.0999999</v>
      </c>
      <c r="C44">
        <v>4650.5999999046298</v>
      </c>
      <c r="D44" t="s">
        <v>506</v>
      </c>
      <c r="E44" t="s">
        <v>507</v>
      </c>
      <c r="F44">
        <v>0</v>
      </c>
      <c r="G44" t="s">
        <v>452</v>
      </c>
      <c r="H44" t="s">
        <v>363</v>
      </c>
      <c r="I44" t="s">
        <v>364</v>
      </c>
      <c r="J44">
        <v>1628179120.0999999</v>
      </c>
      <c r="K44">
        <f t="shared" si="0"/>
        <v>4.4174942344306937E-3</v>
      </c>
      <c r="L44">
        <f t="shared" si="1"/>
        <v>4.417494234430694</v>
      </c>
      <c r="M44">
        <f t="shared" si="2"/>
        <v>56.583742556073943</v>
      </c>
      <c r="N44">
        <f t="shared" si="3"/>
        <v>728.21500000000003</v>
      </c>
      <c r="O44">
        <f t="shared" si="4"/>
        <v>463.68375071220504</v>
      </c>
      <c r="P44">
        <f t="shared" si="5"/>
        <v>46.207313036622615</v>
      </c>
      <c r="Q44">
        <f t="shared" si="6"/>
        <v>72.568552189461997</v>
      </c>
      <c r="R44">
        <f t="shared" si="7"/>
        <v>0.38020692095711678</v>
      </c>
      <c r="S44">
        <f t="shared" si="8"/>
        <v>2.9251974114173405</v>
      </c>
      <c r="T44">
        <f t="shared" si="9"/>
        <v>0.35473191443770602</v>
      </c>
      <c r="U44">
        <f t="shared" si="10"/>
        <v>0.22385387603601453</v>
      </c>
      <c r="V44">
        <f t="shared" si="11"/>
        <v>321.52094386132205</v>
      </c>
      <c r="W44">
        <f t="shared" si="12"/>
        <v>30.576797319012908</v>
      </c>
      <c r="X44">
        <f t="shared" si="13"/>
        <v>29.486599999999999</v>
      </c>
      <c r="Y44">
        <f t="shared" si="14"/>
        <v>4.1364150436458189</v>
      </c>
      <c r="Z44">
        <f t="shared" si="15"/>
        <v>69.672360782973826</v>
      </c>
      <c r="AA44">
        <f t="shared" si="16"/>
        <v>2.9394939837183198</v>
      </c>
      <c r="AB44">
        <f t="shared" si="17"/>
        <v>4.21902451802187</v>
      </c>
      <c r="AC44">
        <f t="shared" si="18"/>
        <v>1.1969210599274991</v>
      </c>
      <c r="AD44">
        <f t="shared" si="19"/>
        <v>-194.8114957383936</v>
      </c>
      <c r="AE44">
        <f t="shared" si="20"/>
        <v>54.155293592743341</v>
      </c>
      <c r="AF44">
        <f t="shared" si="21"/>
        <v>4.1025591074121328</v>
      </c>
      <c r="AG44">
        <f t="shared" si="22"/>
        <v>184.96730082308389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52248.878371047038</v>
      </c>
      <c r="AM44" t="s">
        <v>365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508</v>
      </c>
      <c r="AT44">
        <v>10231.200000000001</v>
      </c>
      <c r="AU44">
        <v>750.92619230769196</v>
      </c>
      <c r="AV44">
        <v>1189.1199999999999</v>
      </c>
      <c r="AW44">
        <f t="shared" si="27"/>
        <v>0.36850259661960771</v>
      </c>
      <c r="AX44">
        <v>0.5</v>
      </c>
      <c r="AY44">
        <f t="shared" si="28"/>
        <v>1681.2479999281461</v>
      </c>
      <c r="AZ44">
        <f t="shared" si="29"/>
        <v>56.583742556073943</v>
      </c>
      <c r="BA44">
        <f t="shared" si="30"/>
        <v>309.77212676752197</v>
      </c>
      <c r="BB44">
        <f t="shared" si="31"/>
        <v>3.3848172712620021E-2</v>
      </c>
      <c r="BC44">
        <f t="shared" si="32"/>
        <v>2.4078141819160392</v>
      </c>
      <c r="BD44">
        <f t="shared" si="33"/>
        <v>256.20529011828967</v>
      </c>
      <c r="BE44" t="s">
        <v>509</v>
      </c>
      <c r="BF44">
        <v>559.05999999999995</v>
      </c>
      <c r="BG44">
        <f t="shared" si="34"/>
        <v>559.05999999999995</v>
      </c>
      <c r="BH44">
        <f t="shared" si="35"/>
        <v>0.52985400968783636</v>
      </c>
      <c r="BI44">
        <f t="shared" si="36"/>
        <v>0.69547949035378842</v>
      </c>
      <c r="BJ44">
        <f t="shared" si="37"/>
        <v>0.81963449405136779</v>
      </c>
      <c r="BK44">
        <f t="shared" si="38"/>
        <v>0.49406906656869481</v>
      </c>
      <c r="BL44">
        <f t="shared" si="39"/>
        <v>0.7634967499429347</v>
      </c>
      <c r="BM44">
        <f t="shared" si="40"/>
        <v>0.51778026636986996</v>
      </c>
      <c r="BN44">
        <f t="shared" si="41"/>
        <v>0.48221973363013004</v>
      </c>
      <c r="BO44">
        <f t="shared" si="42"/>
        <v>2000.06</v>
      </c>
      <c r="BP44">
        <f t="shared" si="43"/>
        <v>1681.2479999281461</v>
      </c>
      <c r="BQ44">
        <f t="shared" si="44"/>
        <v>0.840598782000613</v>
      </c>
      <c r="BR44">
        <f t="shared" si="45"/>
        <v>0.16075564926118319</v>
      </c>
      <c r="BS44">
        <v>6</v>
      </c>
      <c r="BT44">
        <v>0.5</v>
      </c>
      <c r="BU44" t="s">
        <v>368</v>
      </c>
      <c r="BV44">
        <v>2</v>
      </c>
      <c r="BW44">
        <v>1628179120.0999999</v>
      </c>
      <c r="BX44">
        <v>728.21500000000003</v>
      </c>
      <c r="BY44">
        <v>799.96699999999998</v>
      </c>
      <c r="BZ44">
        <v>29.497399999999999</v>
      </c>
      <c r="CA44">
        <v>24.353400000000001</v>
      </c>
      <c r="CB44">
        <v>735.18700000000001</v>
      </c>
      <c r="CC44">
        <v>29.414400000000001</v>
      </c>
      <c r="CD44">
        <v>500.06099999999998</v>
      </c>
      <c r="CE44">
        <v>99.552999999999997</v>
      </c>
      <c r="CF44">
        <v>9.9646799999999994E-2</v>
      </c>
      <c r="CG44">
        <v>29.83</v>
      </c>
      <c r="CH44">
        <v>29.486599999999999</v>
      </c>
      <c r="CI44">
        <v>999.9</v>
      </c>
      <c r="CJ44">
        <v>0</v>
      </c>
      <c r="CK44">
        <v>0</v>
      </c>
      <c r="CL44">
        <v>10020</v>
      </c>
      <c r="CM44">
        <v>0</v>
      </c>
      <c r="CN44">
        <v>1744.48</v>
      </c>
      <c r="CO44">
        <v>-71.554299999999998</v>
      </c>
      <c r="CP44">
        <v>750.56600000000003</v>
      </c>
      <c r="CQ44">
        <v>819.93499999999995</v>
      </c>
      <c r="CR44">
        <v>5.1620699999999999</v>
      </c>
      <c r="CS44">
        <v>799.96699999999998</v>
      </c>
      <c r="CT44">
        <v>24.353400000000001</v>
      </c>
      <c r="CU44">
        <v>2.9383499999999998</v>
      </c>
      <c r="CV44">
        <v>2.4244500000000002</v>
      </c>
      <c r="CW44">
        <v>23.682600000000001</v>
      </c>
      <c r="CX44">
        <v>20.527999999999999</v>
      </c>
      <c r="CY44">
        <v>2000.06</v>
      </c>
      <c r="CZ44">
        <v>0.97999000000000003</v>
      </c>
      <c r="DA44">
        <v>2.0010500000000001E-2</v>
      </c>
      <c r="DB44">
        <v>0</v>
      </c>
      <c r="DC44">
        <v>750.39800000000002</v>
      </c>
      <c r="DD44">
        <v>5.0001199999999999</v>
      </c>
      <c r="DE44">
        <v>15920.9</v>
      </c>
      <c r="DF44">
        <v>17385.099999999999</v>
      </c>
      <c r="DG44">
        <v>47.936999999999998</v>
      </c>
      <c r="DH44">
        <v>49.375</v>
      </c>
      <c r="DI44">
        <v>48.625</v>
      </c>
      <c r="DJ44">
        <v>48.375</v>
      </c>
      <c r="DK44">
        <v>49.561999999999998</v>
      </c>
      <c r="DL44">
        <v>1955.14</v>
      </c>
      <c r="DM44">
        <v>39.92</v>
      </c>
      <c r="DN44">
        <v>0</v>
      </c>
      <c r="DO44">
        <v>89.699999809265094</v>
      </c>
      <c r="DP44">
        <v>0</v>
      </c>
      <c r="DQ44">
        <v>750.92619230769196</v>
      </c>
      <c r="DR44">
        <v>-4.2384615506615102</v>
      </c>
      <c r="DS44">
        <v>-76.622222440863496</v>
      </c>
      <c r="DT44">
        <v>15928.538461538499</v>
      </c>
      <c r="DU44">
        <v>15</v>
      </c>
      <c r="DV44">
        <v>1628179149.0999999</v>
      </c>
      <c r="DW44" t="s">
        <v>510</v>
      </c>
      <c r="DX44">
        <v>1628179149.0999999</v>
      </c>
      <c r="DY44">
        <v>1628179144.5999999</v>
      </c>
      <c r="DZ44">
        <v>31</v>
      </c>
      <c r="EA44">
        <v>0.09</v>
      </c>
      <c r="EB44">
        <v>-6.0000000000000001E-3</v>
      </c>
      <c r="EC44">
        <v>-6.9720000000000004</v>
      </c>
      <c r="ED44">
        <v>8.3000000000000004E-2</v>
      </c>
      <c r="EE44">
        <v>800</v>
      </c>
      <c r="EF44">
        <v>24</v>
      </c>
      <c r="EG44">
        <v>0.05</v>
      </c>
      <c r="EH44">
        <v>0.03</v>
      </c>
      <c r="EI44">
        <v>56.2496312399619</v>
      </c>
      <c r="EJ44">
        <v>0.53775145871462104</v>
      </c>
      <c r="EK44">
        <v>9.8456367203027098E-2</v>
      </c>
      <c r="EL44">
        <v>1</v>
      </c>
      <c r="EM44">
        <v>0.38256234907603898</v>
      </c>
      <c r="EN44">
        <v>1.3293467963036999E-4</v>
      </c>
      <c r="EO44">
        <v>1.28309016933156E-3</v>
      </c>
      <c r="EP44">
        <v>1</v>
      </c>
      <c r="EQ44">
        <v>2</v>
      </c>
      <c r="ER44">
        <v>2</v>
      </c>
      <c r="ES44" t="s">
        <v>370</v>
      </c>
      <c r="ET44">
        <v>2.9321100000000002</v>
      </c>
      <c r="EU44">
        <v>2.7401</v>
      </c>
      <c r="EV44">
        <v>0.14119799999999999</v>
      </c>
      <c r="EW44">
        <v>0.151583</v>
      </c>
      <c r="EX44">
        <v>0.13405400000000001</v>
      </c>
      <c r="EY44">
        <v>0.11916300000000001</v>
      </c>
      <c r="EZ44">
        <v>26759.599999999999</v>
      </c>
      <c r="FA44">
        <v>26215.599999999999</v>
      </c>
      <c r="FB44">
        <v>28388.400000000001</v>
      </c>
      <c r="FC44">
        <v>28302.9</v>
      </c>
      <c r="FD44">
        <v>33776.5</v>
      </c>
      <c r="FE44">
        <v>35080.800000000003</v>
      </c>
      <c r="FF44">
        <v>42818.8</v>
      </c>
      <c r="FG44">
        <v>44181.5</v>
      </c>
      <c r="FH44">
        <v>1.7748999999999999</v>
      </c>
      <c r="FI44">
        <v>1.9399500000000001</v>
      </c>
      <c r="FJ44">
        <v>4.90844E-2</v>
      </c>
      <c r="FK44">
        <v>0</v>
      </c>
      <c r="FL44">
        <v>28.686599999999999</v>
      </c>
      <c r="FM44">
        <v>999.9</v>
      </c>
      <c r="FN44">
        <v>46.167000000000002</v>
      </c>
      <c r="FO44">
        <v>36.366</v>
      </c>
      <c r="FP44">
        <v>28.241099999999999</v>
      </c>
      <c r="FQ44">
        <v>61.796399999999998</v>
      </c>
      <c r="FR44">
        <v>31.9391</v>
      </c>
      <c r="FS44">
        <v>1</v>
      </c>
      <c r="FT44">
        <v>0.65266299999999999</v>
      </c>
      <c r="FU44">
        <v>2.0976699999999999</v>
      </c>
      <c r="FV44">
        <v>20.3354</v>
      </c>
      <c r="FW44">
        <v>5.2739000000000003</v>
      </c>
      <c r="FX44">
        <v>12.0883</v>
      </c>
      <c r="FY44">
        <v>5.0125999999999999</v>
      </c>
      <c r="FZ44">
        <v>3.2919999999999998</v>
      </c>
      <c r="GA44">
        <v>999.9</v>
      </c>
      <c r="GB44">
        <v>9999</v>
      </c>
      <c r="GC44">
        <v>9999</v>
      </c>
      <c r="GD44">
        <v>9999</v>
      </c>
      <c r="GE44">
        <v>1.87218</v>
      </c>
      <c r="GF44">
        <v>1.87286</v>
      </c>
      <c r="GG44">
        <v>1.8724799999999999</v>
      </c>
      <c r="GH44">
        <v>1.8763399999999999</v>
      </c>
      <c r="GI44">
        <v>1.8699600000000001</v>
      </c>
      <c r="GJ44">
        <v>1.87304</v>
      </c>
      <c r="GK44">
        <v>1.873</v>
      </c>
      <c r="GL44">
        <v>1.8743300000000001</v>
      </c>
      <c r="GM44">
        <v>5</v>
      </c>
      <c r="GN44">
        <v>0</v>
      </c>
      <c r="GO44">
        <v>0</v>
      </c>
      <c r="GP44">
        <v>0</v>
      </c>
      <c r="GQ44" t="s">
        <v>371</v>
      </c>
      <c r="GR44" t="s">
        <v>372</v>
      </c>
      <c r="GS44" t="s">
        <v>373</v>
      </c>
      <c r="GT44" t="s">
        <v>373</v>
      </c>
      <c r="GU44" t="s">
        <v>373</v>
      </c>
      <c r="GV44" t="s">
        <v>373</v>
      </c>
      <c r="GW44">
        <v>0</v>
      </c>
      <c r="GX44">
        <v>100</v>
      </c>
      <c r="GY44">
        <v>100</v>
      </c>
      <c r="GZ44">
        <v>-6.9720000000000004</v>
      </c>
      <c r="HA44">
        <v>8.3000000000000004E-2</v>
      </c>
      <c r="HB44">
        <v>-3.3800666937776298</v>
      </c>
      <c r="HC44">
        <v>-5.2264853520813098E-3</v>
      </c>
      <c r="HD44">
        <v>8.80926177612275E-7</v>
      </c>
      <c r="HE44">
        <v>-7.1543816509633199E-11</v>
      </c>
      <c r="HF44">
        <v>0.101002085792677</v>
      </c>
      <c r="HG44">
        <v>0</v>
      </c>
      <c r="HH44">
        <v>0</v>
      </c>
      <c r="HI44">
        <v>0</v>
      </c>
      <c r="HJ44">
        <v>3</v>
      </c>
      <c r="HK44">
        <v>2051</v>
      </c>
      <c r="HL44">
        <v>1</v>
      </c>
      <c r="HM44">
        <v>25</v>
      </c>
      <c r="HN44">
        <v>2.1</v>
      </c>
      <c r="HO44">
        <v>2.2000000000000002</v>
      </c>
      <c r="HP44">
        <v>18</v>
      </c>
      <c r="HQ44">
        <v>516.86699999999996</v>
      </c>
      <c r="HR44">
        <v>545.21</v>
      </c>
      <c r="HS44">
        <v>27.0002</v>
      </c>
      <c r="HT44">
        <v>34.722499999999997</v>
      </c>
      <c r="HU44">
        <v>30.0002</v>
      </c>
      <c r="HV44">
        <v>34.869799999999998</v>
      </c>
      <c r="HW44">
        <v>34.854199999999999</v>
      </c>
      <c r="HX44">
        <v>37.593899999999998</v>
      </c>
      <c r="HY44">
        <v>13.6403</v>
      </c>
      <c r="HZ44">
        <v>32.011299999999999</v>
      </c>
      <c r="IA44">
        <v>27</v>
      </c>
      <c r="IB44">
        <v>800</v>
      </c>
      <c r="IC44">
        <v>24.233599999999999</v>
      </c>
      <c r="ID44">
        <v>99.384600000000006</v>
      </c>
      <c r="IE44">
        <v>97.983900000000006</v>
      </c>
    </row>
    <row r="45" spans="1:239" x14ac:dyDescent="0.3">
      <c r="A45">
        <v>29</v>
      </c>
      <c r="B45">
        <v>1628179267.0999999</v>
      </c>
      <c r="C45">
        <v>4797.5999999046298</v>
      </c>
      <c r="D45" t="s">
        <v>511</v>
      </c>
      <c r="E45" t="s">
        <v>512</v>
      </c>
      <c r="F45">
        <v>0</v>
      </c>
      <c r="G45" t="s">
        <v>452</v>
      </c>
      <c r="H45" t="s">
        <v>363</v>
      </c>
      <c r="I45" t="s">
        <v>364</v>
      </c>
      <c r="J45">
        <v>1628179267.0999999</v>
      </c>
      <c r="K45">
        <f t="shared" si="0"/>
        <v>3.9054121296133383E-3</v>
      </c>
      <c r="L45">
        <f t="shared" si="1"/>
        <v>3.9054121296133384</v>
      </c>
      <c r="M45">
        <f t="shared" si="2"/>
        <v>56.159765973843506</v>
      </c>
      <c r="N45">
        <f t="shared" si="3"/>
        <v>928.303</v>
      </c>
      <c r="O45">
        <f t="shared" si="4"/>
        <v>612.86139293937993</v>
      </c>
      <c r="P45">
        <f t="shared" si="5"/>
        <v>61.07357199696532</v>
      </c>
      <c r="Q45">
        <f t="shared" si="6"/>
        <v>92.508323674267999</v>
      </c>
      <c r="R45">
        <f t="shared" si="7"/>
        <v>0.31548851147435553</v>
      </c>
      <c r="S45">
        <f t="shared" si="8"/>
        <v>2.9193971096059514</v>
      </c>
      <c r="T45">
        <f t="shared" si="9"/>
        <v>0.29769759498325149</v>
      </c>
      <c r="U45">
        <f t="shared" si="10"/>
        <v>0.1875757848882296</v>
      </c>
      <c r="V45">
        <f t="shared" si="11"/>
        <v>321.49802086134707</v>
      </c>
      <c r="W45">
        <f t="shared" si="12"/>
        <v>30.876182965489726</v>
      </c>
      <c r="X45">
        <f t="shared" si="13"/>
        <v>29.8719</v>
      </c>
      <c r="Y45">
        <f t="shared" si="14"/>
        <v>4.2292018866852858</v>
      </c>
      <c r="Z45">
        <f t="shared" si="15"/>
        <v>69.71015021168877</v>
      </c>
      <c r="AA45">
        <f t="shared" si="16"/>
        <v>2.9690960258107997</v>
      </c>
      <c r="AB45">
        <f t="shared" si="17"/>
        <v>4.2592018763329982</v>
      </c>
      <c r="AC45">
        <f t="shared" si="18"/>
        <v>1.2601058608744862</v>
      </c>
      <c r="AD45">
        <f t="shared" si="19"/>
        <v>-172.22867491594823</v>
      </c>
      <c r="AE45">
        <f t="shared" si="20"/>
        <v>19.35903604768853</v>
      </c>
      <c r="AF45">
        <f t="shared" si="21"/>
        <v>1.4734766505105574</v>
      </c>
      <c r="AG45">
        <f t="shared" si="22"/>
        <v>170.10185864359795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52054.891897734873</v>
      </c>
      <c r="AM45" t="s">
        <v>365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513</v>
      </c>
      <c r="AT45">
        <v>10230.299999999999</v>
      </c>
      <c r="AU45">
        <v>740.80876000000001</v>
      </c>
      <c r="AV45">
        <v>1180.47</v>
      </c>
      <c r="AW45">
        <f t="shared" si="27"/>
        <v>0.37244592408108634</v>
      </c>
      <c r="AX45">
        <v>0.5</v>
      </c>
      <c r="AY45">
        <f t="shared" si="28"/>
        <v>1681.1300999281589</v>
      </c>
      <c r="AZ45">
        <f t="shared" si="29"/>
        <v>56.159765973843506</v>
      </c>
      <c r="BA45">
        <f t="shared" si="30"/>
        <v>313.06502678413608</v>
      </c>
      <c r="BB45">
        <f t="shared" si="31"/>
        <v>3.3598349166729075E-2</v>
      </c>
      <c r="BC45">
        <f t="shared" si="32"/>
        <v>2.4327852465543383</v>
      </c>
      <c r="BD45">
        <f t="shared" si="33"/>
        <v>255.80143412057376</v>
      </c>
      <c r="BE45" t="s">
        <v>514</v>
      </c>
      <c r="BF45">
        <v>556.48</v>
      </c>
      <c r="BG45">
        <f t="shared" si="34"/>
        <v>556.48</v>
      </c>
      <c r="BH45">
        <f t="shared" si="35"/>
        <v>0.52859454285157614</v>
      </c>
      <c r="BI45">
        <f t="shared" si="36"/>
        <v>0.70459661212519431</v>
      </c>
      <c r="BJ45">
        <f t="shared" si="37"/>
        <v>0.82150396759558553</v>
      </c>
      <c r="BK45">
        <f t="shared" si="38"/>
        <v>0.50060601782164238</v>
      </c>
      <c r="BL45">
        <f t="shared" si="39"/>
        <v>0.76580336248109371</v>
      </c>
      <c r="BM45">
        <f t="shared" si="40"/>
        <v>0.52927819416637045</v>
      </c>
      <c r="BN45">
        <f t="shared" si="41"/>
        <v>0.47072180583362955</v>
      </c>
      <c r="BO45">
        <f t="shared" si="42"/>
        <v>1999.92</v>
      </c>
      <c r="BP45">
        <f t="shared" si="43"/>
        <v>1681.1300999281589</v>
      </c>
      <c r="BQ45">
        <f t="shared" si="44"/>
        <v>0.84059867391103582</v>
      </c>
      <c r="BR45">
        <f t="shared" si="45"/>
        <v>0.16075544064829947</v>
      </c>
      <c r="BS45">
        <v>6</v>
      </c>
      <c r="BT45">
        <v>0.5</v>
      </c>
      <c r="BU45" t="s">
        <v>368</v>
      </c>
      <c r="BV45">
        <v>2</v>
      </c>
      <c r="BW45">
        <v>1628179267.0999999</v>
      </c>
      <c r="BX45">
        <v>928.303</v>
      </c>
      <c r="BY45">
        <v>1000.03</v>
      </c>
      <c r="BZ45">
        <v>29.7943</v>
      </c>
      <c r="CA45">
        <v>25.2484</v>
      </c>
      <c r="CB45">
        <v>935.57299999999998</v>
      </c>
      <c r="CC45">
        <v>29.697800000000001</v>
      </c>
      <c r="CD45">
        <v>500.10599999999999</v>
      </c>
      <c r="CE45">
        <v>99.552999999999997</v>
      </c>
      <c r="CF45">
        <v>0.100156</v>
      </c>
      <c r="CG45">
        <v>29.994900000000001</v>
      </c>
      <c r="CH45">
        <v>29.8719</v>
      </c>
      <c r="CI45">
        <v>999.9</v>
      </c>
      <c r="CJ45">
        <v>0</v>
      </c>
      <c r="CK45">
        <v>0</v>
      </c>
      <c r="CL45">
        <v>9986.8799999999992</v>
      </c>
      <c r="CM45">
        <v>0</v>
      </c>
      <c r="CN45">
        <v>1754.02</v>
      </c>
      <c r="CO45">
        <v>-71.725800000000007</v>
      </c>
      <c r="CP45">
        <v>956.81</v>
      </c>
      <c r="CQ45">
        <v>1025.93</v>
      </c>
      <c r="CR45">
        <v>4.5459800000000001</v>
      </c>
      <c r="CS45">
        <v>1000.03</v>
      </c>
      <c r="CT45">
        <v>25.2484</v>
      </c>
      <c r="CU45">
        <v>2.9661200000000001</v>
      </c>
      <c r="CV45">
        <v>2.51355</v>
      </c>
      <c r="CW45">
        <v>23.838899999999999</v>
      </c>
      <c r="CX45">
        <v>21.1145</v>
      </c>
      <c r="CY45">
        <v>1999.92</v>
      </c>
      <c r="CZ45">
        <v>0.97999199999999997</v>
      </c>
      <c r="DA45">
        <v>2.00082E-2</v>
      </c>
      <c r="DB45">
        <v>0</v>
      </c>
      <c r="DC45">
        <v>740.05499999999995</v>
      </c>
      <c r="DD45">
        <v>5.0001199999999999</v>
      </c>
      <c r="DE45">
        <v>15717.9</v>
      </c>
      <c r="DF45">
        <v>17383.900000000001</v>
      </c>
      <c r="DG45">
        <v>48.061999999999998</v>
      </c>
      <c r="DH45">
        <v>49.625</v>
      </c>
      <c r="DI45">
        <v>48.75</v>
      </c>
      <c r="DJ45">
        <v>48.75</v>
      </c>
      <c r="DK45">
        <v>49.811999999999998</v>
      </c>
      <c r="DL45">
        <v>1955.01</v>
      </c>
      <c r="DM45">
        <v>39.909999999999997</v>
      </c>
      <c r="DN45">
        <v>0</v>
      </c>
      <c r="DO45">
        <v>146.5</v>
      </c>
      <c r="DP45">
        <v>0</v>
      </c>
      <c r="DQ45">
        <v>740.80876000000001</v>
      </c>
      <c r="DR45">
        <v>-3.7168461497790402</v>
      </c>
      <c r="DS45">
        <v>-104.65384612730401</v>
      </c>
      <c r="DT45">
        <v>15734.12</v>
      </c>
      <c r="DU45">
        <v>15</v>
      </c>
      <c r="DV45">
        <v>1628179226.5999999</v>
      </c>
      <c r="DW45" t="s">
        <v>515</v>
      </c>
      <c r="DX45">
        <v>1628179222.5999999</v>
      </c>
      <c r="DY45">
        <v>1628179226.5999999</v>
      </c>
      <c r="DZ45">
        <v>32</v>
      </c>
      <c r="EA45">
        <v>0.19900000000000001</v>
      </c>
      <c r="EB45">
        <v>2E-3</v>
      </c>
      <c r="EC45">
        <v>-7.5380000000000003</v>
      </c>
      <c r="ED45">
        <v>9.4E-2</v>
      </c>
      <c r="EE45">
        <v>1000</v>
      </c>
      <c r="EF45">
        <v>25</v>
      </c>
      <c r="EG45">
        <v>0.05</v>
      </c>
      <c r="EH45">
        <v>0.02</v>
      </c>
      <c r="EI45">
        <v>56.267771270917201</v>
      </c>
      <c r="EJ45">
        <v>-0.93677331103196404</v>
      </c>
      <c r="EK45">
        <v>0.18092788978094199</v>
      </c>
      <c r="EL45">
        <v>1</v>
      </c>
      <c r="EM45">
        <v>0.31788077961761801</v>
      </c>
      <c r="EN45">
        <v>1.9854413691544601E-2</v>
      </c>
      <c r="EO45">
        <v>7.5664794945466199E-3</v>
      </c>
      <c r="EP45">
        <v>1</v>
      </c>
      <c r="EQ45">
        <v>2</v>
      </c>
      <c r="ER45">
        <v>2</v>
      </c>
      <c r="ES45" t="s">
        <v>370</v>
      </c>
      <c r="ET45">
        <v>2.9321799999999998</v>
      </c>
      <c r="EU45">
        <v>2.7403300000000002</v>
      </c>
      <c r="EV45">
        <v>0.16567499999999999</v>
      </c>
      <c r="EW45">
        <v>0.175343</v>
      </c>
      <c r="EX45">
        <v>0.13492000000000001</v>
      </c>
      <c r="EY45">
        <v>0.122157</v>
      </c>
      <c r="EZ45">
        <v>25992</v>
      </c>
      <c r="FA45">
        <v>25476.799999999999</v>
      </c>
      <c r="FB45">
        <v>28384.799999999999</v>
      </c>
      <c r="FC45">
        <v>28299.4</v>
      </c>
      <c r="FD45">
        <v>33737.300000000003</v>
      </c>
      <c r="FE45">
        <v>34957.1</v>
      </c>
      <c r="FF45">
        <v>42811.8</v>
      </c>
      <c r="FG45">
        <v>44176</v>
      </c>
      <c r="FH45">
        <v>1.77363</v>
      </c>
      <c r="FI45">
        <v>1.94167</v>
      </c>
      <c r="FJ45">
        <v>5.5774999999999998E-2</v>
      </c>
      <c r="FK45">
        <v>0</v>
      </c>
      <c r="FL45">
        <v>28.9634</v>
      </c>
      <c r="FM45">
        <v>999.9</v>
      </c>
      <c r="FN45">
        <v>47.54</v>
      </c>
      <c r="FO45">
        <v>36.255000000000003</v>
      </c>
      <c r="FP45">
        <v>28.901399999999999</v>
      </c>
      <c r="FQ45">
        <v>62.096400000000003</v>
      </c>
      <c r="FR45">
        <v>32.275599999999997</v>
      </c>
      <c r="FS45">
        <v>1</v>
      </c>
      <c r="FT45">
        <v>0.65881599999999996</v>
      </c>
      <c r="FU45">
        <v>2.1931099999999999</v>
      </c>
      <c r="FV45">
        <v>20.333400000000001</v>
      </c>
      <c r="FW45">
        <v>5.27494</v>
      </c>
      <c r="FX45">
        <v>12.0878</v>
      </c>
      <c r="FY45">
        <v>5.0117000000000003</v>
      </c>
      <c r="FZ45">
        <v>3.2919999999999998</v>
      </c>
      <c r="GA45">
        <v>999.9</v>
      </c>
      <c r="GB45">
        <v>9999</v>
      </c>
      <c r="GC45">
        <v>9999</v>
      </c>
      <c r="GD45">
        <v>9999</v>
      </c>
      <c r="GE45">
        <v>1.8721699999999999</v>
      </c>
      <c r="GF45">
        <v>1.87286</v>
      </c>
      <c r="GG45">
        <v>1.8724499999999999</v>
      </c>
      <c r="GH45">
        <v>1.87635</v>
      </c>
      <c r="GI45">
        <v>1.8699600000000001</v>
      </c>
      <c r="GJ45">
        <v>1.87303</v>
      </c>
      <c r="GK45">
        <v>1.873</v>
      </c>
      <c r="GL45">
        <v>1.8743700000000001</v>
      </c>
      <c r="GM45">
        <v>5</v>
      </c>
      <c r="GN45">
        <v>0</v>
      </c>
      <c r="GO45">
        <v>0</v>
      </c>
      <c r="GP45">
        <v>0</v>
      </c>
      <c r="GQ45" t="s">
        <v>371</v>
      </c>
      <c r="GR45" t="s">
        <v>372</v>
      </c>
      <c r="GS45" t="s">
        <v>373</v>
      </c>
      <c r="GT45" t="s">
        <v>373</v>
      </c>
      <c r="GU45" t="s">
        <v>373</v>
      </c>
      <c r="GV45" t="s">
        <v>373</v>
      </c>
      <c r="GW45">
        <v>0</v>
      </c>
      <c r="GX45">
        <v>100</v>
      </c>
      <c r="GY45">
        <v>100</v>
      </c>
      <c r="GZ45">
        <v>-7.27</v>
      </c>
      <c r="HA45">
        <v>9.6500000000000002E-2</v>
      </c>
      <c r="HB45">
        <v>-3.0926208208121699</v>
      </c>
      <c r="HC45">
        <v>-5.2264853520813098E-3</v>
      </c>
      <c r="HD45">
        <v>8.80926177612275E-7</v>
      </c>
      <c r="HE45">
        <v>-7.1543816509633199E-11</v>
      </c>
      <c r="HF45">
        <v>9.6549300938015503E-2</v>
      </c>
      <c r="HG45">
        <v>0</v>
      </c>
      <c r="HH45">
        <v>0</v>
      </c>
      <c r="HI45">
        <v>0</v>
      </c>
      <c r="HJ45">
        <v>3</v>
      </c>
      <c r="HK45">
        <v>2051</v>
      </c>
      <c r="HL45">
        <v>1</v>
      </c>
      <c r="HM45">
        <v>25</v>
      </c>
      <c r="HN45">
        <v>0.7</v>
      </c>
      <c r="HO45">
        <v>0.7</v>
      </c>
      <c r="HP45">
        <v>18</v>
      </c>
      <c r="HQ45">
        <v>516.31600000000003</v>
      </c>
      <c r="HR45">
        <v>547.005</v>
      </c>
      <c r="HS45">
        <v>27.001100000000001</v>
      </c>
      <c r="HT45">
        <v>34.804900000000004</v>
      </c>
      <c r="HU45">
        <v>30.0002</v>
      </c>
      <c r="HV45">
        <v>34.923999999999999</v>
      </c>
      <c r="HW45">
        <v>34.904299999999999</v>
      </c>
      <c r="HX45">
        <v>45.090899999999998</v>
      </c>
      <c r="HY45">
        <v>13.5928</v>
      </c>
      <c r="HZ45">
        <v>36.485399999999998</v>
      </c>
      <c r="IA45">
        <v>27</v>
      </c>
      <c r="IB45">
        <v>1000</v>
      </c>
      <c r="IC45">
        <v>25.1586</v>
      </c>
      <c r="ID45">
        <v>99.369699999999995</v>
      </c>
      <c r="IE45">
        <v>97.971900000000005</v>
      </c>
    </row>
    <row r="46" spans="1:239" x14ac:dyDescent="0.3">
      <c r="A46">
        <v>30</v>
      </c>
      <c r="B46">
        <v>1628179413.0999999</v>
      </c>
      <c r="C46">
        <v>4943.5999999046298</v>
      </c>
      <c r="D46" t="s">
        <v>516</v>
      </c>
      <c r="E46" t="s">
        <v>517</v>
      </c>
      <c r="F46">
        <v>0</v>
      </c>
      <c r="G46" t="s">
        <v>452</v>
      </c>
      <c r="H46" t="s">
        <v>363</v>
      </c>
      <c r="I46" t="s">
        <v>364</v>
      </c>
      <c r="J46">
        <v>1628179413.0999999</v>
      </c>
      <c r="K46">
        <f t="shared" si="0"/>
        <v>3.3206024077048601E-3</v>
      </c>
      <c r="L46">
        <f t="shared" si="1"/>
        <v>3.3206024077048601</v>
      </c>
      <c r="M46">
        <f t="shared" si="2"/>
        <v>55.670701686519777</v>
      </c>
      <c r="N46">
        <f t="shared" si="3"/>
        <v>1128.6600000000001</v>
      </c>
      <c r="O46">
        <f t="shared" si="4"/>
        <v>751.21531455326317</v>
      </c>
      <c r="P46">
        <f t="shared" si="5"/>
        <v>74.860852754873903</v>
      </c>
      <c r="Q46">
        <f t="shared" si="6"/>
        <v>112.47434448346202</v>
      </c>
      <c r="R46">
        <f t="shared" si="7"/>
        <v>0.2597285383991943</v>
      </c>
      <c r="S46">
        <f t="shared" si="8"/>
        <v>2.9207117212572351</v>
      </c>
      <c r="T46">
        <f t="shared" si="9"/>
        <v>0.24754540501745276</v>
      </c>
      <c r="U46">
        <f t="shared" si="10"/>
        <v>0.15576285268073126</v>
      </c>
      <c r="V46">
        <f t="shared" si="11"/>
        <v>321.51876886135608</v>
      </c>
      <c r="W46">
        <f t="shared" si="12"/>
        <v>31.189820216771007</v>
      </c>
      <c r="X46">
        <f t="shared" si="13"/>
        <v>30.107700000000001</v>
      </c>
      <c r="Y46">
        <f t="shared" si="14"/>
        <v>4.2868769194603731</v>
      </c>
      <c r="Z46">
        <f t="shared" si="15"/>
        <v>69.760956980483542</v>
      </c>
      <c r="AA46">
        <f t="shared" si="16"/>
        <v>2.9989869980230099</v>
      </c>
      <c r="AB46">
        <f t="shared" si="17"/>
        <v>4.2989476174502776</v>
      </c>
      <c r="AC46">
        <f t="shared" si="18"/>
        <v>1.2878899214373631</v>
      </c>
      <c r="AD46">
        <f t="shared" si="19"/>
        <v>-146.43856617978432</v>
      </c>
      <c r="AE46">
        <f t="shared" si="20"/>
        <v>7.7156091055045026</v>
      </c>
      <c r="AF46">
        <f t="shared" si="21"/>
        <v>0.58815114705629334</v>
      </c>
      <c r="AG46">
        <f t="shared" si="22"/>
        <v>183.38396293413257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52064.592177524813</v>
      </c>
      <c r="AM46" t="s">
        <v>365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518</v>
      </c>
      <c r="AT46">
        <v>10229.6</v>
      </c>
      <c r="AU46">
        <v>733.70684615384596</v>
      </c>
      <c r="AV46">
        <v>1170.53</v>
      </c>
      <c r="AW46">
        <f t="shared" si="27"/>
        <v>0.3731840737496297</v>
      </c>
      <c r="AX46">
        <v>0.5</v>
      </c>
      <c r="AY46">
        <f t="shared" si="28"/>
        <v>1681.2392999281635</v>
      </c>
      <c r="AZ46">
        <f t="shared" si="29"/>
        <v>55.670701686519777</v>
      </c>
      <c r="BA46">
        <f t="shared" si="30"/>
        <v>313.70586544758379</v>
      </c>
      <c r="BB46">
        <f t="shared" si="31"/>
        <v>3.33052717760959E-2</v>
      </c>
      <c r="BC46">
        <f t="shared" si="32"/>
        <v>2.4619360460646038</v>
      </c>
      <c r="BD46">
        <f t="shared" si="33"/>
        <v>255.33158718267683</v>
      </c>
      <c r="BE46" t="s">
        <v>519</v>
      </c>
      <c r="BF46">
        <v>552.98</v>
      </c>
      <c r="BG46">
        <f t="shared" si="34"/>
        <v>552.98</v>
      </c>
      <c r="BH46">
        <f t="shared" si="35"/>
        <v>0.52758152289988292</v>
      </c>
      <c r="BI46">
        <f t="shared" si="36"/>
        <v>0.70734864196608216</v>
      </c>
      <c r="BJ46">
        <f t="shared" si="37"/>
        <v>0.82352285586914042</v>
      </c>
      <c r="BK46">
        <f t="shared" si="38"/>
        <v>0.50306817761022349</v>
      </c>
      <c r="BL46">
        <f t="shared" si="39"/>
        <v>0.76845396694690904</v>
      </c>
      <c r="BM46">
        <f t="shared" si="40"/>
        <v>0.53311435498366144</v>
      </c>
      <c r="BN46">
        <f t="shared" si="41"/>
        <v>0.46688564501633856</v>
      </c>
      <c r="BO46">
        <f t="shared" si="42"/>
        <v>2000.05</v>
      </c>
      <c r="BP46">
        <f t="shared" si="43"/>
        <v>1681.2392999281635</v>
      </c>
      <c r="BQ46">
        <f t="shared" si="44"/>
        <v>0.84059863499820686</v>
      </c>
      <c r="BR46">
        <f t="shared" si="45"/>
        <v>0.16075536554653938</v>
      </c>
      <c r="BS46">
        <v>6</v>
      </c>
      <c r="BT46">
        <v>0.5</v>
      </c>
      <c r="BU46" t="s">
        <v>368</v>
      </c>
      <c r="BV46">
        <v>2</v>
      </c>
      <c r="BW46">
        <v>1628179413.0999999</v>
      </c>
      <c r="BX46">
        <v>1128.6600000000001</v>
      </c>
      <c r="BY46">
        <v>1199.94</v>
      </c>
      <c r="BZ46">
        <v>30.0943</v>
      </c>
      <c r="CA46">
        <v>26.230699999999999</v>
      </c>
      <c r="CB46">
        <v>1136.74</v>
      </c>
      <c r="CC46">
        <v>29.9864</v>
      </c>
      <c r="CD46">
        <v>500.15600000000001</v>
      </c>
      <c r="CE46">
        <v>99.552999999999997</v>
      </c>
      <c r="CF46">
        <v>9.9990700000000002E-2</v>
      </c>
      <c r="CG46">
        <v>30.156700000000001</v>
      </c>
      <c r="CH46">
        <v>30.107700000000001</v>
      </c>
      <c r="CI46">
        <v>999.9</v>
      </c>
      <c r="CJ46">
        <v>0</v>
      </c>
      <c r="CK46">
        <v>0</v>
      </c>
      <c r="CL46">
        <v>9994.3799999999992</v>
      </c>
      <c r="CM46">
        <v>0</v>
      </c>
      <c r="CN46">
        <v>1749.33</v>
      </c>
      <c r="CO46">
        <v>-71.283199999999994</v>
      </c>
      <c r="CP46">
        <v>1163.68</v>
      </c>
      <c r="CQ46">
        <v>1232.26</v>
      </c>
      <c r="CR46">
        <v>3.8635600000000001</v>
      </c>
      <c r="CS46">
        <v>1199.94</v>
      </c>
      <c r="CT46">
        <v>26.230699999999999</v>
      </c>
      <c r="CU46">
        <v>2.9959799999999999</v>
      </c>
      <c r="CV46">
        <v>2.6113499999999998</v>
      </c>
      <c r="CW46">
        <v>24.005600000000001</v>
      </c>
      <c r="CX46">
        <v>21.7376</v>
      </c>
      <c r="CY46">
        <v>2000.05</v>
      </c>
      <c r="CZ46">
        <v>0.97999499999999995</v>
      </c>
      <c r="DA46">
        <v>2.00054E-2</v>
      </c>
      <c r="DB46">
        <v>0</v>
      </c>
      <c r="DC46">
        <v>733.31899999999996</v>
      </c>
      <c r="DD46">
        <v>5.0001199999999999</v>
      </c>
      <c r="DE46">
        <v>15606.7</v>
      </c>
      <c r="DF46">
        <v>17385</v>
      </c>
      <c r="DG46">
        <v>48.186999999999998</v>
      </c>
      <c r="DH46">
        <v>50</v>
      </c>
      <c r="DI46">
        <v>49</v>
      </c>
      <c r="DJ46">
        <v>49.125</v>
      </c>
      <c r="DK46">
        <v>50</v>
      </c>
      <c r="DL46">
        <v>1955.14</v>
      </c>
      <c r="DM46">
        <v>39.909999999999997</v>
      </c>
      <c r="DN46">
        <v>0</v>
      </c>
      <c r="DO46">
        <v>145.799999952316</v>
      </c>
      <c r="DP46">
        <v>0</v>
      </c>
      <c r="DQ46">
        <v>733.70684615384596</v>
      </c>
      <c r="DR46">
        <v>-2.0575726384244</v>
      </c>
      <c r="DS46">
        <v>13.541880630963</v>
      </c>
      <c r="DT46">
        <v>15610.9038461538</v>
      </c>
      <c r="DU46">
        <v>15</v>
      </c>
      <c r="DV46">
        <v>1628179372.0999999</v>
      </c>
      <c r="DW46" t="s">
        <v>520</v>
      </c>
      <c r="DX46">
        <v>1628179372.0999999</v>
      </c>
      <c r="DY46">
        <v>1628179366.0999999</v>
      </c>
      <c r="DZ46">
        <v>33</v>
      </c>
      <c r="EA46">
        <v>-9.0999999999999998E-2</v>
      </c>
      <c r="EB46">
        <v>1.0999999999999999E-2</v>
      </c>
      <c r="EC46">
        <v>-8.3379999999999992</v>
      </c>
      <c r="ED46">
        <v>0.108</v>
      </c>
      <c r="EE46">
        <v>1200</v>
      </c>
      <c r="EF46">
        <v>26</v>
      </c>
      <c r="EG46">
        <v>7.0000000000000007E-2</v>
      </c>
      <c r="EH46">
        <v>0.02</v>
      </c>
      <c r="EI46">
        <v>55.813998496572303</v>
      </c>
      <c r="EJ46">
        <v>-0.87262813627654401</v>
      </c>
      <c r="EK46">
        <v>0.18336113188404199</v>
      </c>
      <c r="EL46">
        <v>1</v>
      </c>
      <c r="EM46">
        <v>0.25519436715654997</v>
      </c>
      <c r="EN46">
        <v>2.3129630543168401E-2</v>
      </c>
      <c r="EO46">
        <v>4.1803755802457101E-3</v>
      </c>
      <c r="EP46">
        <v>1</v>
      </c>
      <c r="EQ46">
        <v>2</v>
      </c>
      <c r="ER46">
        <v>2</v>
      </c>
      <c r="ES46" t="s">
        <v>370</v>
      </c>
      <c r="ET46">
        <v>2.93222</v>
      </c>
      <c r="EU46">
        <v>2.7402199999999999</v>
      </c>
      <c r="EV46">
        <v>0.18762999999999999</v>
      </c>
      <c r="EW46">
        <v>0.19670000000000001</v>
      </c>
      <c r="EX46">
        <v>0.13578100000000001</v>
      </c>
      <c r="EY46">
        <v>0.12537799999999999</v>
      </c>
      <c r="EZ46">
        <v>25304.2</v>
      </c>
      <c r="FA46">
        <v>24811.1</v>
      </c>
      <c r="FB46">
        <v>28383</v>
      </c>
      <c r="FC46">
        <v>28295.200000000001</v>
      </c>
      <c r="FD46">
        <v>33705.199999999997</v>
      </c>
      <c r="FE46">
        <v>34824.1</v>
      </c>
      <c r="FF46">
        <v>42813.1</v>
      </c>
      <c r="FG46">
        <v>44169.8</v>
      </c>
      <c r="FH46">
        <v>1.7713000000000001</v>
      </c>
      <c r="FI46">
        <v>1.94208</v>
      </c>
      <c r="FJ46">
        <v>3.83779E-2</v>
      </c>
      <c r="FK46">
        <v>0</v>
      </c>
      <c r="FL46">
        <v>29.483000000000001</v>
      </c>
      <c r="FM46">
        <v>999.9</v>
      </c>
      <c r="FN46">
        <v>49.591000000000001</v>
      </c>
      <c r="FO46">
        <v>36.225000000000001</v>
      </c>
      <c r="FP46">
        <v>30.1038</v>
      </c>
      <c r="FQ46">
        <v>62.1965</v>
      </c>
      <c r="FR46">
        <v>31.510400000000001</v>
      </c>
      <c r="FS46">
        <v>1</v>
      </c>
      <c r="FT46">
        <v>0.66824399999999995</v>
      </c>
      <c r="FU46">
        <v>2.3841800000000002</v>
      </c>
      <c r="FV46">
        <v>20.330500000000001</v>
      </c>
      <c r="FW46">
        <v>5.2746399999999998</v>
      </c>
      <c r="FX46">
        <v>12.0878</v>
      </c>
      <c r="FY46">
        <v>5.0129999999999999</v>
      </c>
      <c r="FZ46">
        <v>3.2919999999999998</v>
      </c>
      <c r="GA46">
        <v>999.9</v>
      </c>
      <c r="GB46">
        <v>9999</v>
      </c>
      <c r="GC46">
        <v>9999</v>
      </c>
      <c r="GD46">
        <v>9999</v>
      </c>
      <c r="GE46">
        <v>1.8721099999999999</v>
      </c>
      <c r="GF46">
        <v>1.87283</v>
      </c>
      <c r="GG46">
        <v>1.87246</v>
      </c>
      <c r="GH46">
        <v>1.87635</v>
      </c>
      <c r="GI46">
        <v>1.8699600000000001</v>
      </c>
      <c r="GJ46">
        <v>1.87303</v>
      </c>
      <c r="GK46">
        <v>1.87294</v>
      </c>
      <c r="GL46">
        <v>1.8743300000000001</v>
      </c>
      <c r="GM46">
        <v>5</v>
      </c>
      <c r="GN46">
        <v>0</v>
      </c>
      <c r="GO46">
        <v>0</v>
      </c>
      <c r="GP46">
        <v>0</v>
      </c>
      <c r="GQ46" t="s">
        <v>371</v>
      </c>
      <c r="GR46" t="s">
        <v>372</v>
      </c>
      <c r="GS46" t="s">
        <v>373</v>
      </c>
      <c r="GT46" t="s">
        <v>373</v>
      </c>
      <c r="GU46" t="s">
        <v>373</v>
      </c>
      <c r="GV46" t="s">
        <v>373</v>
      </c>
      <c r="GW46">
        <v>0</v>
      </c>
      <c r="GX46">
        <v>100</v>
      </c>
      <c r="GY46">
        <v>100</v>
      </c>
      <c r="GZ46">
        <v>-8.08</v>
      </c>
      <c r="HA46">
        <v>0.1079</v>
      </c>
      <c r="HB46">
        <v>-3.1814030536660698</v>
      </c>
      <c r="HC46">
        <v>-5.2264853520813098E-3</v>
      </c>
      <c r="HD46">
        <v>8.80926177612275E-7</v>
      </c>
      <c r="HE46">
        <v>-7.1543816509633199E-11</v>
      </c>
      <c r="HF46">
        <v>0.107839999999992</v>
      </c>
      <c r="HG46">
        <v>0</v>
      </c>
      <c r="HH46">
        <v>0</v>
      </c>
      <c r="HI46">
        <v>0</v>
      </c>
      <c r="HJ46">
        <v>3</v>
      </c>
      <c r="HK46">
        <v>2051</v>
      </c>
      <c r="HL46">
        <v>1</v>
      </c>
      <c r="HM46">
        <v>25</v>
      </c>
      <c r="HN46">
        <v>0.7</v>
      </c>
      <c r="HO46">
        <v>0.8</v>
      </c>
      <c r="HP46">
        <v>18</v>
      </c>
      <c r="HQ46">
        <v>515.47400000000005</v>
      </c>
      <c r="HR46">
        <v>548.30399999999997</v>
      </c>
      <c r="HS46">
        <v>27.000499999999999</v>
      </c>
      <c r="HT46">
        <v>34.968699999999998</v>
      </c>
      <c r="HU46">
        <v>30.000399999999999</v>
      </c>
      <c r="HV46">
        <v>35.040399999999998</v>
      </c>
      <c r="HW46">
        <v>35.011899999999997</v>
      </c>
      <c r="HX46">
        <v>52.333599999999997</v>
      </c>
      <c r="HY46">
        <v>15.1366</v>
      </c>
      <c r="HZ46">
        <v>42.565600000000003</v>
      </c>
      <c r="IA46">
        <v>27</v>
      </c>
      <c r="IB46">
        <v>1200</v>
      </c>
      <c r="IC46">
        <v>26.206600000000002</v>
      </c>
      <c r="ID46">
        <v>99.369100000000003</v>
      </c>
      <c r="IE46">
        <v>97.957800000000006</v>
      </c>
    </row>
    <row r="47" spans="1:239" x14ac:dyDescent="0.3">
      <c r="A47">
        <v>31</v>
      </c>
      <c r="B47">
        <v>1628179526.5999999</v>
      </c>
      <c r="C47">
        <v>5057.0999999046298</v>
      </c>
      <c r="D47" t="s">
        <v>521</v>
      </c>
      <c r="E47" t="s">
        <v>522</v>
      </c>
      <c r="F47">
        <v>0</v>
      </c>
      <c r="G47" t="s">
        <v>452</v>
      </c>
      <c r="H47" t="s">
        <v>363</v>
      </c>
      <c r="I47" t="s">
        <v>364</v>
      </c>
      <c r="J47">
        <v>1628179526.5999999</v>
      </c>
      <c r="K47">
        <f t="shared" si="0"/>
        <v>2.8070634173270096E-3</v>
      </c>
      <c r="L47">
        <f t="shared" si="1"/>
        <v>2.8070634173270097</v>
      </c>
      <c r="M47">
        <f t="shared" si="2"/>
        <v>55.103513556005552</v>
      </c>
      <c r="N47">
        <f t="shared" si="3"/>
        <v>1429.01</v>
      </c>
      <c r="O47">
        <f t="shared" si="4"/>
        <v>981.74369316805132</v>
      </c>
      <c r="P47">
        <f t="shared" si="5"/>
        <v>97.829994245859339</v>
      </c>
      <c r="Q47">
        <f t="shared" si="6"/>
        <v>142.39973330121001</v>
      </c>
      <c r="R47">
        <f t="shared" si="7"/>
        <v>0.21659601986718041</v>
      </c>
      <c r="S47">
        <f t="shared" si="8"/>
        <v>2.9165850009177894</v>
      </c>
      <c r="T47">
        <f t="shared" si="9"/>
        <v>0.20804021695747263</v>
      </c>
      <c r="U47">
        <f t="shared" si="10"/>
        <v>0.13076568011665562</v>
      </c>
      <c r="V47">
        <f t="shared" si="11"/>
        <v>321.48365686134082</v>
      </c>
      <c r="W47">
        <f t="shared" si="12"/>
        <v>31.328380281835678</v>
      </c>
      <c r="X47">
        <f t="shared" si="13"/>
        <v>30.154699999999998</v>
      </c>
      <c r="Y47">
        <f t="shared" si="14"/>
        <v>4.2984543567480369</v>
      </c>
      <c r="Z47">
        <f t="shared" si="15"/>
        <v>69.843564724885553</v>
      </c>
      <c r="AA47">
        <f t="shared" si="16"/>
        <v>3.0031584680433001</v>
      </c>
      <c r="AB47">
        <f t="shared" si="17"/>
        <v>4.2998356110155163</v>
      </c>
      <c r="AC47">
        <f t="shared" si="18"/>
        <v>1.2952958887047368</v>
      </c>
      <c r="AD47">
        <f t="shared" si="19"/>
        <v>-123.79149670412113</v>
      </c>
      <c r="AE47">
        <f t="shared" si="20"/>
        <v>0.88053801118926955</v>
      </c>
      <c r="AF47">
        <f t="shared" si="21"/>
        <v>6.7234105171743899E-2</v>
      </c>
      <c r="AG47">
        <f t="shared" si="22"/>
        <v>198.63993227358068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51946.264439029743</v>
      </c>
      <c r="AM47" t="s">
        <v>365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523</v>
      </c>
      <c r="AT47">
        <v>10228.700000000001</v>
      </c>
      <c r="AU47">
        <v>730.54363999999998</v>
      </c>
      <c r="AV47">
        <v>1167.82</v>
      </c>
      <c r="AW47">
        <f t="shared" si="27"/>
        <v>0.37443814971485334</v>
      </c>
      <c r="AX47">
        <v>0.5</v>
      </c>
      <c r="AY47">
        <f t="shared" si="28"/>
        <v>1681.0544999281558</v>
      </c>
      <c r="AZ47">
        <f t="shared" si="29"/>
        <v>55.103513556005552</v>
      </c>
      <c r="BA47">
        <f t="shared" si="30"/>
        <v>314.72546826146333</v>
      </c>
      <c r="BB47">
        <f t="shared" si="31"/>
        <v>3.2971532854297873E-2</v>
      </c>
      <c r="BC47">
        <f t="shared" si="32"/>
        <v>2.4699696871093155</v>
      </c>
      <c r="BD47">
        <f t="shared" si="33"/>
        <v>255.20240573645944</v>
      </c>
      <c r="BE47" t="s">
        <v>524</v>
      </c>
      <c r="BF47">
        <v>553.80999999999995</v>
      </c>
      <c r="BG47">
        <f t="shared" si="34"/>
        <v>553.80999999999995</v>
      </c>
      <c r="BH47">
        <f t="shared" si="35"/>
        <v>0.52577452004589753</v>
      </c>
      <c r="BI47">
        <f t="shared" si="36"/>
        <v>0.71216488330808936</v>
      </c>
      <c r="BJ47">
        <f t="shared" si="37"/>
        <v>0.82449285263070649</v>
      </c>
      <c r="BK47">
        <f t="shared" si="38"/>
        <v>0.50516672674004859</v>
      </c>
      <c r="BL47">
        <f t="shared" si="39"/>
        <v>0.76917661665539594</v>
      </c>
      <c r="BM47">
        <f t="shared" si="40"/>
        <v>0.53987744527466275</v>
      </c>
      <c r="BN47">
        <f t="shared" si="41"/>
        <v>0.46012255472533725</v>
      </c>
      <c r="BO47">
        <f t="shared" si="42"/>
        <v>1999.83</v>
      </c>
      <c r="BP47">
        <f t="shared" si="43"/>
        <v>1681.0544999281558</v>
      </c>
      <c r="BQ47">
        <f t="shared" si="44"/>
        <v>0.84059870085365052</v>
      </c>
      <c r="BR47">
        <f t="shared" si="45"/>
        <v>0.16075549264754546</v>
      </c>
      <c r="BS47">
        <v>6</v>
      </c>
      <c r="BT47">
        <v>0.5</v>
      </c>
      <c r="BU47" t="s">
        <v>368</v>
      </c>
      <c r="BV47">
        <v>2</v>
      </c>
      <c r="BW47">
        <v>1628179526.5999999</v>
      </c>
      <c r="BX47">
        <v>1429.01</v>
      </c>
      <c r="BY47">
        <v>1499.94</v>
      </c>
      <c r="BZ47">
        <v>30.1373</v>
      </c>
      <c r="CA47">
        <v>26.870699999999999</v>
      </c>
      <c r="CB47">
        <v>1438.02</v>
      </c>
      <c r="CC47">
        <v>30.0227</v>
      </c>
      <c r="CD47">
        <v>500.05500000000001</v>
      </c>
      <c r="CE47">
        <v>99.549000000000007</v>
      </c>
      <c r="CF47">
        <v>0.100221</v>
      </c>
      <c r="CG47">
        <v>30.160299999999999</v>
      </c>
      <c r="CH47">
        <v>30.154699999999998</v>
      </c>
      <c r="CI47">
        <v>999.9</v>
      </c>
      <c r="CJ47">
        <v>0</v>
      </c>
      <c r="CK47">
        <v>0</v>
      </c>
      <c r="CL47">
        <v>9971.25</v>
      </c>
      <c r="CM47">
        <v>0</v>
      </c>
      <c r="CN47">
        <v>1767.32</v>
      </c>
      <c r="CO47">
        <v>-70.932500000000005</v>
      </c>
      <c r="CP47">
        <v>1473.41</v>
      </c>
      <c r="CQ47">
        <v>1541.36</v>
      </c>
      <c r="CR47">
        <v>3.2666200000000001</v>
      </c>
      <c r="CS47">
        <v>1499.94</v>
      </c>
      <c r="CT47">
        <v>26.870699999999999</v>
      </c>
      <c r="CU47">
        <v>3.00014</v>
      </c>
      <c r="CV47">
        <v>2.6749499999999999</v>
      </c>
      <c r="CW47">
        <v>24.028700000000001</v>
      </c>
      <c r="CX47">
        <v>22.132000000000001</v>
      </c>
      <c r="CY47">
        <v>1999.83</v>
      </c>
      <c r="CZ47">
        <v>0.97999499999999995</v>
      </c>
      <c r="DA47">
        <v>2.00054E-2</v>
      </c>
      <c r="DB47">
        <v>0</v>
      </c>
      <c r="DC47">
        <v>730.10199999999998</v>
      </c>
      <c r="DD47">
        <v>5.0001199999999999</v>
      </c>
      <c r="DE47">
        <v>15548</v>
      </c>
      <c r="DF47">
        <v>17383.099999999999</v>
      </c>
      <c r="DG47">
        <v>48.375</v>
      </c>
      <c r="DH47">
        <v>50.125</v>
      </c>
      <c r="DI47">
        <v>49.125</v>
      </c>
      <c r="DJ47">
        <v>49.186999999999998</v>
      </c>
      <c r="DK47">
        <v>50.061999999999998</v>
      </c>
      <c r="DL47">
        <v>1954.92</v>
      </c>
      <c r="DM47">
        <v>39.909999999999997</v>
      </c>
      <c r="DN47">
        <v>0</v>
      </c>
      <c r="DO47">
        <v>113.19999980926499</v>
      </c>
      <c r="DP47">
        <v>0</v>
      </c>
      <c r="DQ47">
        <v>730.54363999999998</v>
      </c>
      <c r="DR47">
        <v>-4.1083076926814197</v>
      </c>
      <c r="DS47">
        <v>-81.938461392158999</v>
      </c>
      <c r="DT47">
        <v>15557.74</v>
      </c>
      <c r="DU47">
        <v>15</v>
      </c>
      <c r="DV47">
        <v>1628179484.5999999</v>
      </c>
      <c r="DW47" t="s">
        <v>525</v>
      </c>
      <c r="DX47">
        <v>1628179484.5999999</v>
      </c>
      <c r="DY47">
        <v>1628179483.5999999</v>
      </c>
      <c r="DZ47">
        <v>34</v>
      </c>
      <c r="EA47">
        <v>7.1999999999999995E-2</v>
      </c>
      <c r="EB47">
        <v>7.0000000000000001E-3</v>
      </c>
      <c r="EC47">
        <v>-9.2370000000000001</v>
      </c>
      <c r="ED47">
        <v>0.115</v>
      </c>
      <c r="EE47">
        <v>1500</v>
      </c>
      <c r="EF47">
        <v>27</v>
      </c>
      <c r="EG47">
        <v>0.04</v>
      </c>
      <c r="EH47">
        <v>0.03</v>
      </c>
      <c r="EI47">
        <v>55.185966466458602</v>
      </c>
      <c r="EJ47">
        <v>-0.74808474574551398</v>
      </c>
      <c r="EK47">
        <v>0.178797111087242</v>
      </c>
      <c r="EL47">
        <v>1</v>
      </c>
      <c r="EM47">
        <v>0.22193736149917401</v>
      </c>
      <c r="EN47">
        <v>-1.84703116909881E-2</v>
      </c>
      <c r="EO47">
        <v>5.7524902505821304E-3</v>
      </c>
      <c r="EP47">
        <v>1</v>
      </c>
      <c r="EQ47">
        <v>2</v>
      </c>
      <c r="ER47">
        <v>2</v>
      </c>
      <c r="ES47" t="s">
        <v>370</v>
      </c>
      <c r="ET47">
        <v>2.9319000000000002</v>
      </c>
      <c r="EU47">
        <v>2.7402600000000001</v>
      </c>
      <c r="EV47">
        <v>0.216948</v>
      </c>
      <c r="EW47">
        <v>0.22539300000000001</v>
      </c>
      <c r="EX47">
        <v>0.13586100000000001</v>
      </c>
      <c r="EY47">
        <v>0.127439</v>
      </c>
      <c r="EZ47">
        <v>24383</v>
      </c>
      <c r="FA47">
        <v>23914.3</v>
      </c>
      <c r="FB47">
        <v>28377.1</v>
      </c>
      <c r="FC47">
        <v>28286.2</v>
      </c>
      <c r="FD47">
        <v>33692.699999999997</v>
      </c>
      <c r="FE47">
        <v>34732.800000000003</v>
      </c>
      <c r="FF47">
        <v>42800.6</v>
      </c>
      <c r="FG47">
        <v>44157.7</v>
      </c>
      <c r="FH47">
        <v>1.7697799999999999</v>
      </c>
      <c r="FI47">
        <v>1.9431700000000001</v>
      </c>
      <c r="FJ47">
        <v>4.2028700000000002E-2</v>
      </c>
      <c r="FK47">
        <v>0</v>
      </c>
      <c r="FL47">
        <v>29.470600000000001</v>
      </c>
      <c r="FM47">
        <v>999.9</v>
      </c>
      <c r="FN47">
        <v>50.91</v>
      </c>
      <c r="FO47">
        <v>36.195</v>
      </c>
      <c r="FP47">
        <v>30.852699999999999</v>
      </c>
      <c r="FQ47">
        <v>61.816499999999998</v>
      </c>
      <c r="FR47">
        <v>31.754799999999999</v>
      </c>
      <c r="FS47">
        <v>1</v>
      </c>
      <c r="FT47">
        <v>0.67692799999999997</v>
      </c>
      <c r="FU47">
        <v>2.452</v>
      </c>
      <c r="FV47">
        <v>20.3293</v>
      </c>
      <c r="FW47">
        <v>5.2752400000000002</v>
      </c>
      <c r="FX47">
        <v>12.0878</v>
      </c>
      <c r="FY47">
        <v>5.0129000000000001</v>
      </c>
      <c r="FZ47">
        <v>3.2919499999999999</v>
      </c>
      <c r="GA47">
        <v>999.9</v>
      </c>
      <c r="GB47">
        <v>9999</v>
      </c>
      <c r="GC47">
        <v>9999</v>
      </c>
      <c r="GD47">
        <v>9999</v>
      </c>
      <c r="GE47">
        <v>1.87212</v>
      </c>
      <c r="GF47">
        <v>1.8728100000000001</v>
      </c>
      <c r="GG47">
        <v>1.8724400000000001</v>
      </c>
      <c r="GH47">
        <v>1.8762700000000001</v>
      </c>
      <c r="GI47">
        <v>1.8699600000000001</v>
      </c>
      <c r="GJ47">
        <v>1.8730199999999999</v>
      </c>
      <c r="GK47">
        <v>1.8729199999999999</v>
      </c>
      <c r="GL47">
        <v>1.87432</v>
      </c>
      <c r="GM47">
        <v>5</v>
      </c>
      <c r="GN47">
        <v>0</v>
      </c>
      <c r="GO47">
        <v>0</v>
      </c>
      <c r="GP47">
        <v>0</v>
      </c>
      <c r="GQ47" t="s">
        <v>371</v>
      </c>
      <c r="GR47" t="s">
        <v>372</v>
      </c>
      <c r="GS47" t="s">
        <v>373</v>
      </c>
      <c r="GT47" t="s">
        <v>373</v>
      </c>
      <c r="GU47" t="s">
        <v>373</v>
      </c>
      <c r="GV47" t="s">
        <v>373</v>
      </c>
      <c r="GW47">
        <v>0</v>
      </c>
      <c r="GX47">
        <v>100</v>
      </c>
      <c r="GY47">
        <v>100</v>
      </c>
      <c r="GZ47">
        <v>-9.01</v>
      </c>
      <c r="HA47">
        <v>0.11459999999999999</v>
      </c>
      <c r="HB47">
        <v>-3.1091601153591002</v>
      </c>
      <c r="HC47">
        <v>-5.2264853520813098E-3</v>
      </c>
      <c r="HD47">
        <v>8.80926177612275E-7</v>
      </c>
      <c r="HE47">
        <v>-7.1543816509633199E-11</v>
      </c>
      <c r="HF47">
        <v>0.114619999999988</v>
      </c>
      <c r="HG47">
        <v>0</v>
      </c>
      <c r="HH47">
        <v>0</v>
      </c>
      <c r="HI47">
        <v>0</v>
      </c>
      <c r="HJ47">
        <v>3</v>
      </c>
      <c r="HK47">
        <v>2051</v>
      </c>
      <c r="HL47">
        <v>1</v>
      </c>
      <c r="HM47">
        <v>25</v>
      </c>
      <c r="HN47">
        <v>0.7</v>
      </c>
      <c r="HO47">
        <v>0.7</v>
      </c>
      <c r="HP47">
        <v>18</v>
      </c>
      <c r="HQ47">
        <v>515.03800000000001</v>
      </c>
      <c r="HR47">
        <v>549.952</v>
      </c>
      <c r="HS47">
        <v>26.999300000000002</v>
      </c>
      <c r="HT47">
        <v>35.070300000000003</v>
      </c>
      <c r="HU47">
        <v>30.000499999999999</v>
      </c>
      <c r="HV47">
        <v>35.129300000000001</v>
      </c>
      <c r="HW47">
        <v>35.097999999999999</v>
      </c>
      <c r="HX47">
        <v>62.716000000000001</v>
      </c>
      <c r="HY47">
        <v>16.273</v>
      </c>
      <c r="HZ47">
        <v>46.955300000000001</v>
      </c>
      <c r="IA47">
        <v>27</v>
      </c>
      <c r="IB47">
        <v>1500</v>
      </c>
      <c r="IC47">
        <v>26.770800000000001</v>
      </c>
      <c r="ID47">
        <v>99.343299999999999</v>
      </c>
      <c r="IE47">
        <v>97.929299999999998</v>
      </c>
    </row>
    <row r="48" spans="1:239" x14ac:dyDescent="0.3">
      <c r="A48">
        <v>32</v>
      </c>
      <c r="B48">
        <v>1628179624.5999999</v>
      </c>
      <c r="C48">
        <v>5155.0999999046298</v>
      </c>
      <c r="D48" t="s">
        <v>526</v>
      </c>
      <c r="E48" t="s">
        <v>527</v>
      </c>
      <c r="F48">
        <v>0</v>
      </c>
      <c r="G48" t="s">
        <v>452</v>
      </c>
      <c r="H48" t="s">
        <v>363</v>
      </c>
      <c r="I48" t="s">
        <v>364</v>
      </c>
      <c r="J48">
        <v>1628179624.5999999</v>
      </c>
      <c r="K48">
        <f t="shared" si="0"/>
        <v>2.4590656265135063E-3</v>
      </c>
      <c r="L48">
        <f t="shared" si="1"/>
        <v>2.4590656265135062</v>
      </c>
      <c r="M48">
        <f t="shared" si="2"/>
        <v>54.651313364091244</v>
      </c>
      <c r="N48">
        <f t="shared" si="3"/>
        <v>1729.32</v>
      </c>
      <c r="O48">
        <f t="shared" si="4"/>
        <v>1222.4494290923317</v>
      </c>
      <c r="P48">
        <f t="shared" si="5"/>
        <v>121.81026067388824</v>
      </c>
      <c r="Q48">
        <f t="shared" si="6"/>
        <v>172.31708320644</v>
      </c>
      <c r="R48">
        <f t="shared" si="7"/>
        <v>0.18964488947555241</v>
      </c>
      <c r="S48">
        <f t="shared" si="8"/>
        <v>2.9174867694313766</v>
      </c>
      <c r="T48">
        <f t="shared" si="9"/>
        <v>0.18305291928634948</v>
      </c>
      <c r="U48">
        <f t="shared" si="10"/>
        <v>0.1149812478360375</v>
      </c>
      <c r="V48">
        <f t="shared" si="11"/>
        <v>321.51876886135608</v>
      </c>
      <c r="W48">
        <f t="shared" si="12"/>
        <v>31.339173926190078</v>
      </c>
      <c r="X48">
        <f t="shared" si="13"/>
        <v>30.097300000000001</v>
      </c>
      <c r="Y48">
        <f t="shared" si="14"/>
        <v>4.284318778468978</v>
      </c>
      <c r="Z48">
        <f t="shared" si="15"/>
        <v>69.964748839543361</v>
      </c>
      <c r="AA48">
        <f t="shared" si="16"/>
        <v>2.9946236285427004</v>
      </c>
      <c r="AB48">
        <f t="shared" si="17"/>
        <v>4.2801892070113023</v>
      </c>
      <c r="AC48">
        <f t="shared" si="18"/>
        <v>1.2896951499262777</v>
      </c>
      <c r="AD48">
        <f t="shared" si="19"/>
        <v>-108.44479412924562</v>
      </c>
      <c r="AE48">
        <f t="shared" si="20"/>
        <v>-2.642430784788206</v>
      </c>
      <c r="AF48">
        <f t="shared" si="21"/>
        <v>-0.20156541999943495</v>
      </c>
      <c r="AG48">
        <f t="shared" si="22"/>
        <v>210.2299785273228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51985.539452610123</v>
      </c>
      <c r="AM48" t="s">
        <v>365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528</v>
      </c>
      <c r="AT48">
        <v>10228.1</v>
      </c>
      <c r="AU48">
        <v>728.19704000000002</v>
      </c>
      <c r="AV48">
        <v>1156.25</v>
      </c>
      <c r="AW48">
        <f t="shared" si="27"/>
        <v>0.37020796540540535</v>
      </c>
      <c r="AX48">
        <v>0.5</v>
      </c>
      <c r="AY48">
        <f t="shared" si="28"/>
        <v>1681.2392999281635</v>
      </c>
      <c r="AZ48">
        <f t="shared" si="29"/>
        <v>54.651313364091244</v>
      </c>
      <c r="BA48">
        <f t="shared" si="30"/>
        <v>311.20409029300674</v>
      </c>
      <c r="BB48">
        <f t="shared" si="31"/>
        <v>3.2698940290463795E-2</v>
      </c>
      <c r="BC48">
        <f t="shared" si="32"/>
        <v>2.5046918918918921</v>
      </c>
      <c r="BD48">
        <f t="shared" si="33"/>
        <v>254.645570646929</v>
      </c>
      <c r="BE48" t="s">
        <v>529</v>
      </c>
      <c r="BF48">
        <v>555.48</v>
      </c>
      <c r="BG48">
        <f t="shared" si="34"/>
        <v>555.48</v>
      </c>
      <c r="BH48">
        <f t="shared" si="35"/>
        <v>0.51958486486486488</v>
      </c>
      <c r="BI48">
        <f t="shared" si="36"/>
        <v>0.71250721573980058</v>
      </c>
      <c r="BJ48">
        <f t="shared" si="37"/>
        <v>0.82819533175856919</v>
      </c>
      <c r="BK48">
        <f t="shared" si="38"/>
        <v>0.50121067212465953</v>
      </c>
      <c r="BL48">
        <f t="shared" si="39"/>
        <v>0.77226187758793929</v>
      </c>
      <c r="BM48">
        <f t="shared" si="40"/>
        <v>0.54351155862861567</v>
      </c>
      <c r="BN48">
        <f t="shared" si="41"/>
        <v>0.45648844137138433</v>
      </c>
      <c r="BO48">
        <f t="shared" si="42"/>
        <v>2000.05</v>
      </c>
      <c r="BP48">
        <f t="shared" si="43"/>
        <v>1681.2392999281635</v>
      </c>
      <c r="BQ48">
        <f t="shared" si="44"/>
        <v>0.84059863499820686</v>
      </c>
      <c r="BR48">
        <f t="shared" si="45"/>
        <v>0.16075536554653938</v>
      </c>
      <c r="BS48">
        <v>6</v>
      </c>
      <c r="BT48">
        <v>0.5</v>
      </c>
      <c r="BU48" t="s">
        <v>368</v>
      </c>
      <c r="BV48">
        <v>2</v>
      </c>
      <c r="BW48">
        <v>1628179624.5999999</v>
      </c>
      <c r="BX48">
        <v>1729.32</v>
      </c>
      <c r="BY48">
        <v>1799.98</v>
      </c>
      <c r="BZ48">
        <v>30.053100000000001</v>
      </c>
      <c r="CA48">
        <v>27.1919</v>
      </c>
      <c r="CB48">
        <v>1739.17</v>
      </c>
      <c r="CC48">
        <v>29.930199999999999</v>
      </c>
      <c r="CD48">
        <v>500.17399999999998</v>
      </c>
      <c r="CE48">
        <v>99.5441</v>
      </c>
      <c r="CF48">
        <v>0.100317</v>
      </c>
      <c r="CG48">
        <v>30.080500000000001</v>
      </c>
      <c r="CH48">
        <v>30.097300000000001</v>
      </c>
      <c r="CI48">
        <v>999.9</v>
      </c>
      <c r="CJ48">
        <v>0</v>
      </c>
      <c r="CK48">
        <v>0</v>
      </c>
      <c r="CL48">
        <v>9976.8799999999992</v>
      </c>
      <c r="CM48">
        <v>0</v>
      </c>
      <c r="CN48">
        <v>1775.65</v>
      </c>
      <c r="CO48">
        <v>-70.6661</v>
      </c>
      <c r="CP48">
        <v>1782.9</v>
      </c>
      <c r="CQ48">
        <v>1850.3</v>
      </c>
      <c r="CR48">
        <v>2.8611800000000001</v>
      </c>
      <c r="CS48">
        <v>1799.98</v>
      </c>
      <c r="CT48">
        <v>27.1919</v>
      </c>
      <c r="CU48">
        <v>2.9916</v>
      </c>
      <c r="CV48">
        <v>2.7067899999999998</v>
      </c>
      <c r="CW48">
        <v>23.981300000000001</v>
      </c>
      <c r="CX48">
        <v>22.3264</v>
      </c>
      <c r="CY48">
        <v>2000.05</v>
      </c>
      <c r="CZ48">
        <v>0.97999700000000001</v>
      </c>
      <c r="DA48">
        <v>2.0002599999999999E-2</v>
      </c>
      <c r="DB48">
        <v>0</v>
      </c>
      <c r="DC48">
        <v>728.79499999999996</v>
      </c>
      <c r="DD48">
        <v>5.0001199999999999</v>
      </c>
      <c r="DE48">
        <v>15530.2</v>
      </c>
      <c r="DF48">
        <v>17385.099999999999</v>
      </c>
      <c r="DG48">
        <v>48.5</v>
      </c>
      <c r="DH48">
        <v>50.186999999999998</v>
      </c>
      <c r="DI48">
        <v>49.25</v>
      </c>
      <c r="DJ48">
        <v>49.25</v>
      </c>
      <c r="DK48">
        <v>50.186999999999998</v>
      </c>
      <c r="DL48">
        <v>1955.14</v>
      </c>
      <c r="DM48">
        <v>39.909999999999997</v>
      </c>
      <c r="DN48">
        <v>0</v>
      </c>
      <c r="DO48">
        <v>97.599999904632597</v>
      </c>
      <c r="DP48">
        <v>0</v>
      </c>
      <c r="DQ48">
        <v>728.19704000000002</v>
      </c>
      <c r="DR48">
        <v>0.84915383069266503</v>
      </c>
      <c r="DS48">
        <v>23.199999990751198</v>
      </c>
      <c r="DT48">
        <v>15527.968000000001</v>
      </c>
      <c r="DU48">
        <v>15</v>
      </c>
      <c r="DV48">
        <v>1628179586.5999999</v>
      </c>
      <c r="DW48" t="s">
        <v>530</v>
      </c>
      <c r="DX48">
        <v>1628179584.5999999</v>
      </c>
      <c r="DY48">
        <v>1628179586.5999999</v>
      </c>
      <c r="DZ48">
        <v>35</v>
      </c>
      <c r="EA48">
        <v>6.0999999999999999E-2</v>
      </c>
      <c r="EB48">
        <v>8.0000000000000002E-3</v>
      </c>
      <c r="EC48">
        <v>-10.048</v>
      </c>
      <c r="ED48">
        <v>0.123</v>
      </c>
      <c r="EE48">
        <v>1801</v>
      </c>
      <c r="EF48">
        <v>27</v>
      </c>
      <c r="EG48">
        <v>7.0000000000000007E-2</v>
      </c>
      <c r="EH48">
        <v>0.04</v>
      </c>
      <c r="EI48">
        <v>54.782302377036203</v>
      </c>
      <c r="EJ48">
        <v>-0.37811074006254097</v>
      </c>
      <c r="EK48">
        <v>0.17134672048630301</v>
      </c>
      <c r="EL48">
        <v>1</v>
      </c>
      <c r="EM48">
        <v>0.190656238448833</v>
      </c>
      <c r="EN48">
        <v>2.21607451766502E-2</v>
      </c>
      <c r="EO48">
        <v>7.4270067219568796E-3</v>
      </c>
      <c r="EP48">
        <v>1</v>
      </c>
      <c r="EQ48">
        <v>2</v>
      </c>
      <c r="ER48">
        <v>2</v>
      </c>
      <c r="ES48" t="s">
        <v>370</v>
      </c>
      <c r="ET48">
        <v>2.9321700000000002</v>
      </c>
      <c r="EU48">
        <v>2.7404000000000002</v>
      </c>
      <c r="EV48">
        <v>0.242926</v>
      </c>
      <c r="EW48">
        <v>0.250886</v>
      </c>
      <c r="EX48">
        <v>0.135547</v>
      </c>
      <c r="EY48">
        <v>0.12845400000000001</v>
      </c>
      <c r="EZ48">
        <v>23567.8</v>
      </c>
      <c r="FA48">
        <v>23119.8</v>
      </c>
      <c r="FB48">
        <v>28373.1</v>
      </c>
      <c r="FC48">
        <v>28280.7</v>
      </c>
      <c r="FD48">
        <v>33700.699999999997</v>
      </c>
      <c r="FE48">
        <v>34686.5</v>
      </c>
      <c r="FF48">
        <v>42794.6</v>
      </c>
      <c r="FG48">
        <v>44149.9</v>
      </c>
      <c r="FH48">
        <v>1.76885</v>
      </c>
      <c r="FI48">
        <v>1.9439</v>
      </c>
      <c r="FJ48">
        <v>5.5849599999999999E-2</v>
      </c>
      <c r="FK48">
        <v>0</v>
      </c>
      <c r="FL48">
        <v>29.187899999999999</v>
      </c>
      <c r="FM48">
        <v>999.9</v>
      </c>
      <c r="FN48">
        <v>51.959000000000003</v>
      </c>
      <c r="FO48">
        <v>36.185000000000002</v>
      </c>
      <c r="FP48">
        <v>31.4739</v>
      </c>
      <c r="FQ48">
        <v>62.456499999999998</v>
      </c>
      <c r="FR48">
        <v>31.470400000000001</v>
      </c>
      <c r="FS48">
        <v>1</v>
      </c>
      <c r="FT48">
        <v>0.68409299999999995</v>
      </c>
      <c r="FU48">
        <v>2.3480500000000002</v>
      </c>
      <c r="FV48">
        <v>20.3307</v>
      </c>
      <c r="FW48">
        <v>5.2752400000000002</v>
      </c>
      <c r="FX48">
        <v>12.0878</v>
      </c>
      <c r="FY48">
        <v>5.0129000000000001</v>
      </c>
      <c r="FZ48">
        <v>3.2919999999999998</v>
      </c>
      <c r="GA48">
        <v>999.9</v>
      </c>
      <c r="GB48">
        <v>9999</v>
      </c>
      <c r="GC48">
        <v>9999</v>
      </c>
      <c r="GD48">
        <v>9999</v>
      </c>
      <c r="GE48">
        <v>1.8721300000000001</v>
      </c>
      <c r="GF48">
        <v>1.8728499999999999</v>
      </c>
      <c r="GG48">
        <v>1.8724499999999999</v>
      </c>
      <c r="GH48">
        <v>1.8763000000000001</v>
      </c>
      <c r="GI48">
        <v>1.8699600000000001</v>
      </c>
      <c r="GJ48">
        <v>1.87303</v>
      </c>
      <c r="GK48">
        <v>1.87297</v>
      </c>
      <c r="GL48">
        <v>1.8743099999999999</v>
      </c>
      <c r="GM48">
        <v>5</v>
      </c>
      <c r="GN48">
        <v>0</v>
      </c>
      <c r="GO48">
        <v>0</v>
      </c>
      <c r="GP48">
        <v>0</v>
      </c>
      <c r="GQ48" t="s">
        <v>371</v>
      </c>
      <c r="GR48" t="s">
        <v>372</v>
      </c>
      <c r="GS48" t="s">
        <v>373</v>
      </c>
      <c r="GT48" t="s">
        <v>373</v>
      </c>
      <c r="GU48" t="s">
        <v>373</v>
      </c>
      <c r="GV48" t="s">
        <v>373</v>
      </c>
      <c r="GW48">
        <v>0</v>
      </c>
      <c r="GX48">
        <v>100</v>
      </c>
      <c r="GY48">
        <v>100</v>
      </c>
      <c r="GZ48">
        <v>-9.85</v>
      </c>
      <c r="HA48">
        <v>0.1229</v>
      </c>
      <c r="HB48">
        <v>-3.0485172480229901</v>
      </c>
      <c r="HC48">
        <v>-5.2264853520813098E-3</v>
      </c>
      <c r="HD48">
        <v>8.80926177612275E-7</v>
      </c>
      <c r="HE48">
        <v>-7.1543816509633199E-11</v>
      </c>
      <c r="HF48">
        <v>0.122842857142857</v>
      </c>
      <c r="HG48">
        <v>0</v>
      </c>
      <c r="HH48">
        <v>0</v>
      </c>
      <c r="HI48">
        <v>0</v>
      </c>
      <c r="HJ48">
        <v>3</v>
      </c>
      <c r="HK48">
        <v>2051</v>
      </c>
      <c r="HL48">
        <v>1</v>
      </c>
      <c r="HM48">
        <v>25</v>
      </c>
      <c r="HN48">
        <v>0.7</v>
      </c>
      <c r="HO48">
        <v>0.6</v>
      </c>
      <c r="HP48">
        <v>18</v>
      </c>
      <c r="HQ48">
        <v>514.90899999999999</v>
      </c>
      <c r="HR48">
        <v>551.154</v>
      </c>
      <c r="HS48">
        <v>26.999099999999999</v>
      </c>
      <c r="HT48">
        <v>35.124600000000001</v>
      </c>
      <c r="HU48">
        <v>30.000299999999999</v>
      </c>
      <c r="HV48">
        <v>35.197899999999997</v>
      </c>
      <c r="HW48">
        <v>35.167099999999998</v>
      </c>
      <c r="HX48">
        <v>72.551900000000003</v>
      </c>
      <c r="HY48">
        <v>17.541899999999998</v>
      </c>
      <c r="HZ48">
        <v>49.801099999999998</v>
      </c>
      <c r="IA48">
        <v>27</v>
      </c>
      <c r="IB48">
        <v>1800</v>
      </c>
      <c r="IC48">
        <v>27.113</v>
      </c>
      <c r="ID48">
        <v>99.329300000000003</v>
      </c>
      <c r="IE48">
        <v>97.911299999999997</v>
      </c>
    </row>
    <row r="49" spans="1:239" x14ac:dyDescent="0.3">
      <c r="A49">
        <v>33</v>
      </c>
      <c r="B49">
        <v>1628180330</v>
      </c>
      <c r="C49">
        <v>5860.5</v>
      </c>
      <c r="D49" t="s">
        <v>531</v>
      </c>
      <c r="E49" t="s">
        <v>532</v>
      </c>
      <c r="F49">
        <v>0</v>
      </c>
      <c r="G49" t="s">
        <v>452</v>
      </c>
      <c r="H49" t="s">
        <v>533</v>
      </c>
      <c r="I49" t="s">
        <v>364</v>
      </c>
      <c r="J49">
        <v>1628180330</v>
      </c>
      <c r="K49">
        <f t="shared" ref="K49:K80" si="46">(L49)/1000</f>
        <v>3.8107528683511685E-3</v>
      </c>
      <c r="L49">
        <f t="shared" ref="L49:L80" si="47">1000*CD49*AJ49*(BZ49-CA49)/(100*BS49*(1000-AJ49*BZ49))</f>
        <v>3.8107528683511687</v>
      </c>
      <c r="M49">
        <f t="shared" ref="M49:M80" si="48">CD49*AJ49*(BY49-BX49*(1000-AJ49*CA49)/(1000-AJ49*BZ49))/(100*BS49)</f>
        <v>46.336547343488249</v>
      </c>
      <c r="N49">
        <f t="shared" ref="N49:N80" si="49">BX49 - IF(AJ49&gt;1, M49*BS49*100/(AL49*CL49), 0)</f>
        <v>342.88400000000001</v>
      </c>
      <c r="O49">
        <f t="shared" ref="O49:O80" si="50">((U49-K49/2)*N49-M49)/(U49+K49/2)</f>
        <v>96.254053200462991</v>
      </c>
      <c r="P49">
        <f t="shared" ref="P49:P80" si="51">O49*(CE49+CF49)/1000</f>
        <v>9.5920124788937802</v>
      </c>
      <c r="Q49">
        <f t="shared" ref="Q49:Q80" si="52">(BX49 - IF(AJ49&gt;1, M49*BS49*100/(AL49*CL49), 0))*(CE49+CF49)/1000</f>
        <v>34.169445311183999</v>
      </c>
      <c r="R49">
        <f t="shared" ref="R49:R80" si="53">2/((1/T49-1/S49)+SIGN(T49)*SQRT((1/T49-1/S49)*(1/T49-1/S49) + 4*BT49/((BT49+1)*(BT49+1))*(2*1/T49*1/S49-1/S49*1/S49)))</f>
        <v>0.32202226672378381</v>
      </c>
      <c r="S49">
        <f t="shared" ref="S49:S80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2.9203804953403139</v>
      </c>
      <c r="T49">
        <f t="shared" ref="T49:T80" si="55">K49*(1000-(1000*0.61365*EXP(17.502*X49/(240.97+X49))/(CE49+CF49)+BZ49)/2)/(1000*0.61365*EXP(17.502*X49/(240.97+X49))/(CE49+CF49)-BZ49)</f>
        <v>0.30351587809651182</v>
      </c>
      <c r="U49">
        <f t="shared" ref="U49:U80" si="56">1/((BT49+1)/(R49/1.6)+1/(S49/1.37)) + BT49/((BT49+1)/(R49/1.6) + BT49/(S49/1.37))</f>
        <v>0.19127146258418082</v>
      </c>
      <c r="V49">
        <f t="shared" ref="V49:V80" si="57">(BO49*BR49)</f>
        <v>321.52196086135751</v>
      </c>
      <c r="W49">
        <f t="shared" ref="W49:W80" si="58">(CG49+(V49+2*0.95*0.0000000567*(((CG49+$B$7)+273)^4-(CG49+273)^4)-44100*K49)/(1.84*29.3*S49+8*0.95*0.0000000567*(CG49+273)^3))</f>
        <v>30.760475775385963</v>
      </c>
      <c r="X49">
        <f t="shared" ref="X49:X80" si="59">($C$7*CH49+$D$7*CI49+$E$7*W49)</f>
        <v>29.683800000000002</v>
      </c>
      <c r="Y49">
        <f t="shared" ref="Y49:Y80" si="60">0.61365*EXP(17.502*X49/(240.97+X49))</f>
        <v>4.1836800233570237</v>
      </c>
      <c r="Z49">
        <f t="shared" ref="Z49:Z80" si="61">(AA49/AB49*100)</f>
        <v>70.472343655973233</v>
      </c>
      <c r="AA49">
        <f t="shared" ref="AA49:AA80" si="62">BZ49*(CE49+CF49)/1000</f>
        <v>2.9774545353431998</v>
      </c>
      <c r="AB49">
        <f t="shared" ref="AB49:AB80" si="63">0.61365*EXP(17.502*CG49/(240.97+CG49))</f>
        <v>4.224997184538549</v>
      </c>
      <c r="AC49">
        <f t="shared" ref="AC49:AC80" si="64">(Y49-BZ49*(CE49+CF49)/1000)</f>
        <v>1.2062254880138239</v>
      </c>
      <c r="AD49">
        <f t="shared" ref="AD49:AD80" si="65">(-K49*44100)</f>
        <v>-168.05420149428653</v>
      </c>
      <c r="AE49">
        <f t="shared" ref="AE49:AE80" si="66">2*29.3*S49*0.92*(CG49-X49)</f>
        <v>26.891358897625594</v>
      </c>
      <c r="AF49">
        <f t="shared" ref="AF49:AF80" si="67">2*0.95*0.0000000567*(((CG49+$B$7)+273)^4-(X49+273)^4)</f>
        <v>2.0427707564524669</v>
      </c>
      <c r="AG49">
        <f t="shared" ref="AG49:AG80" si="68">V49+AF49+AD49+AE49</f>
        <v>182.40188902114903</v>
      </c>
      <c r="AH49">
        <v>0</v>
      </c>
      <c r="AI49">
        <v>0</v>
      </c>
      <c r="AJ49">
        <f t="shared" ref="AJ49:AJ80" si="69">IF(AH49*$H$13&gt;=AL49,1,(AL49/(AL49-AH49*$H$13)))</f>
        <v>1</v>
      </c>
      <c r="AK49">
        <f t="shared" ref="AK49:AK80" si="70">(AJ49-1)*100</f>
        <v>0</v>
      </c>
      <c r="AL49">
        <f t="shared" ref="AL49:AL80" si="71">MAX(0,($B$13+$C$13*CL49)/(1+$D$13*CL49)*CE49/(CG49+273)*$E$13)</f>
        <v>52107.070393772192</v>
      </c>
      <c r="AM49" t="s">
        <v>365</v>
      </c>
      <c r="AN49">
        <v>10238.9</v>
      </c>
      <c r="AO49">
        <v>302.21199999999999</v>
      </c>
      <c r="AP49">
        <v>4052.3</v>
      </c>
      <c r="AQ49">
        <f t="shared" ref="AQ49:AQ80" si="72">1-AO49/AP49</f>
        <v>0.92542210596451402</v>
      </c>
      <c r="AR49">
        <v>-0.32343011824092399</v>
      </c>
      <c r="AS49" t="s">
        <v>534</v>
      </c>
      <c r="AT49">
        <v>10248.4</v>
      </c>
      <c r="AU49">
        <v>731.46984615384599</v>
      </c>
      <c r="AV49">
        <v>1119.68</v>
      </c>
      <c r="AW49">
        <f t="shared" ref="AW49:AW80" si="73">1-AU49/AV49</f>
        <v>0.3467152702970081</v>
      </c>
      <c r="AX49">
        <v>0.5</v>
      </c>
      <c r="AY49">
        <f t="shared" ref="AY49:AY80" si="74">BP49</f>
        <v>1681.2560999281645</v>
      </c>
      <c r="AZ49">
        <f t="shared" ref="AZ49:AZ80" si="75">M49</f>
        <v>46.336547343488249</v>
      </c>
      <c r="BA49">
        <f t="shared" ref="BA49:BA80" si="76">AW49*AX49*AY49</f>
        <v>291.4585815625436</v>
      </c>
      <c r="BB49">
        <f t="shared" ref="BB49:BB80" si="77">(AZ49-AR49)/AY49</f>
        <v>2.7753045751758357E-2</v>
      </c>
      <c r="BC49">
        <f t="shared" ref="BC49:BC80" si="78">(AP49-AV49)/AV49</f>
        <v>2.6191590454415543</v>
      </c>
      <c r="BD49">
        <f t="shared" ref="BD49:BD80" si="79">AO49/(AQ49+AO49/AV49)</f>
        <v>252.82696385166378</v>
      </c>
      <c r="BE49" t="s">
        <v>535</v>
      </c>
      <c r="BF49">
        <v>562.30999999999995</v>
      </c>
      <c r="BG49">
        <f t="shared" ref="BG49:BG80" si="80">IF(BF49&lt;&gt;0, BF49, BD49)</f>
        <v>562.30999999999995</v>
      </c>
      <c r="BH49">
        <f t="shared" ref="BH49:BH80" si="81">1-BG49/AV49</f>
        <v>0.49779401257502154</v>
      </c>
      <c r="BI49">
        <f t="shared" ref="BI49:BI80" si="82">(AV49-AU49)/(AV49-BG49)</f>
        <v>0.69650349650349674</v>
      </c>
      <c r="BJ49">
        <f t="shared" ref="BJ49:BJ80" si="83">(AP49-AV49)/(AP49-BG49)</f>
        <v>0.84029467133143643</v>
      </c>
      <c r="BK49">
        <f t="shared" ref="BK49:BK80" si="84">(AV49-AU49)/(AV49-AO49)</f>
        <v>0.47489339502727207</v>
      </c>
      <c r="BL49">
        <f t="shared" ref="BL49:BL80" si="85">(AP49-AV49)/(AP49-AO49)</f>
        <v>0.78201364874637602</v>
      </c>
      <c r="BM49">
        <f t="shared" ref="BM49:BM80" si="86">(BI49*BG49/AU49)</f>
        <v>0.53542997456180508</v>
      </c>
      <c r="BN49">
        <f t="shared" ref="BN49:BN80" si="87">(1-BM49)</f>
        <v>0.46457002543819492</v>
      </c>
      <c r="BO49">
        <f t="shared" ref="BO49:BO80" si="88">$B$11*CM49+$C$11*CN49+$F$11*CY49*(1-DB49)</f>
        <v>2000.07</v>
      </c>
      <c r="BP49">
        <f t="shared" ref="BP49:BP80" si="89">BO49*BQ49</f>
        <v>1681.2560999281645</v>
      </c>
      <c r="BQ49">
        <f t="shared" ref="BQ49:BQ80" si="90">($B$11*$D$9+$C$11*$D$9+$F$11*((DL49+DD49)/MAX(DL49+DD49+DM49, 0.1)*$I$9+DM49/MAX(DL49+DD49+DM49, 0.1)*$J$9))/($B$11+$C$11+$F$11)</f>
        <v>0.84059862901206683</v>
      </c>
      <c r="BR49">
        <f t="shared" ref="BR49:BR80" si="91">($B$11*$K$9+$C$11*$K$9+$F$11*((DL49+DD49)/MAX(DL49+DD49+DM49, 0.1)*$P$9+DM49/MAX(DL49+DD49+DM49, 0.1)*$Q$9))/($B$11+$C$11+$F$11)</f>
        <v>0.160755353993289</v>
      </c>
      <c r="BS49">
        <v>6</v>
      </c>
      <c r="BT49">
        <v>0.5</v>
      </c>
      <c r="BU49" t="s">
        <v>368</v>
      </c>
      <c r="BV49">
        <v>2</v>
      </c>
      <c r="BW49">
        <v>1628180330</v>
      </c>
      <c r="BX49">
        <v>342.88400000000001</v>
      </c>
      <c r="BY49">
        <v>400.04199999999997</v>
      </c>
      <c r="BZ49">
        <v>29.8782</v>
      </c>
      <c r="CA49">
        <v>25.443000000000001</v>
      </c>
      <c r="CB49">
        <v>348.42599999999999</v>
      </c>
      <c r="CC49">
        <v>29.808800000000002</v>
      </c>
      <c r="CD49">
        <v>500.12099999999998</v>
      </c>
      <c r="CE49">
        <v>99.552899999999994</v>
      </c>
      <c r="CF49">
        <v>0.100176</v>
      </c>
      <c r="CG49">
        <v>29.854600000000001</v>
      </c>
      <c r="CH49">
        <v>29.683800000000002</v>
      </c>
      <c r="CI49">
        <v>999.9</v>
      </c>
      <c r="CJ49">
        <v>0</v>
      </c>
      <c r="CK49">
        <v>0</v>
      </c>
      <c r="CL49">
        <v>9992.5</v>
      </c>
      <c r="CM49">
        <v>0</v>
      </c>
      <c r="CN49">
        <v>290.76100000000002</v>
      </c>
      <c r="CO49">
        <v>-57.157400000000003</v>
      </c>
      <c r="CP49">
        <v>353.44499999999999</v>
      </c>
      <c r="CQ49">
        <v>410.48599999999999</v>
      </c>
      <c r="CR49">
        <v>4.4351799999999999</v>
      </c>
      <c r="CS49">
        <v>400.04199999999997</v>
      </c>
      <c r="CT49">
        <v>25.443000000000001</v>
      </c>
      <c r="CU49">
        <v>2.9744600000000001</v>
      </c>
      <c r="CV49">
        <v>2.5329199999999998</v>
      </c>
      <c r="CW49">
        <v>23.8856</v>
      </c>
      <c r="CX49">
        <v>21.239599999999999</v>
      </c>
      <c r="CY49">
        <v>2000.07</v>
      </c>
      <c r="CZ49">
        <v>0.97999499999999995</v>
      </c>
      <c r="DA49">
        <v>2.00047E-2</v>
      </c>
      <c r="DB49">
        <v>0</v>
      </c>
      <c r="DC49">
        <v>731.29700000000003</v>
      </c>
      <c r="DD49">
        <v>5.0001199999999999</v>
      </c>
      <c r="DE49">
        <v>14678.1</v>
      </c>
      <c r="DF49">
        <v>17385.2</v>
      </c>
      <c r="DG49">
        <v>48</v>
      </c>
      <c r="DH49">
        <v>49.061999999999998</v>
      </c>
      <c r="DI49">
        <v>48.811999999999998</v>
      </c>
      <c r="DJ49">
        <v>48.375</v>
      </c>
      <c r="DK49">
        <v>49.75</v>
      </c>
      <c r="DL49">
        <v>1955.16</v>
      </c>
      <c r="DM49">
        <v>39.909999999999997</v>
      </c>
      <c r="DN49">
        <v>0</v>
      </c>
      <c r="DO49">
        <v>705</v>
      </c>
      <c r="DP49">
        <v>0</v>
      </c>
      <c r="DQ49">
        <v>731.46984615384599</v>
      </c>
      <c r="DR49">
        <v>-8.1025636664994002E-2</v>
      </c>
      <c r="DS49">
        <v>8.28717953185655</v>
      </c>
      <c r="DT49">
        <v>14674.7923076923</v>
      </c>
      <c r="DU49">
        <v>15</v>
      </c>
      <c r="DV49">
        <v>1628180292</v>
      </c>
      <c r="DW49" t="s">
        <v>536</v>
      </c>
      <c r="DX49">
        <v>1628180292</v>
      </c>
      <c r="DY49">
        <v>1628180290</v>
      </c>
      <c r="DZ49">
        <v>37</v>
      </c>
      <c r="EA49">
        <v>-9.9000000000000005E-2</v>
      </c>
      <c r="EB49">
        <v>-0.04</v>
      </c>
      <c r="EC49">
        <v>-5.806</v>
      </c>
      <c r="ED49">
        <v>6.9000000000000006E-2</v>
      </c>
      <c r="EE49">
        <v>400</v>
      </c>
      <c r="EF49">
        <v>25</v>
      </c>
      <c r="EG49">
        <v>0.04</v>
      </c>
      <c r="EH49">
        <v>0.02</v>
      </c>
      <c r="EI49">
        <v>46.349535488708902</v>
      </c>
      <c r="EJ49">
        <v>-0.50101504966923405</v>
      </c>
      <c r="EK49">
        <v>8.8259667352152807E-2</v>
      </c>
      <c r="EL49">
        <v>1</v>
      </c>
      <c r="EM49">
        <v>0.313637886995426</v>
      </c>
      <c r="EN49">
        <v>0.10724117290815401</v>
      </c>
      <c r="EO49">
        <v>1.8523256023077202E-2</v>
      </c>
      <c r="EP49">
        <v>1</v>
      </c>
      <c r="EQ49">
        <v>2</v>
      </c>
      <c r="ER49">
        <v>2</v>
      </c>
      <c r="ES49" t="s">
        <v>370</v>
      </c>
      <c r="ET49">
        <v>2.93214</v>
      </c>
      <c r="EU49">
        <v>2.7403900000000001</v>
      </c>
      <c r="EV49">
        <v>8.1618399999999994E-2</v>
      </c>
      <c r="EW49">
        <v>9.2456200000000002E-2</v>
      </c>
      <c r="EX49">
        <v>0.135189</v>
      </c>
      <c r="EY49">
        <v>0.122735</v>
      </c>
      <c r="EZ49">
        <v>28649</v>
      </c>
      <c r="FA49">
        <v>28053.7</v>
      </c>
      <c r="FB49">
        <v>28420.9</v>
      </c>
      <c r="FC49">
        <v>28313.5</v>
      </c>
      <c r="FD49">
        <v>33798.300000000003</v>
      </c>
      <c r="FE49">
        <v>34947.9</v>
      </c>
      <c r="FF49">
        <v>42902.400000000001</v>
      </c>
      <c r="FG49">
        <v>44193.4</v>
      </c>
      <c r="FH49">
        <v>1.7708999999999999</v>
      </c>
      <c r="FI49">
        <v>1.9362999999999999</v>
      </c>
      <c r="FJ49">
        <v>6.03683E-2</v>
      </c>
      <c r="FK49">
        <v>0</v>
      </c>
      <c r="FL49">
        <v>28.700099999999999</v>
      </c>
      <c r="FM49">
        <v>999.9</v>
      </c>
      <c r="FN49">
        <v>54.029000000000003</v>
      </c>
      <c r="FO49">
        <v>36.798999999999999</v>
      </c>
      <c r="FP49">
        <v>33.8474</v>
      </c>
      <c r="FQ49">
        <v>62.266399999999997</v>
      </c>
      <c r="FR49">
        <v>32.095399999999998</v>
      </c>
      <c r="FS49">
        <v>1</v>
      </c>
      <c r="FT49">
        <v>0.65073899999999996</v>
      </c>
      <c r="FU49">
        <v>1.9975099999999999</v>
      </c>
      <c r="FV49">
        <v>20.336400000000001</v>
      </c>
      <c r="FW49">
        <v>5.27644</v>
      </c>
      <c r="FX49">
        <v>12.088100000000001</v>
      </c>
      <c r="FY49">
        <v>5.0135500000000004</v>
      </c>
      <c r="FZ49">
        <v>3.2919999999999998</v>
      </c>
      <c r="GA49">
        <v>999.9</v>
      </c>
      <c r="GB49">
        <v>9999</v>
      </c>
      <c r="GC49">
        <v>9999</v>
      </c>
      <c r="GD49">
        <v>9999</v>
      </c>
      <c r="GE49">
        <v>1.8721000000000001</v>
      </c>
      <c r="GF49">
        <v>1.8728400000000001</v>
      </c>
      <c r="GG49">
        <v>1.8724099999999999</v>
      </c>
      <c r="GH49">
        <v>1.8762300000000001</v>
      </c>
      <c r="GI49">
        <v>1.8699600000000001</v>
      </c>
      <c r="GJ49">
        <v>1.8730100000000001</v>
      </c>
      <c r="GK49">
        <v>1.87296</v>
      </c>
      <c r="GL49">
        <v>1.8742799999999999</v>
      </c>
      <c r="GM49">
        <v>5</v>
      </c>
      <c r="GN49">
        <v>0</v>
      </c>
      <c r="GO49">
        <v>0</v>
      </c>
      <c r="GP49">
        <v>0</v>
      </c>
      <c r="GQ49" t="s">
        <v>371</v>
      </c>
      <c r="GR49" t="s">
        <v>372</v>
      </c>
      <c r="GS49" t="s">
        <v>373</v>
      </c>
      <c r="GT49" t="s">
        <v>373</v>
      </c>
      <c r="GU49" t="s">
        <v>373</v>
      </c>
      <c r="GV49" t="s">
        <v>373</v>
      </c>
      <c r="GW49">
        <v>0</v>
      </c>
      <c r="GX49">
        <v>100</v>
      </c>
      <c r="GY49">
        <v>100</v>
      </c>
      <c r="GZ49">
        <v>-5.5419999999999998</v>
      </c>
      <c r="HA49">
        <v>6.9400000000000003E-2</v>
      </c>
      <c r="HB49">
        <v>-3.82430877513645</v>
      </c>
      <c r="HC49">
        <v>-5.2264853520813098E-3</v>
      </c>
      <c r="HD49">
        <v>8.80926177612275E-7</v>
      </c>
      <c r="HE49">
        <v>-7.1543816509633199E-11</v>
      </c>
      <c r="HF49">
        <v>6.9325000000002704E-2</v>
      </c>
      <c r="HG49">
        <v>0</v>
      </c>
      <c r="HH49">
        <v>0</v>
      </c>
      <c r="HI49">
        <v>0</v>
      </c>
      <c r="HJ49">
        <v>3</v>
      </c>
      <c r="HK49">
        <v>2051</v>
      </c>
      <c r="HL49">
        <v>1</v>
      </c>
      <c r="HM49">
        <v>25</v>
      </c>
      <c r="HN49">
        <v>0.6</v>
      </c>
      <c r="HO49">
        <v>0.7</v>
      </c>
      <c r="HP49">
        <v>18</v>
      </c>
      <c r="HQ49">
        <v>516.44500000000005</v>
      </c>
      <c r="HR49">
        <v>545.17600000000004</v>
      </c>
      <c r="HS49">
        <v>26.9969</v>
      </c>
      <c r="HT49">
        <v>35.013199999999998</v>
      </c>
      <c r="HU49">
        <v>29.999199999999998</v>
      </c>
      <c r="HV49">
        <v>35.179400000000001</v>
      </c>
      <c r="HW49">
        <v>35.160400000000003</v>
      </c>
      <c r="HX49">
        <v>21.442799999999998</v>
      </c>
      <c r="HY49">
        <v>29.762699999999999</v>
      </c>
      <c r="HZ49">
        <v>51.180100000000003</v>
      </c>
      <c r="IA49">
        <v>27</v>
      </c>
      <c r="IB49">
        <v>400</v>
      </c>
      <c r="IC49">
        <v>25.487300000000001</v>
      </c>
      <c r="ID49">
        <v>99.546599999999998</v>
      </c>
      <c r="IE49">
        <v>98.014399999999995</v>
      </c>
    </row>
    <row r="50" spans="1:239" x14ac:dyDescent="0.3">
      <c r="A50">
        <v>34</v>
      </c>
      <c r="B50">
        <v>1628180510.5</v>
      </c>
      <c r="C50">
        <v>6041</v>
      </c>
      <c r="D50" t="s">
        <v>537</v>
      </c>
      <c r="E50" t="s">
        <v>538</v>
      </c>
      <c r="F50">
        <v>0</v>
      </c>
      <c r="G50" t="s">
        <v>452</v>
      </c>
      <c r="H50" t="s">
        <v>533</v>
      </c>
      <c r="I50" t="s">
        <v>364</v>
      </c>
      <c r="J50">
        <v>1628180510.5</v>
      </c>
      <c r="K50">
        <f t="shared" si="46"/>
        <v>4.6218779298007459E-3</v>
      </c>
      <c r="L50">
        <f t="shared" si="47"/>
        <v>4.6218779298007462</v>
      </c>
      <c r="M50">
        <f t="shared" si="48"/>
        <v>40.598719982244191</v>
      </c>
      <c r="N50">
        <f t="shared" si="49"/>
        <v>249.89099999999999</v>
      </c>
      <c r="O50">
        <f t="shared" si="50"/>
        <v>72.682267473265682</v>
      </c>
      <c r="P50">
        <f t="shared" si="51"/>
        <v>7.242232733869697</v>
      </c>
      <c r="Q50">
        <f t="shared" si="52"/>
        <v>24.899729232650994</v>
      </c>
      <c r="R50">
        <f t="shared" si="53"/>
        <v>0.39732718289488572</v>
      </c>
      <c r="S50">
        <f t="shared" si="54"/>
        <v>2.9210701378363133</v>
      </c>
      <c r="T50">
        <f t="shared" si="55"/>
        <v>0.36955975990749201</v>
      </c>
      <c r="U50">
        <f t="shared" si="56"/>
        <v>0.23330772996102811</v>
      </c>
      <c r="V50">
        <f t="shared" si="57"/>
        <v>321.51775186132068</v>
      </c>
      <c r="W50">
        <f t="shared" si="58"/>
        <v>30.634713298979484</v>
      </c>
      <c r="X50">
        <f t="shared" si="59"/>
        <v>29.6557</v>
      </c>
      <c r="Y50">
        <f t="shared" si="60"/>
        <v>4.1769163756407464</v>
      </c>
      <c r="Z50">
        <f t="shared" si="61"/>
        <v>70.079702663372359</v>
      </c>
      <c r="AA50">
        <f t="shared" si="62"/>
        <v>2.9754703630014996</v>
      </c>
      <c r="AB50">
        <f t="shared" si="63"/>
        <v>4.2458375962212092</v>
      </c>
      <c r="AC50">
        <f t="shared" si="64"/>
        <v>1.2014460126392468</v>
      </c>
      <c r="AD50">
        <f t="shared" si="65"/>
        <v>-203.82481670421291</v>
      </c>
      <c r="AE50">
        <f t="shared" si="66"/>
        <v>44.803268615608623</v>
      </c>
      <c r="AF50">
        <f t="shared" si="67"/>
        <v>3.4035944710392156</v>
      </c>
      <c r="AG50">
        <f t="shared" si="68"/>
        <v>165.89979824375564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52111.800790884539</v>
      </c>
      <c r="AM50" t="s">
        <v>365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539</v>
      </c>
      <c r="AT50">
        <v>10250.4</v>
      </c>
      <c r="AU50">
        <v>701.74872000000005</v>
      </c>
      <c r="AV50">
        <v>1030.48</v>
      </c>
      <c r="AW50">
        <f t="shared" si="73"/>
        <v>0.31900791863985711</v>
      </c>
      <c r="AX50">
        <v>0.5</v>
      </c>
      <c r="AY50">
        <f t="shared" si="74"/>
        <v>1681.2311999281455</v>
      </c>
      <c r="AZ50">
        <f t="shared" si="75"/>
        <v>40.598719982244191</v>
      </c>
      <c r="BA50">
        <f t="shared" si="76"/>
        <v>268.1630329207336</v>
      </c>
      <c r="BB50">
        <f t="shared" si="77"/>
        <v>2.434058450868274E-2</v>
      </c>
      <c r="BC50">
        <f t="shared" si="78"/>
        <v>2.9324392516108997</v>
      </c>
      <c r="BD50">
        <f t="shared" si="79"/>
        <v>247.97998215089737</v>
      </c>
      <c r="BE50" t="s">
        <v>540</v>
      </c>
      <c r="BF50">
        <v>559.39</v>
      </c>
      <c r="BG50">
        <f t="shared" si="80"/>
        <v>559.39</v>
      </c>
      <c r="BH50">
        <f t="shared" si="81"/>
        <v>0.45715588851797218</v>
      </c>
      <c r="BI50">
        <f t="shared" si="82"/>
        <v>0.69780993016196469</v>
      </c>
      <c r="BJ50">
        <f t="shared" si="83"/>
        <v>0.86512964834478989</v>
      </c>
      <c r="BK50">
        <f t="shared" si="84"/>
        <v>0.45138778581511196</v>
      </c>
      <c r="BL50">
        <f t="shared" si="85"/>
        <v>0.80579975723236363</v>
      </c>
      <c r="BM50">
        <f t="shared" si="86"/>
        <v>0.55625024415192581</v>
      </c>
      <c r="BN50">
        <f t="shared" si="87"/>
        <v>0.44374975584807419</v>
      </c>
      <c r="BO50">
        <f t="shared" si="88"/>
        <v>2000.04</v>
      </c>
      <c r="BP50">
        <f t="shared" si="89"/>
        <v>1681.2311999281455</v>
      </c>
      <c r="BQ50">
        <f t="shared" si="90"/>
        <v>0.840598787988313</v>
      </c>
      <c r="BR50">
        <f t="shared" si="91"/>
        <v>0.160755660817444</v>
      </c>
      <c r="BS50">
        <v>6</v>
      </c>
      <c r="BT50">
        <v>0.5</v>
      </c>
      <c r="BU50" t="s">
        <v>368</v>
      </c>
      <c r="BV50">
        <v>2</v>
      </c>
      <c r="BW50">
        <v>1628180510.5</v>
      </c>
      <c r="BX50">
        <v>249.89099999999999</v>
      </c>
      <c r="BY50">
        <v>299.983</v>
      </c>
      <c r="BZ50">
        <v>29.861499999999999</v>
      </c>
      <c r="CA50">
        <v>24.482199999999999</v>
      </c>
      <c r="CB50">
        <v>254.92500000000001</v>
      </c>
      <c r="CC50">
        <v>29.7926</v>
      </c>
      <c r="CD50">
        <v>500.12400000000002</v>
      </c>
      <c r="CE50">
        <v>99.542299999999997</v>
      </c>
      <c r="CF50">
        <v>0.100061</v>
      </c>
      <c r="CG50">
        <v>29.940200000000001</v>
      </c>
      <c r="CH50">
        <v>29.6557</v>
      </c>
      <c r="CI50">
        <v>999.9</v>
      </c>
      <c r="CJ50">
        <v>0</v>
      </c>
      <c r="CK50">
        <v>0</v>
      </c>
      <c r="CL50">
        <v>9997.5</v>
      </c>
      <c r="CM50">
        <v>0</v>
      </c>
      <c r="CN50">
        <v>1469.24</v>
      </c>
      <c r="CO50">
        <v>-50.092199999999998</v>
      </c>
      <c r="CP50">
        <v>257.58300000000003</v>
      </c>
      <c r="CQ50">
        <v>307.512</v>
      </c>
      <c r="CR50">
        <v>5.3792900000000001</v>
      </c>
      <c r="CS50">
        <v>299.983</v>
      </c>
      <c r="CT50">
        <v>24.482199999999999</v>
      </c>
      <c r="CU50">
        <v>2.97248</v>
      </c>
      <c r="CV50">
        <v>2.4370099999999999</v>
      </c>
      <c r="CW50">
        <v>23.874500000000001</v>
      </c>
      <c r="CX50">
        <v>20.611799999999999</v>
      </c>
      <c r="CY50">
        <v>2000.04</v>
      </c>
      <c r="CZ50">
        <v>0.97999000000000003</v>
      </c>
      <c r="DA50">
        <v>2.0010300000000002E-2</v>
      </c>
      <c r="DB50">
        <v>0</v>
      </c>
      <c r="DC50">
        <v>702.71500000000003</v>
      </c>
      <c r="DD50">
        <v>5.0001199999999999</v>
      </c>
      <c r="DE50">
        <v>15207.2</v>
      </c>
      <c r="DF50">
        <v>17384.900000000001</v>
      </c>
      <c r="DG50">
        <v>47.625</v>
      </c>
      <c r="DH50">
        <v>48.936999999999998</v>
      </c>
      <c r="DI50">
        <v>48.436999999999998</v>
      </c>
      <c r="DJ50">
        <v>48.125</v>
      </c>
      <c r="DK50">
        <v>49.375</v>
      </c>
      <c r="DL50">
        <v>1955.12</v>
      </c>
      <c r="DM50">
        <v>39.92</v>
      </c>
      <c r="DN50">
        <v>0</v>
      </c>
      <c r="DO50">
        <v>180</v>
      </c>
      <c r="DP50">
        <v>0</v>
      </c>
      <c r="DQ50">
        <v>701.74872000000005</v>
      </c>
      <c r="DR50">
        <v>5.4658461671439502</v>
      </c>
      <c r="DS50">
        <v>18.3000001024303</v>
      </c>
      <c r="DT50">
        <v>15195.572</v>
      </c>
      <c r="DU50">
        <v>15</v>
      </c>
      <c r="DV50">
        <v>1628180446.5</v>
      </c>
      <c r="DW50" t="s">
        <v>541</v>
      </c>
      <c r="DX50">
        <v>1628180438.5</v>
      </c>
      <c r="DY50">
        <v>1628180446.5</v>
      </c>
      <c r="DZ50">
        <v>38</v>
      </c>
      <c r="EA50">
        <v>6.7000000000000004E-2</v>
      </c>
      <c r="EB50">
        <v>0</v>
      </c>
      <c r="EC50">
        <v>-5.2729999999999997</v>
      </c>
      <c r="ED50">
        <v>6.9000000000000006E-2</v>
      </c>
      <c r="EE50">
        <v>300</v>
      </c>
      <c r="EF50">
        <v>25</v>
      </c>
      <c r="EG50">
        <v>0.06</v>
      </c>
      <c r="EH50">
        <v>0.02</v>
      </c>
      <c r="EI50">
        <v>40.078583149633502</v>
      </c>
      <c r="EJ50">
        <v>2.2484897812813198</v>
      </c>
      <c r="EK50">
        <v>0.331294621886428</v>
      </c>
      <c r="EL50">
        <v>0</v>
      </c>
      <c r="EM50">
        <v>0.39326256396913301</v>
      </c>
      <c r="EN50">
        <v>1.1830699211095599E-2</v>
      </c>
      <c r="EO50">
        <v>2.7768822596806902E-3</v>
      </c>
      <c r="EP50">
        <v>1</v>
      </c>
      <c r="EQ50">
        <v>1</v>
      </c>
      <c r="ER50">
        <v>2</v>
      </c>
      <c r="ES50" t="s">
        <v>379</v>
      </c>
      <c r="ET50">
        <v>2.9323600000000001</v>
      </c>
      <c r="EU50">
        <v>2.7403300000000002</v>
      </c>
      <c r="EV50">
        <v>6.3143299999999999E-2</v>
      </c>
      <c r="EW50">
        <v>7.3630200000000007E-2</v>
      </c>
      <c r="EX50">
        <v>0.135212</v>
      </c>
      <c r="EY50">
        <v>0.119576</v>
      </c>
      <c r="EZ50">
        <v>29244.2</v>
      </c>
      <c r="FA50">
        <v>28663.200000000001</v>
      </c>
      <c r="FB50">
        <v>28437.599999999999</v>
      </c>
      <c r="FC50">
        <v>28339</v>
      </c>
      <c r="FD50">
        <v>33812.199999999997</v>
      </c>
      <c r="FE50">
        <v>35103.300000000003</v>
      </c>
      <c r="FF50">
        <v>42923</v>
      </c>
      <c r="FG50">
        <v>44231.7</v>
      </c>
      <c r="FH50">
        <v>1.7765200000000001</v>
      </c>
      <c r="FI50">
        <v>1.9390799999999999</v>
      </c>
      <c r="FJ50">
        <v>5.2489300000000003E-2</v>
      </c>
      <c r="FK50">
        <v>0</v>
      </c>
      <c r="FL50">
        <v>28.8004</v>
      </c>
      <c r="FM50">
        <v>999.9</v>
      </c>
      <c r="FN50">
        <v>52.887</v>
      </c>
      <c r="FO50">
        <v>36.9</v>
      </c>
      <c r="FP50">
        <v>33.318300000000001</v>
      </c>
      <c r="FQ50">
        <v>62.266399999999997</v>
      </c>
      <c r="FR50">
        <v>32.331699999999998</v>
      </c>
      <c r="FS50">
        <v>1</v>
      </c>
      <c r="FT50">
        <v>0.61570899999999995</v>
      </c>
      <c r="FU50">
        <v>1.9554400000000001</v>
      </c>
      <c r="FV50">
        <v>20.337800000000001</v>
      </c>
      <c r="FW50">
        <v>5.2753899999999998</v>
      </c>
      <c r="FX50">
        <v>12.0886</v>
      </c>
      <c r="FY50">
        <v>5.0130499999999998</v>
      </c>
      <c r="FZ50">
        <v>3.2919800000000001</v>
      </c>
      <c r="GA50">
        <v>999.9</v>
      </c>
      <c r="GB50">
        <v>9999</v>
      </c>
      <c r="GC50">
        <v>9999</v>
      </c>
      <c r="GD50">
        <v>9999</v>
      </c>
      <c r="GE50">
        <v>1.8721000000000001</v>
      </c>
      <c r="GF50">
        <v>1.8728199999999999</v>
      </c>
      <c r="GG50">
        <v>1.87242</v>
      </c>
      <c r="GH50">
        <v>1.87622</v>
      </c>
      <c r="GI50">
        <v>1.8699600000000001</v>
      </c>
      <c r="GJ50">
        <v>1.8730199999999999</v>
      </c>
      <c r="GK50">
        <v>1.8728899999999999</v>
      </c>
      <c r="GL50">
        <v>1.8742799999999999</v>
      </c>
      <c r="GM50">
        <v>5</v>
      </c>
      <c r="GN50">
        <v>0</v>
      </c>
      <c r="GO50">
        <v>0</v>
      </c>
      <c r="GP50">
        <v>0</v>
      </c>
      <c r="GQ50" t="s">
        <v>371</v>
      </c>
      <c r="GR50" t="s">
        <v>372</v>
      </c>
      <c r="GS50" t="s">
        <v>373</v>
      </c>
      <c r="GT50" t="s">
        <v>373</v>
      </c>
      <c r="GU50" t="s">
        <v>373</v>
      </c>
      <c r="GV50" t="s">
        <v>373</v>
      </c>
      <c r="GW50">
        <v>0</v>
      </c>
      <c r="GX50">
        <v>100</v>
      </c>
      <c r="GY50">
        <v>100</v>
      </c>
      <c r="GZ50">
        <v>-5.0339999999999998</v>
      </c>
      <c r="HA50">
        <v>6.8900000000000003E-2</v>
      </c>
      <c r="HB50">
        <v>-3.7573267338249501</v>
      </c>
      <c r="HC50">
        <v>-5.2264853520813098E-3</v>
      </c>
      <c r="HD50">
        <v>8.80926177612275E-7</v>
      </c>
      <c r="HE50">
        <v>-7.1543816509633199E-11</v>
      </c>
      <c r="HF50">
        <v>6.8834999999999993E-2</v>
      </c>
      <c r="HG50">
        <v>0</v>
      </c>
      <c r="HH50">
        <v>0</v>
      </c>
      <c r="HI50">
        <v>0</v>
      </c>
      <c r="HJ50">
        <v>3</v>
      </c>
      <c r="HK50">
        <v>2051</v>
      </c>
      <c r="HL50">
        <v>1</v>
      </c>
      <c r="HM50">
        <v>25</v>
      </c>
      <c r="HN50">
        <v>1.2</v>
      </c>
      <c r="HO50">
        <v>1.1000000000000001</v>
      </c>
      <c r="HP50">
        <v>18</v>
      </c>
      <c r="HQ50">
        <v>518.39099999999996</v>
      </c>
      <c r="HR50">
        <v>544.86199999999997</v>
      </c>
      <c r="HS50">
        <v>27.003</v>
      </c>
      <c r="HT50">
        <v>34.644799999999996</v>
      </c>
      <c r="HU50">
        <v>29.999400000000001</v>
      </c>
      <c r="HV50">
        <v>34.887599999999999</v>
      </c>
      <c r="HW50">
        <v>34.890099999999997</v>
      </c>
      <c r="HX50">
        <v>17.058499999999999</v>
      </c>
      <c r="HY50">
        <v>30.9253</v>
      </c>
      <c r="HZ50">
        <v>46.857500000000002</v>
      </c>
      <c r="IA50">
        <v>27</v>
      </c>
      <c r="IB50">
        <v>300</v>
      </c>
      <c r="IC50">
        <v>24.5016</v>
      </c>
      <c r="ID50">
        <v>99.598600000000005</v>
      </c>
      <c r="IE50">
        <v>98.1006</v>
      </c>
    </row>
    <row r="51" spans="1:239" x14ac:dyDescent="0.3">
      <c r="A51">
        <v>35</v>
      </c>
      <c r="B51">
        <v>1628180601</v>
      </c>
      <c r="C51">
        <v>6131.5</v>
      </c>
      <c r="D51" t="s">
        <v>542</v>
      </c>
      <c r="E51" t="s">
        <v>543</v>
      </c>
      <c r="F51">
        <v>0</v>
      </c>
      <c r="G51" t="s">
        <v>452</v>
      </c>
      <c r="H51" t="s">
        <v>533</v>
      </c>
      <c r="I51" t="s">
        <v>364</v>
      </c>
      <c r="J51">
        <v>1628180601</v>
      </c>
      <c r="K51">
        <f t="shared" si="46"/>
        <v>5.0524446556091448E-3</v>
      </c>
      <c r="L51">
        <f t="shared" si="47"/>
        <v>5.0524446556091451</v>
      </c>
      <c r="M51">
        <f t="shared" si="48"/>
        <v>29.46439781988629</v>
      </c>
      <c r="N51">
        <f t="shared" si="49"/>
        <v>163.655</v>
      </c>
      <c r="O51">
        <f t="shared" si="50"/>
        <v>44.603448474114707</v>
      </c>
      <c r="P51">
        <f t="shared" si="51"/>
        <v>4.4442084794431969</v>
      </c>
      <c r="Q51">
        <f t="shared" si="52"/>
        <v>16.306293876030001</v>
      </c>
      <c r="R51">
        <f t="shared" si="53"/>
        <v>0.43126383045488931</v>
      </c>
      <c r="S51">
        <f t="shared" si="54"/>
        <v>2.9160651649819047</v>
      </c>
      <c r="T51">
        <f t="shared" si="55"/>
        <v>0.39870712473565612</v>
      </c>
      <c r="U51">
        <f t="shared" si="56"/>
        <v>0.25191192032348042</v>
      </c>
      <c r="V51">
        <f t="shared" si="57"/>
        <v>321.49787986145202</v>
      </c>
      <c r="W51">
        <f t="shared" si="58"/>
        <v>30.647724590491208</v>
      </c>
      <c r="X51">
        <f t="shared" si="59"/>
        <v>29.791499999999999</v>
      </c>
      <c r="Y51">
        <f t="shared" si="60"/>
        <v>4.2096918228599742</v>
      </c>
      <c r="Z51">
        <f t="shared" si="61"/>
        <v>69.984149924339818</v>
      </c>
      <c r="AA51">
        <f t="shared" si="62"/>
        <v>2.9927038646681998</v>
      </c>
      <c r="AB51">
        <f t="shared" si="63"/>
        <v>4.2762595071935934</v>
      </c>
      <c r="AC51">
        <f t="shared" si="64"/>
        <v>1.2169879581917744</v>
      </c>
      <c r="AD51">
        <f t="shared" si="65"/>
        <v>-222.81280931236327</v>
      </c>
      <c r="AE51">
        <f t="shared" si="66"/>
        <v>42.918577112639667</v>
      </c>
      <c r="AF51">
        <f t="shared" si="67"/>
        <v>3.2702250358849021</v>
      </c>
      <c r="AG51">
        <f t="shared" si="68"/>
        <v>144.87387269761331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51947.642563525711</v>
      </c>
      <c r="AM51" t="s">
        <v>365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544</v>
      </c>
      <c r="AT51">
        <v>10250.1</v>
      </c>
      <c r="AU51">
        <v>679.53787999999997</v>
      </c>
      <c r="AV51">
        <v>908.85799999999995</v>
      </c>
      <c r="AW51">
        <f t="shared" si="73"/>
        <v>0.25231677555789789</v>
      </c>
      <c r="AX51">
        <v>0.5</v>
      </c>
      <c r="AY51">
        <f t="shared" si="74"/>
        <v>1681.1375999282134</v>
      </c>
      <c r="AZ51">
        <f t="shared" si="75"/>
        <v>29.46439781988629</v>
      </c>
      <c r="BA51">
        <f t="shared" si="76"/>
        <v>212.08960924151506</v>
      </c>
      <c r="BB51">
        <f t="shared" si="77"/>
        <v>1.771885177001525E-2</v>
      </c>
      <c r="BC51">
        <f t="shared" si="78"/>
        <v>3.4586723118462954</v>
      </c>
      <c r="BD51">
        <f t="shared" si="79"/>
        <v>240.24347787384644</v>
      </c>
      <c r="BE51" t="s">
        <v>545</v>
      </c>
      <c r="BF51">
        <v>563.04</v>
      </c>
      <c r="BG51">
        <f t="shared" si="80"/>
        <v>563.04</v>
      </c>
      <c r="BH51">
        <f t="shared" si="81"/>
        <v>0.38049728340400812</v>
      </c>
      <c r="BI51">
        <f t="shared" si="82"/>
        <v>0.66312372403981279</v>
      </c>
      <c r="BJ51">
        <f t="shared" si="83"/>
        <v>0.9008907332786894</v>
      </c>
      <c r="BK51">
        <f t="shared" si="84"/>
        <v>0.3780130751706926</v>
      </c>
      <c r="BL51">
        <f t="shared" si="85"/>
        <v>0.83823152950010771</v>
      </c>
      <c r="BM51">
        <f t="shared" si="86"/>
        <v>0.54943983635375293</v>
      </c>
      <c r="BN51">
        <f t="shared" si="87"/>
        <v>0.45056016364624707</v>
      </c>
      <c r="BO51">
        <f t="shared" si="88"/>
        <v>1999.93</v>
      </c>
      <c r="BP51">
        <f t="shared" si="89"/>
        <v>1681.1375999282134</v>
      </c>
      <c r="BQ51">
        <f t="shared" si="90"/>
        <v>0.84059822090183822</v>
      </c>
      <c r="BR51">
        <f t="shared" si="91"/>
        <v>0.16075456634054791</v>
      </c>
      <c r="BS51">
        <v>6</v>
      </c>
      <c r="BT51">
        <v>0.5</v>
      </c>
      <c r="BU51" t="s">
        <v>368</v>
      </c>
      <c r="BV51">
        <v>2</v>
      </c>
      <c r="BW51">
        <v>1628180601</v>
      </c>
      <c r="BX51">
        <v>163.655</v>
      </c>
      <c r="BY51">
        <v>200</v>
      </c>
      <c r="BZ51">
        <v>30.035699999999999</v>
      </c>
      <c r="CA51">
        <v>24.1556</v>
      </c>
      <c r="CB51">
        <v>168.30500000000001</v>
      </c>
      <c r="CC51">
        <v>29.9727</v>
      </c>
      <c r="CD51">
        <v>500.06200000000001</v>
      </c>
      <c r="CE51">
        <v>99.5381</v>
      </c>
      <c r="CF51">
        <v>0.10012600000000001</v>
      </c>
      <c r="CG51">
        <v>30.064499999999999</v>
      </c>
      <c r="CH51">
        <v>29.791499999999999</v>
      </c>
      <c r="CI51">
        <v>999.9</v>
      </c>
      <c r="CJ51">
        <v>0</v>
      </c>
      <c r="CK51">
        <v>0</v>
      </c>
      <c r="CL51">
        <v>9969.3799999999992</v>
      </c>
      <c r="CM51">
        <v>0</v>
      </c>
      <c r="CN51">
        <v>1287.31</v>
      </c>
      <c r="CO51">
        <v>-36.307099999999998</v>
      </c>
      <c r="CP51">
        <v>168.76300000000001</v>
      </c>
      <c r="CQ51">
        <v>204.95099999999999</v>
      </c>
      <c r="CR51">
        <v>5.8859300000000001</v>
      </c>
      <c r="CS51">
        <v>200</v>
      </c>
      <c r="CT51">
        <v>24.1556</v>
      </c>
      <c r="CU51">
        <v>2.9902700000000002</v>
      </c>
      <c r="CV51">
        <v>2.4043999999999999</v>
      </c>
      <c r="CW51">
        <v>23.9739</v>
      </c>
      <c r="CX51">
        <v>20.3934</v>
      </c>
      <c r="CY51">
        <v>1999.93</v>
      </c>
      <c r="CZ51">
        <v>0.98000799999999999</v>
      </c>
      <c r="DA51">
        <v>1.9991600000000002E-2</v>
      </c>
      <c r="DB51">
        <v>0</v>
      </c>
      <c r="DC51">
        <v>679.17700000000002</v>
      </c>
      <c r="DD51">
        <v>5.0001199999999999</v>
      </c>
      <c r="DE51">
        <v>14593.5</v>
      </c>
      <c r="DF51">
        <v>17384.099999999999</v>
      </c>
      <c r="DG51">
        <v>47.75</v>
      </c>
      <c r="DH51">
        <v>49.25</v>
      </c>
      <c r="DI51">
        <v>48.561999999999998</v>
      </c>
      <c r="DJ51">
        <v>48.375</v>
      </c>
      <c r="DK51">
        <v>49.5</v>
      </c>
      <c r="DL51">
        <v>1955.05</v>
      </c>
      <c r="DM51">
        <v>39.880000000000003</v>
      </c>
      <c r="DN51">
        <v>0</v>
      </c>
      <c r="DO51">
        <v>90.100000143051105</v>
      </c>
      <c r="DP51">
        <v>0</v>
      </c>
      <c r="DQ51">
        <v>679.53787999999997</v>
      </c>
      <c r="DR51">
        <v>-3.7298461686204401</v>
      </c>
      <c r="DS51">
        <v>1822.2692260379499</v>
      </c>
      <c r="DT51">
        <v>14365.508</v>
      </c>
      <c r="DU51">
        <v>15</v>
      </c>
      <c r="DV51">
        <v>1628180629</v>
      </c>
      <c r="DW51" t="s">
        <v>546</v>
      </c>
      <c r="DX51">
        <v>1628180629</v>
      </c>
      <c r="DY51">
        <v>1628180625</v>
      </c>
      <c r="DZ51">
        <v>39</v>
      </c>
      <c r="EA51">
        <v>0.14099999999999999</v>
      </c>
      <c r="EB51">
        <v>0.01</v>
      </c>
      <c r="EC51">
        <v>-4.6500000000000004</v>
      </c>
      <c r="ED51">
        <v>6.3E-2</v>
      </c>
      <c r="EE51">
        <v>200</v>
      </c>
      <c r="EF51">
        <v>24</v>
      </c>
      <c r="EG51">
        <v>0.04</v>
      </c>
      <c r="EH51">
        <v>0.02</v>
      </c>
      <c r="EI51">
        <v>29.250023399935401</v>
      </c>
      <c r="EJ51">
        <v>0.80198492228434803</v>
      </c>
      <c r="EK51">
        <v>0.122095030259149</v>
      </c>
      <c r="EL51">
        <v>1</v>
      </c>
      <c r="EM51">
        <v>0.42593230917366198</v>
      </c>
      <c r="EN51">
        <v>3.0210571574125201E-2</v>
      </c>
      <c r="EO51">
        <v>4.5328981805527E-3</v>
      </c>
      <c r="EP51">
        <v>1</v>
      </c>
      <c r="EQ51">
        <v>2</v>
      </c>
      <c r="ER51">
        <v>2</v>
      </c>
      <c r="ES51" t="s">
        <v>370</v>
      </c>
      <c r="ET51">
        <v>2.9322499999999998</v>
      </c>
      <c r="EU51">
        <v>2.7401399999999998</v>
      </c>
      <c r="EV51">
        <v>4.3739199999999999E-2</v>
      </c>
      <c r="EW51">
        <v>5.20983E-2</v>
      </c>
      <c r="EX51">
        <v>0.135795</v>
      </c>
      <c r="EY51">
        <v>0.118491</v>
      </c>
      <c r="EZ51">
        <v>29853.200000000001</v>
      </c>
      <c r="FA51">
        <v>29335.8</v>
      </c>
      <c r="FB51">
        <v>28440.5</v>
      </c>
      <c r="FC51">
        <v>28344.799999999999</v>
      </c>
      <c r="FD51">
        <v>33789.5</v>
      </c>
      <c r="FE51">
        <v>35153.5</v>
      </c>
      <c r="FF51">
        <v>42923.8</v>
      </c>
      <c r="FG51">
        <v>44240.6</v>
      </c>
      <c r="FH51">
        <v>1.7780499999999999</v>
      </c>
      <c r="FI51">
        <v>1.93862</v>
      </c>
      <c r="FJ51">
        <v>2.8759199999999999E-2</v>
      </c>
      <c r="FK51">
        <v>0</v>
      </c>
      <c r="FL51">
        <v>29.3231</v>
      </c>
      <c r="FM51">
        <v>999.9</v>
      </c>
      <c r="FN51">
        <v>52.179000000000002</v>
      </c>
      <c r="FO51">
        <v>37.030999999999999</v>
      </c>
      <c r="FP51">
        <v>33.104999999999997</v>
      </c>
      <c r="FQ51">
        <v>62.346400000000003</v>
      </c>
      <c r="FR51">
        <v>32.251600000000003</v>
      </c>
      <c r="FS51">
        <v>1</v>
      </c>
      <c r="FT51">
        <v>0.60788600000000004</v>
      </c>
      <c r="FU51">
        <v>2.1750699999999998</v>
      </c>
      <c r="FV51">
        <v>20.335100000000001</v>
      </c>
      <c r="FW51">
        <v>5.2753899999999998</v>
      </c>
      <c r="FX51">
        <v>12.0892</v>
      </c>
      <c r="FY51">
        <v>5.0133000000000001</v>
      </c>
      <c r="FZ51">
        <v>3.2918799999999999</v>
      </c>
      <c r="GA51">
        <v>999.9</v>
      </c>
      <c r="GB51">
        <v>9999</v>
      </c>
      <c r="GC51">
        <v>9999</v>
      </c>
      <c r="GD51">
        <v>9999</v>
      </c>
      <c r="GE51">
        <v>1.8721000000000001</v>
      </c>
      <c r="GF51">
        <v>1.87283</v>
      </c>
      <c r="GG51">
        <v>1.87242</v>
      </c>
      <c r="GH51">
        <v>1.8762399999999999</v>
      </c>
      <c r="GI51">
        <v>1.8699600000000001</v>
      </c>
      <c r="GJ51">
        <v>1.8730199999999999</v>
      </c>
      <c r="GK51">
        <v>1.8728800000000001</v>
      </c>
      <c r="GL51">
        <v>1.8742799999999999</v>
      </c>
      <c r="GM51">
        <v>5</v>
      </c>
      <c r="GN51">
        <v>0</v>
      </c>
      <c r="GO51">
        <v>0</v>
      </c>
      <c r="GP51">
        <v>0</v>
      </c>
      <c r="GQ51" t="s">
        <v>371</v>
      </c>
      <c r="GR51" t="s">
        <v>372</v>
      </c>
      <c r="GS51" t="s">
        <v>373</v>
      </c>
      <c r="GT51" t="s">
        <v>373</v>
      </c>
      <c r="GU51" t="s">
        <v>373</v>
      </c>
      <c r="GV51" t="s">
        <v>373</v>
      </c>
      <c r="GW51">
        <v>0</v>
      </c>
      <c r="GX51">
        <v>100</v>
      </c>
      <c r="GY51">
        <v>100</v>
      </c>
      <c r="GZ51">
        <v>-4.6500000000000004</v>
      </c>
      <c r="HA51">
        <v>6.3E-2</v>
      </c>
      <c r="HB51">
        <v>-3.7573267338249501</v>
      </c>
      <c r="HC51">
        <v>-5.2264853520813098E-3</v>
      </c>
      <c r="HD51">
        <v>8.80926177612275E-7</v>
      </c>
      <c r="HE51">
        <v>-7.1543816509633199E-11</v>
      </c>
      <c r="HF51">
        <v>6.8834999999999993E-2</v>
      </c>
      <c r="HG51">
        <v>0</v>
      </c>
      <c r="HH51">
        <v>0</v>
      </c>
      <c r="HI51">
        <v>0</v>
      </c>
      <c r="HJ51">
        <v>3</v>
      </c>
      <c r="HK51">
        <v>2051</v>
      </c>
      <c r="HL51">
        <v>1</v>
      </c>
      <c r="HM51">
        <v>25</v>
      </c>
      <c r="HN51">
        <v>2.7</v>
      </c>
      <c r="HO51">
        <v>2.6</v>
      </c>
      <c r="HP51">
        <v>18</v>
      </c>
      <c r="HQ51">
        <v>518.70299999999997</v>
      </c>
      <c r="HR51">
        <v>543.61400000000003</v>
      </c>
      <c r="HS51">
        <v>27.002400000000002</v>
      </c>
      <c r="HT51">
        <v>34.562399999999997</v>
      </c>
      <c r="HU51">
        <v>29.9999</v>
      </c>
      <c r="HV51">
        <v>34.786099999999998</v>
      </c>
      <c r="HW51">
        <v>34.791600000000003</v>
      </c>
      <c r="HX51">
        <v>12.4948</v>
      </c>
      <c r="HY51">
        <v>31.200700000000001</v>
      </c>
      <c r="HZ51">
        <v>44.207999999999998</v>
      </c>
      <c r="IA51">
        <v>27</v>
      </c>
      <c r="IB51">
        <v>200</v>
      </c>
      <c r="IC51">
        <v>24.186399999999999</v>
      </c>
      <c r="ID51">
        <v>99.603800000000007</v>
      </c>
      <c r="IE51">
        <v>98.120500000000007</v>
      </c>
    </row>
    <row r="52" spans="1:239" x14ac:dyDescent="0.3">
      <c r="A52">
        <v>36</v>
      </c>
      <c r="B52">
        <v>1628180720</v>
      </c>
      <c r="C52">
        <v>6250.5</v>
      </c>
      <c r="D52" t="s">
        <v>547</v>
      </c>
      <c r="E52" t="s">
        <v>548</v>
      </c>
      <c r="F52">
        <v>0</v>
      </c>
      <c r="G52" t="s">
        <v>452</v>
      </c>
      <c r="H52" t="s">
        <v>533</v>
      </c>
      <c r="I52" t="s">
        <v>364</v>
      </c>
      <c r="J52">
        <v>1628180720</v>
      </c>
      <c r="K52">
        <f t="shared" si="46"/>
        <v>5.2355168474331011E-3</v>
      </c>
      <c r="L52">
        <f t="shared" si="47"/>
        <v>5.2355168474331011</v>
      </c>
      <c r="M52">
        <f t="shared" si="48"/>
        <v>22.999379544592195</v>
      </c>
      <c r="N52">
        <f t="shared" si="49"/>
        <v>121.655</v>
      </c>
      <c r="O52">
        <f t="shared" si="50"/>
        <v>35.596999197781116</v>
      </c>
      <c r="P52">
        <f t="shared" si="51"/>
        <v>3.5468324944930938</v>
      </c>
      <c r="Q52">
        <f t="shared" si="52"/>
        <v>12.121524758875001</v>
      </c>
      <c r="R52">
        <f t="shared" si="53"/>
        <v>0.46820885254938083</v>
      </c>
      <c r="S52">
        <f t="shared" si="54"/>
        <v>2.925377612289302</v>
      </c>
      <c r="T52">
        <f t="shared" si="55"/>
        <v>0.43020988382669817</v>
      </c>
      <c r="U52">
        <f t="shared" si="56"/>
        <v>0.27203777768370874</v>
      </c>
      <c r="V52">
        <f t="shared" si="57"/>
        <v>321.50585986145546</v>
      </c>
      <c r="W52">
        <f t="shared" si="58"/>
        <v>30.354764472896431</v>
      </c>
      <c r="X52">
        <f t="shared" si="59"/>
        <v>29.4832</v>
      </c>
      <c r="Y52">
        <f t="shared" si="60"/>
        <v>4.1356042293332154</v>
      </c>
      <c r="Z52">
        <f t="shared" si="61"/>
        <v>70.344124172521987</v>
      </c>
      <c r="AA52">
        <f t="shared" si="62"/>
        <v>2.9662488531025</v>
      </c>
      <c r="AB52">
        <f t="shared" si="63"/>
        <v>4.2167684763942006</v>
      </c>
      <c r="AC52">
        <f t="shared" si="64"/>
        <v>1.1693553762307154</v>
      </c>
      <c r="AD52">
        <f t="shared" si="65"/>
        <v>-230.88629297179975</v>
      </c>
      <c r="AE52">
        <f t="shared" si="66"/>
        <v>53.228123268887316</v>
      </c>
      <c r="AF52">
        <f t="shared" si="67"/>
        <v>4.0318186799385662</v>
      </c>
      <c r="AG52">
        <f t="shared" si="68"/>
        <v>147.8795088384816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52255.3153253571</v>
      </c>
      <c r="AM52" t="s">
        <v>365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549</v>
      </c>
      <c r="AT52">
        <v>10250.1</v>
      </c>
      <c r="AU52">
        <v>673.38957692307702</v>
      </c>
      <c r="AV52">
        <v>834.35</v>
      </c>
      <c r="AW52">
        <f t="shared" si="73"/>
        <v>0.19291714877080723</v>
      </c>
      <c r="AX52">
        <v>0.5</v>
      </c>
      <c r="AY52">
        <f t="shared" si="74"/>
        <v>1681.1795999282151</v>
      </c>
      <c r="AZ52">
        <f t="shared" si="75"/>
        <v>22.999379544592195</v>
      </c>
      <c r="BA52">
        <f t="shared" si="76"/>
        <v>162.16418749489884</v>
      </c>
      <c r="BB52">
        <f t="shared" si="77"/>
        <v>1.3872884053452102E-2</v>
      </c>
      <c r="BC52">
        <f t="shared" si="78"/>
        <v>3.8568346617127105</v>
      </c>
      <c r="BD52">
        <f t="shared" si="79"/>
        <v>234.70322902498609</v>
      </c>
      <c r="BE52" t="s">
        <v>550</v>
      </c>
      <c r="BF52">
        <v>566.98</v>
      </c>
      <c r="BG52">
        <f t="shared" si="80"/>
        <v>566.98</v>
      </c>
      <c r="BH52">
        <f t="shared" si="81"/>
        <v>0.32045304728231561</v>
      </c>
      <c r="BI52">
        <f t="shared" si="82"/>
        <v>0.60201377520635446</v>
      </c>
      <c r="BJ52">
        <f t="shared" si="83"/>
        <v>0.92328681441015459</v>
      </c>
      <c r="BK52">
        <f t="shared" si="84"/>
        <v>0.30247872370874285</v>
      </c>
      <c r="BL52">
        <f t="shared" si="85"/>
        <v>0.85809986325654231</v>
      </c>
      <c r="BM52">
        <f t="shared" si="86"/>
        <v>0.50688306140130501</v>
      </c>
      <c r="BN52">
        <f t="shared" si="87"/>
        <v>0.49311693859869499</v>
      </c>
      <c r="BO52">
        <f t="shared" si="88"/>
        <v>1999.98</v>
      </c>
      <c r="BP52">
        <f t="shared" si="89"/>
        <v>1681.1795999282151</v>
      </c>
      <c r="BQ52">
        <f t="shared" si="90"/>
        <v>0.84059820594616697</v>
      </c>
      <c r="BR52">
        <f t="shared" si="91"/>
        <v>0.16075453747610249</v>
      </c>
      <c r="BS52">
        <v>6</v>
      </c>
      <c r="BT52">
        <v>0.5</v>
      </c>
      <c r="BU52" t="s">
        <v>368</v>
      </c>
      <c r="BV52">
        <v>2</v>
      </c>
      <c r="BW52">
        <v>1628180720</v>
      </c>
      <c r="BX52">
        <v>121.655</v>
      </c>
      <c r="BY52">
        <v>150.00700000000001</v>
      </c>
      <c r="BZ52">
        <v>29.770099999999999</v>
      </c>
      <c r="CA52">
        <v>23.677</v>
      </c>
      <c r="CB52">
        <v>126.05500000000001</v>
      </c>
      <c r="CC52">
        <v>29.720099999999999</v>
      </c>
      <c r="CD52">
        <v>500.20400000000001</v>
      </c>
      <c r="CE52">
        <v>99.538399999999996</v>
      </c>
      <c r="CF52">
        <v>0.10012500000000001</v>
      </c>
      <c r="CG52">
        <v>29.820699999999999</v>
      </c>
      <c r="CH52">
        <v>29.4832</v>
      </c>
      <c r="CI52">
        <v>999.9</v>
      </c>
      <c r="CJ52">
        <v>0</v>
      </c>
      <c r="CK52">
        <v>0</v>
      </c>
      <c r="CL52">
        <v>10022.5</v>
      </c>
      <c r="CM52">
        <v>0</v>
      </c>
      <c r="CN52">
        <v>400.79700000000003</v>
      </c>
      <c r="CO52">
        <v>-28.2135</v>
      </c>
      <c r="CP52">
        <v>125.53400000000001</v>
      </c>
      <c r="CQ52">
        <v>153.64500000000001</v>
      </c>
      <c r="CR52">
        <v>6.1222399999999997</v>
      </c>
      <c r="CS52">
        <v>150.00700000000001</v>
      </c>
      <c r="CT52">
        <v>23.677</v>
      </c>
      <c r="CU52">
        <v>2.96617</v>
      </c>
      <c r="CV52">
        <v>2.35677</v>
      </c>
      <c r="CW52">
        <v>23.839200000000002</v>
      </c>
      <c r="CX52">
        <v>20.069800000000001</v>
      </c>
      <c r="CY52">
        <v>1999.98</v>
      </c>
      <c r="CZ52">
        <v>0.98000799999999999</v>
      </c>
      <c r="DA52">
        <v>1.9991600000000002E-2</v>
      </c>
      <c r="DB52">
        <v>0</v>
      </c>
      <c r="DC52">
        <v>672.91099999999994</v>
      </c>
      <c r="DD52">
        <v>5.0001199999999999</v>
      </c>
      <c r="DE52">
        <v>13612.4</v>
      </c>
      <c r="DF52">
        <v>17384.5</v>
      </c>
      <c r="DG52">
        <v>47.625</v>
      </c>
      <c r="DH52">
        <v>48.811999999999998</v>
      </c>
      <c r="DI52">
        <v>48.436999999999998</v>
      </c>
      <c r="DJ52">
        <v>48.25</v>
      </c>
      <c r="DK52">
        <v>49.375</v>
      </c>
      <c r="DL52">
        <v>1955.1</v>
      </c>
      <c r="DM52">
        <v>39.880000000000003</v>
      </c>
      <c r="DN52">
        <v>0</v>
      </c>
      <c r="DO52">
        <v>118.40000009536701</v>
      </c>
      <c r="DP52">
        <v>0</v>
      </c>
      <c r="DQ52">
        <v>673.38957692307702</v>
      </c>
      <c r="DR52">
        <v>-3.3235897392237899</v>
      </c>
      <c r="DS52">
        <v>47.384615474065697</v>
      </c>
      <c r="DT52">
        <v>13594.5846153846</v>
      </c>
      <c r="DU52">
        <v>15</v>
      </c>
      <c r="DV52">
        <v>1628180750</v>
      </c>
      <c r="DW52" t="s">
        <v>551</v>
      </c>
      <c r="DX52">
        <v>1628180738</v>
      </c>
      <c r="DY52">
        <v>1628180750</v>
      </c>
      <c r="DZ52">
        <v>40</v>
      </c>
      <c r="EA52">
        <v>3.0000000000000001E-3</v>
      </c>
      <c r="EB52">
        <v>-1E-3</v>
      </c>
      <c r="EC52">
        <v>-4.4000000000000004</v>
      </c>
      <c r="ED52">
        <v>0.05</v>
      </c>
      <c r="EE52">
        <v>150</v>
      </c>
      <c r="EF52">
        <v>24</v>
      </c>
      <c r="EG52">
        <v>0.05</v>
      </c>
      <c r="EH52">
        <v>0.02</v>
      </c>
      <c r="EI52">
        <v>22.7729249382161</v>
      </c>
      <c r="EJ52">
        <v>0.27089097337504098</v>
      </c>
      <c r="EK52">
        <v>4.5180530819404298E-2</v>
      </c>
      <c r="EL52">
        <v>1</v>
      </c>
      <c r="EM52">
        <v>0.47091331276411602</v>
      </c>
      <c r="EN52">
        <v>6.9640171448713904E-3</v>
      </c>
      <c r="EO52">
        <v>2.0517847192461701E-3</v>
      </c>
      <c r="EP52">
        <v>1</v>
      </c>
      <c r="EQ52">
        <v>2</v>
      </c>
      <c r="ER52">
        <v>2</v>
      </c>
      <c r="ES52" t="s">
        <v>370</v>
      </c>
      <c r="ET52">
        <v>2.9326599999999998</v>
      </c>
      <c r="EU52">
        <v>2.7406299999999999</v>
      </c>
      <c r="EV52">
        <v>3.3410299999999997E-2</v>
      </c>
      <c r="EW52">
        <v>4.0137600000000002E-2</v>
      </c>
      <c r="EX52">
        <v>0.135046</v>
      </c>
      <c r="EY52">
        <v>0.11689099999999999</v>
      </c>
      <c r="EZ52">
        <v>30188.3</v>
      </c>
      <c r="FA52">
        <v>29711.9</v>
      </c>
      <c r="FB52">
        <v>28452.2</v>
      </c>
      <c r="FC52">
        <v>28350.1</v>
      </c>
      <c r="FD52">
        <v>33839.9</v>
      </c>
      <c r="FE52">
        <v>35222</v>
      </c>
      <c r="FF52">
        <v>42950.8</v>
      </c>
      <c r="FG52">
        <v>44246.7</v>
      </c>
      <c r="FH52">
        <v>1.77918</v>
      </c>
      <c r="FI52">
        <v>1.9378</v>
      </c>
      <c r="FJ52">
        <v>3.3426999999999998E-2</v>
      </c>
      <c r="FK52">
        <v>0</v>
      </c>
      <c r="FL52">
        <v>28.938500000000001</v>
      </c>
      <c r="FM52">
        <v>999.9</v>
      </c>
      <c r="FN52">
        <v>50.957999999999998</v>
      </c>
      <c r="FO52">
        <v>37.201999999999998</v>
      </c>
      <c r="FP52">
        <v>32.636499999999998</v>
      </c>
      <c r="FQ52">
        <v>61.366399999999999</v>
      </c>
      <c r="FR52">
        <v>32.223599999999998</v>
      </c>
      <c r="FS52">
        <v>1</v>
      </c>
      <c r="FT52">
        <v>0.59932200000000002</v>
      </c>
      <c r="FU52">
        <v>1.97034</v>
      </c>
      <c r="FV52">
        <v>20.337900000000001</v>
      </c>
      <c r="FW52">
        <v>5.2732999999999999</v>
      </c>
      <c r="FX52">
        <v>12.0883</v>
      </c>
      <c r="FY52">
        <v>5.0122499999999999</v>
      </c>
      <c r="FZ52">
        <v>3.2919200000000002</v>
      </c>
      <c r="GA52">
        <v>999.9</v>
      </c>
      <c r="GB52">
        <v>9999</v>
      </c>
      <c r="GC52">
        <v>9999</v>
      </c>
      <c r="GD52">
        <v>9999</v>
      </c>
      <c r="GE52">
        <v>1.8721000000000001</v>
      </c>
      <c r="GF52">
        <v>1.8728499999999999</v>
      </c>
      <c r="GG52">
        <v>1.8724099999999999</v>
      </c>
      <c r="GH52">
        <v>1.87622</v>
      </c>
      <c r="GI52">
        <v>1.8699600000000001</v>
      </c>
      <c r="GJ52">
        <v>1.8730199999999999</v>
      </c>
      <c r="GK52">
        <v>1.8728899999999999</v>
      </c>
      <c r="GL52">
        <v>1.8742799999999999</v>
      </c>
      <c r="GM52">
        <v>5</v>
      </c>
      <c r="GN52">
        <v>0</v>
      </c>
      <c r="GO52">
        <v>0</v>
      </c>
      <c r="GP52">
        <v>0</v>
      </c>
      <c r="GQ52" t="s">
        <v>371</v>
      </c>
      <c r="GR52" t="s">
        <v>372</v>
      </c>
      <c r="GS52" t="s">
        <v>373</v>
      </c>
      <c r="GT52" t="s">
        <v>373</v>
      </c>
      <c r="GU52" t="s">
        <v>373</v>
      </c>
      <c r="GV52" t="s">
        <v>373</v>
      </c>
      <c r="GW52">
        <v>0</v>
      </c>
      <c r="GX52">
        <v>100</v>
      </c>
      <c r="GY52">
        <v>100</v>
      </c>
      <c r="GZ52">
        <v>-4.4000000000000004</v>
      </c>
      <c r="HA52">
        <v>0.05</v>
      </c>
      <c r="HB52">
        <v>-3.6166895674997002</v>
      </c>
      <c r="HC52">
        <v>-5.2264853520813098E-3</v>
      </c>
      <c r="HD52">
        <v>8.80926177612275E-7</v>
      </c>
      <c r="HE52">
        <v>-7.1543816509633199E-11</v>
      </c>
      <c r="HF52">
        <v>7.9176793878385096E-2</v>
      </c>
      <c r="HG52">
        <v>0</v>
      </c>
      <c r="HH52">
        <v>0</v>
      </c>
      <c r="HI52">
        <v>0</v>
      </c>
      <c r="HJ52">
        <v>3</v>
      </c>
      <c r="HK52">
        <v>2051</v>
      </c>
      <c r="HL52">
        <v>1</v>
      </c>
      <c r="HM52">
        <v>25</v>
      </c>
      <c r="HN52">
        <v>1.5</v>
      </c>
      <c r="HO52">
        <v>1.6</v>
      </c>
      <c r="HP52">
        <v>18</v>
      </c>
      <c r="HQ52">
        <v>518.55999999999995</v>
      </c>
      <c r="HR52">
        <v>541.86099999999999</v>
      </c>
      <c r="HS52">
        <v>26.9971</v>
      </c>
      <c r="HT52">
        <v>34.4619</v>
      </c>
      <c r="HU52">
        <v>29.999500000000001</v>
      </c>
      <c r="HV52">
        <v>34.671999999999997</v>
      </c>
      <c r="HW52">
        <v>34.6693</v>
      </c>
      <c r="HX52">
        <v>10.138999999999999</v>
      </c>
      <c r="HY52">
        <v>30.685199999999998</v>
      </c>
      <c r="HZ52">
        <v>41.250599999999999</v>
      </c>
      <c r="IA52">
        <v>27</v>
      </c>
      <c r="IB52">
        <v>150</v>
      </c>
      <c r="IC52">
        <v>23.665800000000001</v>
      </c>
      <c r="ID52">
        <v>99.657700000000006</v>
      </c>
      <c r="IE52">
        <v>98.135999999999996</v>
      </c>
    </row>
    <row r="53" spans="1:239" x14ac:dyDescent="0.3">
      <c r="A53">
        <v>37</v>
      </c>
      <c r="B53">
        <v>1628180841</v>
      </c>
      <c r="C53">
        <v>6371.5</v>
      </c>
      <c r="D53" t="s">
        <v>552</v>
      </c>
      <c r="E53" t="s">
        <v>553</v>
      </c>
      <c r="F53">
        <v>0</v>
      </c>
      <c r="G53" t="s">
        <v>452</v>
      </c>
      <c r="H53" t="s">
        <v>533</v>
      </c>
      <c r="I53" t="s">
        <v>364</v>
      </c>
      <c r="J53">
        <v>1628180841</v>
      </c>
      <c r="K53">
        <f t="shared" si="46"/>
        <v>5.6284080721856911E-3</v>
      </c>
      <c r="L53">
        <f t="shared" si="47"/>
        <v>5.6284080721856915</v>
      </c>
      <c r="M53">
        <f t="shared" si="48"/>
        <v>15.980235217588243</v>
      </c>
      <c r="N53">
        <f t="shared" si="49"/>
        <v>80.289500000000004</v>
      </c>
      <c r="O53">
        <f t="shared" si="50"/>
        <v>22.931089303450808</v>
      </c>
      <c r="P53">
        <f t="shared" si="51"/>
        <v>2.2846769578421804</v>
      </c>
      <c r="Q53">
        <f t="shared" si="52"/>
        <v>7.9994268121866003</v>
      </c>
      <c r="R53">
        <f t="shared" si="53"/>
        <v>0.48983775685598879</v>
      </c>
      <c r="S53">
        <f t="shared" si="54"/>
        <v>2.9225457048609105</v>
      </c>
      <c r="T53">
        <f t="shared" si="55"/>
        <v>0.44837672008897572</v>
      </c>
      <c r="U53">
        <f t="shared" si="56"/>
        <v>0.2836675357462925</v>
      </c>
      <c r="V53">
        <f t="shared" si="57"/>
        <v>321.50803486142138</v>
      </c>
      <c r="W53">
        <f t="shared" si="58"/>
        <v>30.449993349160405</v>
      </c>
      <c r="X53">
        <f t="shared" si="59"/>
        <v>29.6753</v>
      </c>
      <c r="Y53">
        <f t="shared" si="60"/>
        <v>4.1816330737063137</v>
      </c>
      <c r="Z53">
        <f t="shared" si="61"/>
        <v>69.778154712541507</v>
      </c>
      <c r="AA53">
        <f t="shared" si="62"/>
        <v>2.9758870042179599</v>
      </c>
      <c r="AB53">
        <f t="shared" si="63"/>
        <v>4.2647831781700756</v>
      </c>
      <c r="AC53">
        <f t="shared" si="64"/>
        <v>1.2057460694883537</v>
      </c>
      <c r="AD53">
        <f t="shared" si="65"/>
        <v>-248.21279598338899</v>
      </c>
      <c r="AE53">
        <f t="shared" si="66"/>
        <v>53.948641255454199</v>
      </c>
      <c r="AF53">
        <f t="shared" si="67"/>
        <v>4.0982478773504933</v>
      </c>
      <c r="AG53">
        <f t="shared" si="68"/>
        <v>131.34212801083709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52140.370448745845</v>
      </c>
      <c r="AM53" t="s">
        <v>365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554</v>
      </c>
      <c r="AT53">
        <v>10251.200000000001</v>
      </c>
      <c r="AU53">
        <v>675.28776923076896</v>
      </c>
      <c r="AV53">
        <v>777.99300000000005</v>
      </c>
      <c r="AW53">
        <f t="shared" si="73"/>
        <v>0.1320130525200498</v>
      </c>
      <c r="AX53">
        <v>0.5</v>
      </c>
      <c r="AY53">
        <f t="shared" si="74"/>
        <v>1681.1882999281975</v>
      </c>
      <c r="AZ53">
        <f t="shared" si="75"/>
        <v>15.980235217588243</v>
      </c>
      <c r="BA53">
        <f t="shared" si="76"/>
        <v>110.96939966725718</v>
      </c>
      <c r="BB53">
        <f t="shared" si="77"/>
        <v>9.6977033069558516E-3</v>
      </c>
      <c r="BC53">
        <f t="shared" si="78"/>
        <v>4.2086586897311413</v>
      </c>
      <c r="BD53">
        <f t="shared" si="79"/>
        <v>230.0161603053711</v>
      </c>
      <c r="BE53" t="s">
        <v>555</v>
      </c>
      <c r="BF53">
        <v>575.48</v>
      </c>
      <c r="BG53">
        <f t="shared" si="80"/>
        <v>575.48</v>
      </c>
      <c r="BH53">
        <f t="shared" si="81"/>
        <v>0.26030182790847733</v>
      </c>
      <c r="BI53">
        <f t="shared" si="82"/>
        <v>0.50715376676673141</v>
      </c>
      <c r="BJ53">
        <f t="shared" si="83"/>
        <v>0.94175338383925544</v>
      </c>
      <c r="BK53">
        <f t="shared" si="84"/>
        <v>0.21586660831187265</v>
      </c>
      <c r="BL53">
        <f t="shared" si="85"/>
        <v>0.87312804392856913</v>
      </c>
      <c r="BM53">
        <f t="shared" si="86"/>
        <v>0.43219626209338485</v>
      </c>
      <c r="BN53">
        <f t="shared" si="87"/>
        <v>0.5678037379066152</v>
      </c>
      <c r="BO53">
        <f t="shared" si="88"/>
        <v>1999.99</v>
      </c>
      <c r="BP53">
        <f t="shared" si="89"/>
        <v>1681.1882999281975</v>
      </c>
      <c r="BQ53">
        <f t="shared" si="90"/>
        <v>0.84059835295586349</v>
      </c>
      <c r="BR53">
        <f t="shared" si="91"/>
        <v>0.16075482120481671</v>
      </c>
      <c r="BS53">
        <v>6</v>
      </c>
      <c r="BT53">
        <v>0.5</v>
      </c>
      <c r="BU53" t="s">
        <v>368</v>
      </c>
      <c r="BV53">
        <v>2</v>
      </c>
      <c r="BW53">
        <v>1628180841</v>
      </c>
      <c r="BX53">
        <v>80.289500000000004</v>
      </c>
      <c r="BY53">
        <v>100.00700000000001</v>
      </c>
      <c r="BZ53">
        <v>29.8687</v>
      </c>
      <c r="CA53">
        <v>23.316700000000001</v>
      </c>
      <c r="CB53">
        <v>84.417500000000004</v>
      </c>
      <c r="CC53">
        <v>29.8127</v>
      </c>
      <c r="CD53">
        <v>500.02699999999999</v>
      </c>
      <c r="CE53">
        <v>99.532600000000002</v>
      </c>
      <c r="CF53">
        <v>9.9690799999999996E-2</v>
      </c>
      <c r="CG53">
        <v>30.017700000000001</v>
      </c>
      <c r="CH53">
        <v>29.6753</v>
      </c>
      <c r="CI53">
        <v>999.9</v>
      </c>
      <c r="CJ53">
        <v>0</v>
      </c>
      <c r="CK53">
        <v>0</v>
      </c>
      <c r="CL53">
        <v>10006.9</v>
      </c>
      <c r="CM53">
        <v>0</v>
      </c>
      <c r="CN53">
        <v>1507.06</v>
      </c>
      <c r="CO53">
        <v>-19.637899999999998</v>
      </c>
      <c r="CP53">
        <v>82.845399999999998</v>
      </c>
      <c r="CQ53">
        <v>102.39400000000001</v>
      </c>
      <c r="CR53">
        <v>6.5746399999999996</v>
      </c>
      <c r="CS53">
        <v>100.00700000000001</v>
      </c>
      <c r="CT53">
        <v>23.316700000000001</v>
      </c>
      <c r="CU53">
        <v>2.9751599999999998</v>
      </c>
      <c r="CV53">
        <v>2.32077</v>
      </c>
      <c r="CW53">
        <v>23.889600000000002</v>
      </c>
      <c r="CX53">
        <v>19.821300000000001</v>
      </c>
      <c r="CY53">
        <v>1999.99</v>
      </c>
      <c r="CZ53">
        <v>0.98000600000000004</v>
      </c>
      <c r="DA53">
        <v>1.9994399999999999E-2</v>
      </c>
      <c r="DB53">
        <v>0</v>
      </c>
      <c r="DC53">
        <v>674.94200000000001</v>
      </c>
      <c r="DD53">
        <v>5.0001199999999999</v>
      </c>
      <c r="DE53">
        <v>14768.4</v>
      </c>
      <c r="DF53">
        <v>17384.599999999999</v>
      </c>
      <c r="DG53">
        <v>47.561999999999998</v>
      </c>
      <c r="DH53">
        <v>49</v>
      </c>
      <c r="DI53">
        <v>48.375</v>
      </c>
      <c r="DJ53">
        <v>48.186999999999998</v>
      </c>
      <c r="DK53">
        <v>49.311999999999998</v>
      </c>
      <c r="DL53">
        <v>1955.1</v>
      </c>
      <c r="DM53">
        <v>39.89</v>
      </c>
      <c r="DN53">
        <v>0</v>
      </c>
      <c r="DO53">
        <v>120.799999952316</v>
      </c>
      <c r="DP53">
        <v>0</v>
      </c>
      <c r="DQ53">
        <v>675.28776923076896</v>
      </c>
      <c r="DR53">
        <v>-3.22215383750458</v>
      </c>
      <c r="DS53">
        <v>223.34700936290301</v>
      </c>
      <c r="DT53">
        <v>14711.188461538501</v>
      </c>
      <c r="DU53">
        <v>15</v>
      </c>
      <c r="DV53">
        <v>1628180870</v>
      </c>
      <c r="DW53" t="s">
        <v>556</v>
      </c>
      <c r="DX53">
        <v>1628180861</v>
      </c>
      <c r="DY53">
        <v>1628180870</v>
      </c>
      <c r="DZ53">
        <v>41</v>
      </c>
      <c r="EA53">
        <v>2.1000000000000001E-2</v>
      </c>
      <c r="EB53">
        <v>1.4E-2</v>
      </c>
      <c r="EC53">
        <v>-4.1280000000000001</v>
      </c>
      <c r="ED53">
        <v>5.6000000000000001E-2</v>
      </c>
      <c r="EE53">
        <v>100</v>
      </c>
      <c r="EF53">
        <v>23</v>
      </c>
      <c r="EG53">
        <v>0.05</v>
      </c>
      <c r="EH53">
        <v>0.01</v>
      </c>
      <c r="EI53">
        <v>15.808613577894899</v>
      </c>
      <c r="EJ53">
        <v>0.30129493460652101</v>
      </c>
      <c r="EK53">
        <v>4.6794001800460401E-2</v>
      </c>
      <c r="EL53">
        <v>1</v>
      </c>
      <c r="EM53">
        <v>0.48849176211950102</v>
      </c>
      <c r="EN53">
        <v>1.6924290621602701E-2</v>
      </c>
      <c r="EO53">
        <v>2.8747851352192801E-3</v>
      </c>
      <c r="EP53">
        <v>1</v>
      </c>
      <c r="EQ53">
        <v>2</v>
      </c>
      <c r="ER53">
        <v>2</v>
      </c>
      <c r="ES53" t="s">
        <v>370</v>
      </c>
      <c r="ET53">
        <v>2.9322900000000001</v>
      </c>
      <c r="EU53">
        <v>2.74004</v>
      </c>
      <c r="EV53">
        <v>2.2704100000000001E-2</v>
      </c>
      <c r="EW53">
        <v>2.73423E-2</v>
      </c>
      <c r="EX53">
        <v>0.13536599999999999</v>
      </c>
      <c r="EY53">
        <v>0.11568100000000001</v>
      </c>
      <c r="EZ53">
        <v>30525.200000000001</v>
      </c>
      <c r="FA53">
        <v>30117.3</v>
      </c>
      <c r="FB53">
        <v>28454.1</v>
      </c>
      <c r="FC53">
        <v>28358.6</v>
      </c>
      <c r="FD53">
        <v>33823.199999999997</v>
      </c>
      <c r="FE53">
        <v>35281.5</v>
      </c>
      <c r="FF53">
        <v>42946.3</v>
      </c>
      <c r="FG53">
        <v>44261</v>
      </c>
      <c r="FH53">
        <v>1.78115</v>
      </c>
      <c r="FI53">
        <v>1.9382699999999999</v>
      </c>
      <c r="FJ53">
        <v>2.8722000000000001E-2</v>
      </c>
      <c r="FK53">
        <v>0</v>
      </c>
      <c r="FL53">
        <v>29.2075</v>
      </c>
      <c r="FM53">
        <v>999.9</v>
      </c>
      <c r="FN53">
        <v>50.055</v>
      </c>
      <c r="FO53">
        <v>37.343000000000004</v>
      </c>
      <c r="FP53">
        <v>32.305500000000002</v>
      </c>
      <c r="FQ53">
        <v>62.2864</v>
      </c>
      <c r="FR53">
        <v>32.255600000000001</v>
      </c>
      <c r="FS53">
        <v>1</v>
      </c>
      <c r="FT53">
        <v>0.58558900000000003</v>
      </c>
      <c r="FU53">
        <v>2.0924399999999999</v>
      </c>
      <c r="FV53">
        <v>20.336600000000001</v>
      </c>
      <c r="FW53">
        <v>5.2734500000000004</v>
      </c>
      <c r="FX53">
        <v>12.088100000000001</v>
      </c>
      <c r="FY53">
        <v>5.0118999999999998</v>
      </c>
      <c r="FZ53">
        <v>3.2916799999999999</v>
      </c>
      <c r="GA53">
        <v>999.9</v>
      </c>
      <c r="GB53">
        <v>9999</v>
      </c>
      <c r="GC53">
        <v>9999</v>
      </c>
      <c r="GD53">
        <v>9999</v>
      </c>
      <c r="GE53">
        <v>1.8721000000000001</v>
      </c>
      <c r="GF53">
        <v>1.8728</v>
      </c>
      <c r="GG53">
        <v>1.8724099999999999</v>
      </c>
      <c r="GH53">
        <v>1.87622</v>
      </c>
      <c r="GI53">
        <v>1.8699600000000001</v>
      </c>
      <c r="GJ53">
        <v>1.8730199999999999</v>
      </c>
      <c r="GK53">
        <v>1.8728800000000001</v>
      </c>
      <c r="GL53">
        <v>1.8743000000000001</v>
      </c>
      <c r="GM53">
        <v>5</v>
      </c>
      <c r="GN53">
        <v>0</v>
      </c>
      <c r="GO53">
        <v>0</v>
      </c>
      <c r="GP53">
        <v>0</v>
      </c>
      <c r="GQ53" t="s">
        <v>371</v>
      </c>
      <c r="GR53" t="s">
        <v>372</v>
      </c>
      <c r="GS53" t="s">
        <v>373</v>
      </c>
      <c r="GT53" t="s">
        <v>373</v>
      </c>
      <c r="GU53" t="s">
        <v>373</v>
      </c>
      <c r="GV53" t="s">
        <v>373</v>
      </c>
      <c r="GW53">
        <v>0</v>
      </c>
      <c r="GX53">
        <v>100</v>
      </c>
      <c r="GY53">
        <v>100</v>
      </c>
      <c r="GZ53">
        <v>-4.1280000000000001</v>
      </c>
      <c r="HA53">
        <v>5.6000000000000001E-2</v>
      </c>
      <c r="HB53">
        <v>-3.6135342231167602</v>
      </c>
      <c r="HC53">
        <v>-5.2264853520813098E-3</v>
      </c>
      <c r="HD53">
        <v>8.80926177612275E-7</v>
      </c>
      <c r="HE53">
        <v>-7.1543816509633199E-11</v>
      </c>
      <c r="HF53">
        <v>7.8649713469373897E-2</v>
      </c>
      <c r="HG53">
        <v>0</v>
      </c>
      <c r="HH53">
        <v>0</v>
      </c>
      <c r="HI53">
        <v>0</v>
      </c>
      <c r="HJ53">
        <v>3</v>
      </c>
      <c r="HK53">
        <v>2051</v>
      </c>
      <c r="HL53">
        <v>1</v>
      </c>
      <c r="HM53">
        <v>25</v>
      </c>
      <c r="HN53">
        <v>1.7</v>
      </c>
      <c r="HO53">
        <v>1.5</v>
      </c>
      <c r="HP53">
        <v>18</v>
      </c>
      <c r="HQ53">
        <v>518.91899999999998</v>
      </c>
      <c r="HR53">
        <v>541.00099999999998</v>
      </c>
      <c r="HS53">
        <v>27.002099999999999</v>
      </c>
      <c r="HT53">
        <v>34.337299999999999</v>
      </c>
      <c r="HU53">
        <v>29.9998</v>
      </c>
      <c r="HV53">
        <v>34.5364</v>
      </c>
      <c r="HW53">
        <v>34.5349</v>
      </c>
      <c r="HX53">
        <v>7.7747400000000004</v>
      </c>
      <c r="HY53">
        <v>31.200099999999999</v>
      </c>
      <c r="HZ53">
        <v>38.485999999999997</v>
      </c>
      <c r="IA53">
        <v>27</v>
      </c>
      <c r="IB53">
        <v>100</v>
      </c>
      <c r="IC53">
        <v>23.424900000000001</v>
      </c>
      <c r="ID53">
        <v>99.654200000000003</v>
      </c>
      <c r="IE53">
        <v>98.166799999999995</v>
      </c>
    </row>
    <row r="54" spans="1:239" x14ac:dyDescent="0.3">
      <c r="A54">
        <v>38</v>
      </c>
      <c r="B54">
        <v>1628180961</v>
      </c>
      <c r="C54">
        <v>6491.5</v>
      </c>
      <c r="D54" t="s">
        <v>557</v>
      </c>
      <c r="E54" t="s">
        <v>558</v>
      </c>
      <c r="F54">
        <v>0</v>
      </c>
      <c r="G54" t="s">
        <v>452</v>
      </c>
      <c r="H54" t="s">
        <v>533</v>
      </c>
      <c r="I54" t="s">
        <v>364</v>
      </c>
      <c r="J54">
        <v>1628180961</v>
      </c>
      <c r="K54">
        <f t="shared" si="46"/>
        <v>5.983828330507094E-3</v>
      </c>
      <c r="L54">
        <f t="shared" si="47"/>
        <v>5.9838283305070936</v>
      </c>
      <c r="M54">
        <f t="shared" si="48"/>
        <v>12.546403008658945</v>
      </c>
      <c r="N54">
        <f t="shared" si="49"/>
        <v>59.544800000000002</v>
      </c>
      <c r="O54">
        <f t="shared" si="50"/>
        <v>16.919422261795013</v>
      </c>
      <c r="P54">
        <f t="shared" si="51"/>
        <v>1.6857348792983606</v>
      </c>
      <c r="Q54">
        <f t="shared" si="52"/>
        <v>5.9326343824103995</v>
      </c>
      <c r="R54">
        <f t="shared" si="53"/>
        <v>0.51992978254461308</v>
      </c>
      <c r="S54">
        <f t="shared" si="54"/>
        <v>2.9172898265012135</v>
      </c>
      <c r="T54">
        <f t="shared" si="55"/>
        <v>0.47340092570196746</v>
      </c>
      <c r="U54">
        <f t="shared" si="56"/>
        <v>0.29970825072428053</v>
      </c>
      <c r="V54">
        <f t="shared" si="57"/>
        <v>321.52718686142975</v>
      </c>
      <c r="W54">
        <f t="shared" si="58"/>
        <v>30.45950618342389</v>
      </c>
      <c r="X54">
        <f t="shared" si="59"/>
        <v>29.7804</v>
      </c>
      <c r="Y54">
        <f t="shared" si="60"/>
        <v>4.2070044417371921</v>
      </c>
      <c r="Z54">
        <f t="shared" si="61"/>
        <v>69.775689927540128</v>
      </c>
      <c r="AA54">
        <f t="shared" si="62"/>
        <v>2.9931384279167998</v>
      </c>
      <c r="AB54">
        <f t="shared" si="63"/>
        <v>4.2896579468079503</v>
      </c>
      <c r="AC54">
        <f t="shared" si="64"/>
        <v>1.2138660138203923</v>
      </c>
      <c r="AD54">
        <f t="shared" si="65"/>
        <v>-263.88682937536282</v>
      </c>
      <c r="AE54">
        <f t="shared" si="66"/>
        <v>53.253968202176438</v>
      </c>
      <c r="AF54">
        <f t="shared" si="67"/>
        <v>4.0569095106673938</v>
      </c>
      <c r="AG54">
        <f t="shared" si="68"/>
        <v>114.95123519891074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51973.088319154507</v>
      </c>
      <c r="AM54" t="s">
        <v>365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559</v>
      </c>
      <c r="AT54">
        <v>10251.700000000001</v>
      </c>
      <c r="AU54">
        <v>677.81588461538502</v>
      </c>
      <c r="AV54">
        <v>755.88499999999999</v>
      </c>
      <c r="AW54">
        <f t="shared" si="73"/>
        <v>0.10328173648718386</v>
      </c>
      <c r="AX54">
        <v>0.5</v>
      </c>
      <c r="AY54">
        <f t="shared" si="74"/>
        <v>1681.2890999282019</v>
      </c>
      <c r="AZ54">
        <f t="shared" si="75"/>
        <v>12.546403008658945</v>
      </c>
      <c r="BA54">
        <f t="shared" si="76"/>
        <v>86.823228888779539</v>
      </c>
      <c r="BB54">
        <f t="shared" si="77"/>
        <v>7.6547413097779946E-3</v>
      </c>
      <c r="BC54">
        <f t="shared" si="78"/>
        <v>4.3610006813205713</v>
      </c>
      <c r="BD54">
        <f t="shared" si="79"/>
        <v>228.04421237415082</v>
      </c>
      <c r="BE54" t="s">
        <v>560</v>
      </c>
      <c r="BF54">
        <v>574.41</v>
      </c>
      <c r="BG54">
        <f t="shared" si="80"/>
        <v>574.41</v>
      </c>
      <c r="BH54">
        <f t="shared" si="81"/>
        <v>0.24008281683060262</v>
      </c>
      <c r="BI54">
        <f t="shared" si="82"/>
        <v>0.43019212224612186</v>
      </c>
      <c r="BJ54">
        <f t="shared" si="83"/>
        <v>0.9478203738473614</v>
      </c>
      <c r="BK54">
        <f t="shared" si="84"/>
        <v>0.17208234870625974</v>
      </c>
      <c r="BL54">
        <f t="shared" si="85"/>
        <v>0.87902337225153115</v>
      </c>
      <c r="BM54">
        <f t="shared" si="86"/>
        <v>0.36456309530074127</v>
      </c>
      <c r="BN54">
        <f t="shared" si="87"/>
        <v>0.63543690469925873</v>
      </c>
      <c r="BO54">
        <f t="shared" si="88"/>
        <v>2000.11</v>
      </c>
      <c r="BP54">
        <f t="shared" si="89"/>
        <v>1681.2890999282019</v>
      </c>
      <c r="BQ54">
        <f t="shared" si="90"/>
        <v>0.84059831705666288</v>
      </c>
      <c r="BR54">
        <f t="shared" si="91"/>
        <v>0.16075475191935931</v>
      </c>
      <c r="BS54">
        <v>6</v>
      </c>
      <c r="BT54">
        <v>0.5</v>
      </c>
      <c r="BU54" t="s">
        <v>368</v>
      </c>
      <c r="BV54">
        <v>2</v>
      </c>
      <c r="BW54">
        <v>1628180961</v>
      </c>
      <c r="BX54">
        <v>59.544800000000002</v>
      </c>
      <c r="BY54">
        <v>75.0261</v>
      </c>
      <c r="BZ54">
        <v>30.041599999999999</v>
      </c>
      <c r="CA54">
        <v>23.0776</v>
      </c>
      <c r="CB54">
        <v>63.533799999999999</v>
      </c>
      <c r="CC54">
        <v>29.988600000000002</v>
      </c>
      <c r="CD54">
        <v>500.06299999999999</v>
      </c>
      <c r="CE54">
        <v>99.532899999999998</v>
      </c>
      <c r="CF54">
        <v>0.10022300000000001</v>
      </c>
      <c r="CG54">
        <v>30.119</v>
      </c>
      <c r="CH54">
        <v>29.7804</v>
      </c>
      <c r="CI54">
        <v>999.9</v>
      </c>
      <c r="CJ54">
        <v>0</v>
      </c>
      <c r="CK54">
        <v>0</v>
      </c>
      <c r="CL54">
        <v>9976.8799999999992</v>
      </c>
      <c r="CM54">
        <v>0</v>
      </c>
      <c r="CN54">
        <v>1486.3</v>
      </c>
      <c r="CO54">
        <v>-15.4138</v>
      </c>
      <c r="CP54">
        <v>61.461199999999998</v>
      </c>
      <c r="CQ54">
        <v>76.798500000000004</v>
      </c>
      <c r="CR54">
        <v>7.0035400000000001</v>
      </c>
      <c r="CS54">
        <v>75.0261</v>
      </c>
      <c r="CT54">
        <v>23.0776</v>
      </c>
      <c r="CU54">
        <v>2.9940600000000002</v>
      </c>
      <c r="CV54">
        <v>2.29698</v>
      </c>
      <c r="CW54">
        <v>23.994900000000001</v>
      </c>
      <c r="CX54">
        <v>19.655200000000001</v>
      </c>
      <c r="CY54">
        <v>2000.11</v>
      </c>
      <c r="CZ54">
        <v>0.98000600000000004</v>
      </c>
      <c r="DA54">
        <v>1.9994399999999999E-2</v>
      </c>
      <c r="DB54">
        <v>0</v>
      </c>
      <c r="DC54">
        <v>677.77099999999996</v>
      </c>
      <c r="DD54">
        <v>5.0001199999999999</v>
      </c>
      <c r="DE54">
        <v>14766.4</v>
      </c>
      <c r="DF54">
        <v>17385.7</v>
      </c>
      <c r="DG54">
        <v>47.686999999999998</v>
      </c>
      <c r="DH54">
        <v>49.375</v>
      </c>
      <c r="DI54">
        <v>48.561999999999998</v>
      </c>
      <c r="DJ54">
        <v>48.436999999999998</v>
      </c>
      <c r="DK54">
        <v>49.5</v>
      </c>
      <c r="DL54">
        <v>1955.22</v>
      </c>
      <c r="DM54">
        <v>39.89</v>
      </c>
      <c r="DN54">
        <v>0</v>
      </c>
      <c r="DO54">
        <v>119.5</v>
      </c>
      <c r="DP54">
        <v>0</v>
      </c>
      <c r="DQ54">
        <v>677.81588461538502</v>
      </c>
      <c r="DR54">
        <v>-1.35463248312951</v>
      </c>
      <c r="DS54">
        <v>-113.052991433155</v>
      </c>
      <c r="DT54">
        <v>14797.5769230769</v>
      </c>
      <c r="DU54">
        <v>15</v>
      </c>
      <c r="DV54">
        <v>1628180993.5</v>
      </c>
      <c r="DW54" t="s">
        <v>561</v>
      </c>
      <c r="DX54">
        <v>1628180979</v>
      </c>
      <c r="DY54">
        <v>1628180993.5</v>
      </c>
      <c r="DZ54">
        <v>42</v>
      </c>
      <c r="EA54">
        <v>1.2E-2</v>
      </c>
      <c r="EB54">
        <v>3.0000000000000001E-3</v>
      </c>
      <c r="EC54">
        <v>-3.9889999999999999</v>
      </c>
      <c r="ED54">
        <v>5.2999999999999999E-2</v>
      </c>
      <c r="EE54">
        <v>75</v>
      </c>
      <c r="EF54">
        <v>23</v>
      </c>
      <c r="EG54">
        <v>7.0000000000000007E-2</v>
      </c>
      <c r="EH54">
        <v>0.02</v>
      </c>
      <c r="EI54">
        <v>12.4026324718333</v>
      </c>
      <c r="EJ54">
        <v>0.20490546916713501</v>
      </c>
      <c r="EK54">
        <v>3.5359715267312297E-2</v>
      </c>
      <c r="EL54">
        <v>1</v>
      </c>
      <c r="EM54">
        <v>0.52098988624351505</v>
      </c>
      <c r="EN54">
        <v>1.51767610507372E-2</v>
      </c>
      <c r="EO54">
        <v>2.32461392075386E-3</v>
      </c>
      <c r="EP54">
        <v>1</v>
      </c>
      <c r="EQ54">
        <v>2</v>
      </c>
      <c r="ER54">
        <v>2</v>
      </c>
      <c r="ES54" t="s">
        <v>370</v>
      </c>
      <c r="ET54">
        <v>2.9323999999999999</v>
      </c>
      <c r="EU54">
        <v>2.74031</v>
      </c>
      <c r="EV54">
        <v>1.71719E-2</v>
      </c>
      <c r="EW54">
        <v>2.0673199999999999E-2</v>
      </c>
      <c r="EX54">
        <v>0.135933</v>
      </c>
      <c r="EY54">
        <v>0.114874</v>
      </c>
      <c r="EZ54">
        <v>30697.1</v>
      </c>
      <c r="FA54">
        <v>30325.9</v>
      </c>
      <c r="FB54">
        <v>28453.3</v>
      </c>
      <c r="FC54">
        <v>28360.6</v>
      </c>
      <c r="FD54">
        <v>33798.300000000003</v>
      </c>
      <c r="FE54">
        <v>35316.300000000003</v>
      </c>
      <c r="FF54">
        <v>42943.3</v>
      </c>
      <c r="FG54">
        <v>44264.3</v>
      </c>
      <c r="FH54">
        <v>1.78172</v>
      </c>
      <c r="FI54">
        <v>1.9368000000000001</v>
      </c>
      <c r="FJ54">
        <v>1.0617100000000001E-2</v>
      </c>
      <c r="FK54">
        <v>0</v>
      </c>
      <c r="FL54">
        <v>29.607500000000002</v>
      </c>
      <c r="FM54">
        <v>999.9</v>
      </c>
      <c r="FN54">
        <v>49.103000000000002</v>
      </c>
      <c r="FO54">
        <v>37.594999999999999</v>
      </c>
      <c r="FP54">
        <v>32.130099999999999</v>
      </c>
      <c r="FQ54">
        <v>62.226399999999998</v>
      </c>
      <c r="FR54">
        <v>32.355800000000002</v>
      </c>
      <c r="FS54">
        <v>1</v>
      </c>
      <c r="FT54">
        <v>0.58429399999999998</v>
      </c>
      <c r="FU54">
        <v>2.2423099999999998</v>
      </c>
      <c r="FV54">
        <v>20.334399999999999</v>
      </c>
      <c r="FW54">
        <v>5.2712000000000003</v>
      </c>
      <c r="FX54">
        <v>12.0884</v>
      </c>
      <c r="FY54">
        <v>5.0127499999999996</v>
      </c>
      <c r="FZ54">
        <v>3.2919800000000001</v>
      </c>
      <c r="GA54">
        <v>999.9</v>
      </c>
      <c r="GB54">
        <v>9999</v>
      </c>
      <c r="GC54">
        <v>9999</v>
      </c>
      <c r="GD54">
        <v>9999</v>
      </c>
      <c r="GE54">
        <v>1.8721000000000001</v>
      </c>
      <c r="GF54">
        <v>1.8727799999999999</v>
      </c>
      <c r="GG54">
        <v>1.8724099999999999</v>
      </c>
      <c r="GH54">
        <v>1.87622</v>
      </c>
      <c r="GI54">
        <v>1.8699600000000001</v>
      </c>
      <c r="GJ54">
        <v>1.87293</v>
      </c>
      <c r="GK54">
        <v>1.87286</v>
      </c>
      <c r="GL54">
        <v>1.87426</v>
      </c>
      <c r="GM54">
        <v>5</v>
      </c>
      <c r="GN54">
        <v>0</v>
      </c>
      <c r="GO54">
        <v>0</v>
      </c>
      <c r="GP54">
        <v>0</v>
      </c>
      <c r="GQ54" t="s">
        <v>371</v>
      </c>
      <c r="GR54" t="s">
        <v>372</v>
      </c>
      <c r="GS54" t="s">
        <v>373</v>
      </c>
      <c r="GT54" t="s">
        <v>373</v>
      </c>
      <c r="GU54" t="s">
        <v>373</v>
      </c>
      <c r="GV54" t="s">
        <v>373</v>
      </c>
      <c r="GW54">
        <v>0</v>
      </c>
      <c r="GX54">
        <v>100</v>
      </c>
      <c r="GY54">
        <v>100</v>
      </c>
      <c r="GZ54">
        <v>-3.9889999999999999</v>
      </c>
      <c r="HA54">
        <v>5.2999999999999999E-2</v>
      </c>
      <c r="HB54">
        <v>-3.59295833923826</v>
      </c>
      <c r="HC54">
        <v>-5.2264853520813098E-3</v>
      </c>
      <c r="HD54">
        <v>8.80926177612275E-7</v>
      </c>
      <c r="HE54">
        <v>-7.1543816509633199E-11</v>
      </c>
      <c r="HF54">
        <v>9.2481321260656904E-2</v>
      </c>
      <c r="HG54">
        <v>0</v>
      </c>
      <c r="HH54">
        <v>0</v>
      </c>
      <c r="HI54">
        <v>0</v>
      </c>
      <c r="HJ54">
        <v>3</v>
      </c>
      <c r="HK54">
        <v>2051</v>
      </c>
      <c r="HL54">
        <v>1</v>
      </c>
      <c r="HM54">
        <v>25</v>
      </c>
      <c r="HN54">
        <v>1.7</v>
      </c>
      <c r="HO54">
        <v>1.5</v>
      </c>
      <c r="HP54">
        <v>18</v>
      </c>
      <c r="HQ54">
        <v>518.74800000000005</v>
      </c>
      <c r="HR54">
        <v>539.20500000000004</v>
      </c>
      <c r="HS54">
        <v>27.000599999999999</v>
      </c>
      <c r="HT54">
        <v>34.309399999999997</v>
      </c>
      <c r="HU54">
        <v>30.0001</v>
      </c>
      <c r="HV54">
        <v>34.4681</v>
      </c>
      <c r="HW54">
        <v>34.462200000000003</v>
      </c>
      <c r="HX54">
        <v>6.5953600000000003</v>
      </c>
      <c r="HY54">
        <v>30.990200000000002</v>
      </c>
      <c r="HZ54">
        <v>35.552999999999997</v>
      </c>
      <c r="IA54">
        <v>27</v>
      </c>
      <c r="IB54">
        <v>75</v>
      </c>
      <c r="IC54">
        <v>23.1005</v>
      </c>
      <c r="ID54">
        <v>99.648799999999994</v>
      </c>
      <c r="IE54">
        <v>98.173900000000003</v>
      </c>
    </row>
    <row r="55" spans="1:239" x14ac:dyDescent="0.3">
      <c r="A55">
        <v>39</v>
      </c>
      <c r="B55">
        <v>1628181129</v>
      </c>
      <c r="C55">
        <v>6659.5</v>
      </c>
      <c r="D55" t="s">
        <v>562</v>
      </c>
      <c r="E55" t="s">
        <v>563</v>
      </c>
      <c r="F55">
        <v>0</v>
      </c>
      <c r="G55" t="s">
        <v>452</v>
      </c>
      <c r="H55" t="s">
        <v>533</v>
      </c>
      <c r="I55" t="s">
        <v>364</v>
      </c>
      <c r="J55">
        <v>1628181129</v>
      </c>
      <c r="K55">
        <f t="shared" si="46"/>
        <v>6.1445828916398011E-3</v>
      </c>
      <c r="L55">
        <f t="shared" si="47"/>
        <v>6.1445828916398009</v>
      </c>
      <c r="M55">
        <f t="shared" si="48"/>
        <v>8.5562583088465143</v>
      </c>
      <c r="N55">
        <f t="shared" si="49"/>
        <v>39.461399999999998</v>
      </c>
      <c r="O55">
        <f t="shared" si="50"/>
        <v>11.790168405421753</v>
      </c>
      <c r="P55">
        <f t="shared" si="51"/>
        <v>1.1746658557446805</v>
      </c>
      <c r="Q55">
        <f t="shared" si="52"/>
        <v>3.9315773622510002</v>
      </c>
      <c r="R55">
        <f t="shared" si="53"/>
        <v>0.54868606069607162</v>
      </c>
      <c r="S55">
        <f t="shared" si="54"/>
        <v>2.9129600596944432</v>
      </c>
      <c r="T55">
        <f t="shared" si="55"/>
        <v>0.49707197116224927</v>
      </c>
      <c r="U55">
        <f t="shared" si="56"/>
        <v>0.314901707004276</v>
      </c>
      <c r="V55">
        <f t="shared" si="57"/>
        <v>321.49207486141455</v>
      </c>
      <c r="W55">
        <f t="shared" si="58"/>
        <v>30.339847831259277</v>
      </c>
      <c r="X55">
        <f t="shared" si="59"/>
        <v>29.677</v>
      </c>
      <c r="Y55">
        <f t="shared" si="60"/>
        <v>4.1820423937842701</v>
      </c>
      <c r="Z55">
        <f t="shared" si="61"/>
        <v>70.127895154553741</v>
      </c>
      <c r="AA55">
        <f t="shared" si="62"/>
        <v>2.9948071769350002</v>
      </c>
      <c r="AB55">
        <f t="shared" si="63"/>
        <v>4.2704934610325784</v>
      </c>
      <c r="AC55">
        <f t="shared" si="64"/>
        <v>1.1872352168492699</v>
      </c>
      <c r="AD55">
        <f t="shared" si="65"/>
        <v>-270.97610552131522</v>
      </c>
      <c r="AE55">
        <f t="shared" si="66"/>
        <v>57.16383499672196</v>
      </c>
      <c r="AF55">
        <f t="shared" si="67"/>
        <v>4.3573218884433835</v>
      </c>
      <c r="AG55">
        <f t="shared" si="68"/>
        <v>112.03712622526467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51863.048090944292</v>
      </c>
      <c r="AM55" t="s">
        <v>365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564</v>
      </c>
      <c r="AT55">
        <v>10251.799999999999</v>
      </c>
      <c r="AU55">
        <v>683.28419230769202</v>
      </c>
      <c r="AV55">
        <v>743.89800000000002</v>
      </c>
      <c r="AW55">
        <f t="shared" si="73"/>
        <v>8.1481342458654238E-2</v>
      </c>
      <c r="AX55">
        <v>0.5</v>
      </c>
      <c r="AY55">
        <f t="shared" si="74"/>
        <v>1681.104299928194</v>
      </c>
      <c r="AZ55">
        <f t="shared" si="75"/>
        <v>8.5562583088465143</v>
      </c>
      <c r="BA55">
        <f t="shared" si="76"/>
        <v>68.489317585582683</v>
      </c>
      <c r="BB55">
        <f t="shared" si="77"/>
        <v>5.2820568167404741E-3</v>
      </c>
      <c r="BC55">
        <f t="shared" si="78"/>
        <v>4.4473866040774404</v>
      </c>
      <c r="BD55">
        <f t="shared" si="79"/>
        <v>226.9409638966512</v>
      </c>
      <c r="BE55" t="s">
        <v>565</v>
      </c>
      <c r="BF55">
        <v>577.25</v>
      </c>
      <c r="BG55">
        <f t="shared" si="80"/>
        <v>577.25</v>
      </c>
      <c r="BH55">
        <f t="shared" si="81"/>
        <v>0.22401995972566136</v>
      </c>
      <c r="BI55">
        <f t="shared" si="82"/>
        <v>0.36372358319516579</v>
      </c>
      <c r="BJ55">
        <f t="shared" si="83"/>
        <v>0.95204443101538105</v>
      </c>
      <c r="BK55">
        <f t="shared" si="84"/>
        <v>0.13723280269763588</v>
      </c>
      <c r="BL55">
        <f t="shared" si="85"/>
        <v>0.88221983057464248</v>
      </c>
      <c r="BM55">
        <f t="shared" si="86"/>
        <v>0.30727981235787455</v>
      </c>
      <c r="BN55">
        <f t="shared" si="87"/>
        <v>0.6927201876421254</v>
      </c>
      <c r="BO55">
        <f t="shared" si="88"/>
        <v>1999.89</v>
      </c>
      <c r="BP55">
        <f t="shared" si="89"/>
        <v>1681.104299928194</v>
      </c>
      <c r="BQ55">
        <f t="shared" si="90"/>
        <v>0.84059838287515509</v>
      </c>
      <c r="BR55">
        <f t="shared" si="91"/>
        <v>0.16075487894904947</v>
      </c>
      <c r="BS55">
        <v>6</v>
      </c>
      <c r="BT55">
        <v>0.5</v>
      </c>
      <c r="BU55" t="s">
        <v>368</v>
      </c>
      <c r="BV55">
        <v>2</v>
      </c>
      <c r="BW55">
        <v>1628181129</v>
      </c>
      <c r="BX55">
        <v>39.461399999999998</v>
      </c>
      <c r="BY55">
        <v>50.016100000000002</v>
      </c>
      <c r="BZ55">
        <v>30.059000000000001</v>
      </c>
      <c r="CA55">
        <v>22.909700000000001</v>
      </c>
      <c r="CB55">
        <v>43.434699999999999</v>
      </c>
      <c r="CC55">
        <v>29.9663</v>
      </c>
      <c r="CD55">
        <v>500.17899999999997</v>
      </c>
      <c r="CE55">
        <v>99.530100000000004</v>
      </c>
      <c r="CF55">
        <v>0.100865</v>
      </c>
      <c r="CG55">
        <v>30.041</v>
      </c>
      <c r="CH55">
        <v>29.677</v>
      </c>
      <c r="CI55">
        <v>999.9</v>
      </c>
      <c r="CJ55">
        <v>0</v>
      </c>
      <c r="CK55">
        <v>0</v>
      </c>
      <c r="CL55">
        <v>9952.5</v>
      </c>
      <c r="CM55">
        <v>0</v>
      </c>
      <c r="CN55">
        <v>1597.39</v>
      </c>
      <c r="CO55">
        <v>-10.5547</v>
      </c>
      <c r="CP55">
        <v>40.6843</v>
      </c>
      <c r="CQ55">
        <v>51.188800000000001</v>
      </c>
      <c r="CR55">
        <v>7.1492800000000001</v>
      </c>
      <c r="CS55">
        <v>50.016100000000002</v>
      </c>
      <c r="CT55">
        <v>22.909700000000001</v>
      </c>
      <c r="CU55">
        <v>2.9917699999999998</v>
      </c>
      <c r="CV55">
        <v>2.2802099999999998</v>
      </c>
      <c r="CW55">
        <v>23.982199999999999</v>
      </c>
      <c r="CX55">
        <v>19.537199999999999</v>
      </c>
      <c r="CY55">
        <v>1999.89</v>
      </c>
      <c r="CZ55">
        <v>0.98000299999999996</v>
      </c>
      <c r="DA55">
        <v>1.9997299999999999E-2</v>
      </c>
      <c r="DB55">
        <v>0</v>
      </c>
      <c r="DC55">
        <v>682.86099999999999</v>
      </c>
      <c r="DD55">
        <v>5.0001199999999999</v>
      </c>
      <c r="DE55">
        <v>14987.2</v>
      </c>
      <c r="DF55">
        <v>17383.7</v>
      </c>
      <c r="DG55">
        <v>47.625</v>
      </c>
      <c r="DH55">
        <v>49.186999999999998</v>
      </c>
      <c r="DI55">
        <v>48.561999999999998</v>
      </c>
      <c r="DJ55">
        <v>48.311999999999998</v>
      </c>
      <c r="DK55">
        <v>49.436999999999998</v>
      </c>
      <c r="DL55">
        <v>1955</v>
      </c>
      <c r="DM55">
        <v>39.89</v>
      </c>
      <c r="DN55">
        <v>0</v>
      </c>
      <c r="DO55">
        <v>167.700000047684</v>
      </c>
      <c r="DP55">
        <v>0</v>
      </c>
      <c r="DQ55">
        <v>683.28419230769202</v>
      </c>
      <c r="DR55">
        <v>-0.69357266139558804</v>
      </c>
      <c r="DS55">
        <v>136.01025629725501</v>
      </c>
      <c r="DT55">
        <v>14970.473076923099</v>
      </c>
      <c r="DU55">
        <v>15</v>
      </c>
      <c r="DV55">
        <v>1628181088.5</v>
      </c>
      <c r="DW55" t="s">
        <v>566</v>
      </c>
      <c r="DX55">
        <v>1628181077</v>
      </c>
      <c r="DY55">
        <v>1628181088.5</v>
      </c>
      <c r="DZ55">
        <v>43</v>
      </c>
      <c r="EA55">
        <v>-0.16700000000000001</v>
      </c>
      <c r="EB55">
        <v>-3.0000000000000001E-3</v>
      </c>
      <c r="EC55">
        <v>-4.0279999999999996</v>
      </c>
      <c r="ED55">
        <v>5.0999999999999997E-2</v>
      </c>
      <c r="EE55">
        <v>50</v>
      </c>
      <c r="EF55">
        <v>23</v>
      </c>
      <c r="EG55">
        <v>0.28999999999999998</v>
      </c>
      <c r="EH55">
        <v>0.01</v>
      </c>
      <c r="EI55">
        <v>8.5941041550565007</v>
      </c>
      <c r="EJ55">
        <v>-0.25654172833768701</v>
      </c>
      <c r="EK55">
        <v>4.7458879272896E-2</v>
      </c>
      <c r="EL55">
        <v>1</v>
      </c>
      <c r="EM55">
        <v>0.54552991037507803</v>
      </c>
      <c r="EN55">
        <v>7.7028516075292097E-2</v>
      </c>
      <c r="EO55">
        <v>1.58576285730746E-2</v>
      </c>
      <c r="EP55">
        <v>1</v>
      </c>
      <c r="EQ55">
        <v>2</v>
      </c>
      <c r="ER55">
        <v>2</v>
      </c>
      <c r="ES55" t="s">
        <v>370</v>
      </c>
      <c r="ET55">
        <v>2.9327100000000002</v>
      </c>
      <c r="EU55">
        <v>2.7407400000000002</v>
      </c>
      <c r="EV55">
        <v>1.1772700000000001E-2</v>
      </c>
      <c r="EW55">
        <v>1.38525E-2</v>
      </c>
      <c r="EX55">
        <v>0.135878</v>
      </c>
      <c r="EY55">
        <v>0.11430800000000001</v>
      </c>
      <c r="EZ55">
        <v>30870</v>
      </c>
      <c r="FA55">
        <v>30539.5</v>
      </c>
      <c r="FB55">
        <v>28457.200000000001</v>
      </c>
      <c r="FC55">
        <v>28362.799999999999</v>
      </c>
      <c r="FD55">
        <v>33807</v>
      </c>
      <c r="FE55">
        <v>35341.300000000003</v>
      </c>
      <c r="FF55">
        <v>42951.7</v>
      </c>
      <c r="FG55">
        <v>44267.4</v>
      </c>
      <c r="FH55">
        <v>1.78233</v>
      </c>
      <c r="FI55">
        <v>1.9342299999999999</v>
      </c>
      <c r="FJ55">
        <v>1.84402E-2</v>
      </c>
      <c r="FK55">
        <v>0</v>
      </c>
      <c r="FL55">
        <v>29.3766</v>
      </c>
      <c r="FM55">
        <v>999.9</v>
      </c>
      <c r="FN55">
        <v>47.856999999999999</v>
      </c>
      <c r="FO55">
        <v>37.927</v>
      </c>
      <c r="FP55">
        <v>31.883099999999999</v>
      </c>
      <c r="FQ55">
        <v>62.166400000000003</v>
      </c>
      <c r="FR55">
        <v>32.524000000000001</v>
      </c>
      <c r="FS55">
        <v>1</v>
      </c>
      <c r="FT55">
        <v>0.58296000000000003</v>
      </c>
      <c r="FU55">
        <v>2.19842</v>
      </c>
      <c r="FV55">
        <v>20.3355</v>
      </c>
      <c r="FW55">
        <v>5.2759900000000002</v>
      </c>
      <c r="FX55">
        <v>12.090199999999999</v>
      </c>
      <c r="FY55">
        <v>5.0132000000000003</v>
      </c>
      <c r="FZ55">
        <v>3.2919800000000001</v>
      </c>
      <c r="GA55">
        <v>999.9</v>
      </c>
      <c r="GB55">
        <v>9999</v>
      </c>
      <c r="GC55">
        <v>9999</v>
      </c>
      <c r="GD55">
        <v>9999</v>
      </c>
      <c r="GE55">
        <v>1.87209</v>
      </c>
      <c r="GF55">
        <v>1.87276</v>
      </c>
      <c r="GG55">
        <v>1.8724099999999999</v>
      </c>
      <c r="GH55">
        <v>1.87622</v>
      </c>
      <c r="GI55">
        <v>1.8699600000000001</v>
      </c>
      <c r="GJ55">
        <v>1.873</v>
      </c>
      <c r="GK55">
        <v>1.87286</v>
      </c>
      <c r="GL55">
        <v>1.87426</v>
      </c>
      <c r="GM55">
        <v>5</v>
      </c>
      <c r="GN55">
        <v>0</v>
      </c>
      <c r="GO55">
        <v>0</v>
      </c>
      <c r="GP55">
        <v>0</v>
      </c>
      <c r="GQ55" t="s">
        <v>371</v>
      </c>
      <c r="GR55" t="s">
        <v>372</v>
      </c>
      <c r="GS55" t="s">
        <v>373</v>
      </c>
      <c r="GT55" t="s">
        <v>373</v>
      </c>
      <c r="GU55" t="s">
        <v>373</v>
      </c>
      <c r="GV55" t="s">
        <v>373</v>
      </c>
      <c r="GW55">
        <v>0</v>
      </c>
      <c r="GX55">
        <v>100</v>
      </c>
      <c r="GY55">
        <v>100</v>
      </c>
      <c r="GZ55">
        <v>-3.9729999999999999</v>
      </c>
      <c r="HA55">
        <v>9.2700000000000005E-2</v>
      </c>
      <c r="HB55">
        <v>-3.7480214923806998</v>
      </c>
      <c r="HC55">
        <v>-5.2264853520813098E-3</v>
      </c>
      <c r="HD55">
        <v>8.80926177612275E-7</v>
      </c>
      <c r="HE55">
        <v>-7.1543816509633199E-11</v>
      </c>
      <c r="HF55">
        <v>9.27090174447225E-2</v>
      </c>
      <c r="HG55">
        <v>0</v>
      </c>
      <c r="HH55">
        <v>0</v>
      </c>
      <c r="HI55">
        <v>0</v>
      </c>
      <c r="HJ55">
        <v>3</v>
      </c>
      <c r="HK55">
        <v>2051</v>
      </c>
      <c r="HL55">
        <v>1</v>
      </c>
      <c r="HM55">
        <v>25</v>
      </c>
      <c r="HN55">
        <v>0.9</v>
      </c>
      <c r="HO55">
        <v>0.7</v>
      </c>
      <c r="HP55">
        <v>18</v>
      </c>
      <c r="HQ55">
        <v>518.68100000000004</v>
      </c>
      <c r="HR55">
        <v>536.56700000000001</v>
      </c>
      <c r="HS55">
        <v>27.001300000000001</v>
      </c>
      <c r="HT55">
        <v>34.281399999999998</v>
      </c>
      <c r="HU55">
        <v>29.9999</v>
      </c>
      <c r="HV55">
        <v>34.4086</v>
      </c>
      <c r="HW55">
        <v>34.3887</v>
      </c>
      <c r="HX55">
        <v>5.4365199999999998</v>
      </c>
      <c r="HY55">
        <v>30.521599999999999</v>
      </c>
      <c r="HZ55">
        <v>32.529400000000003</v>
      </c>
      <c r="IA55">
        <v>27</v>
      </c>
      <c r="IB55">
        <v>50</v>
      </c>
      <c r="IC55">
        <v>22.850100000000001</v>
      </c>
      <c r="ID55">
        <v>99.665999999999997</v>
      </c>
      <c r="IE55">
        <v>98.180999999999997</v>
      </c>
    </row>
    <row r="56" spans="1:239" x14ac:dyDescent="0.3">
      <c r="A56">
        <v>40</v>
      </c>
      <c r="B56">
        <v>1628181241</v>
      </c>
      <c r="C56">
        <v>6771.5</v>
      </c>
      <c r="D56" t="s">
        <v>567</v>
      </c>
      <c r="E56" t="s">
        <v>568</v>
      </c>
      <c r="F56">
        <v>0</v>
      </c>
      <c r="G56" t="s">
        <v>452</v>
      </c>
      <c r="H56" t="s">
        <v>533</v>
      </c>
      <c r="I56" t="s">
        <v>364</v>
      </c>
      <c r="J56">
        <v>1628181241</v>
      </c>
      <c r="K56">
        <f t="shared" si="46"/>
        <v>6.296863892063919E-3</v>
      </c>
      <c r="L56">
        <f t="shared" si="47"/>
        <v>6.2968638920639188</v>
      </c>
      <c r="M56">
        <f t="shared" si="48"/>
        <v>3.7607040347668264</v>
      </c>
      <c r="N56">
        <f t="shared" si="49"/>
        <v>15.4353</v>
      </c>
      <c r="O56">
        <f t="shared" si="50"/>
        <v>3.4789076110977226</v>
      </c>
      <c r="P56">
        <f t="shared" si="51"/>
        <v>0.34660993865240958</v>
      </c>
      <c r="Q56">
        <f t="shared" si="52"/>
        <v>1.5378472164695998</v>
      </c>
      <c r="R56">
        <f t="shared" si="53"/>
        <v>0.55728168042128345</v>
      </c>
      <c r="S56">
        <f t="shared" si="54"/>
        <v>2.9226313863791842</v>
      </c>
      <c r="T56">
        <f t="shared" si="55"/>
        <v>0.50427955026119586</v>
      </c>
      <c r="U56">
        <f t="shared" si="56"/>
        <v>0.31951562026262897</v>
      </c>
      <c r="V56">
        <f t="shared" si="57"/>
        <v>321.54314686143664</v>
      </c>
      <c r="W56">
        <f t="shared" si="58"/>
        <v>30.407603841773181</v>
      </c>
      <c r="X56">
        <f t="shared" si="59"/>
        <v>29.816800000000001</v>
      </c>
      <c r="Y56">
        <f t="shared" si="60"/>
        <v>4.2158227073877459</v>
      </c>
      <c r="Z56">
        <f t="shared" si="61"/>
        <v>70.208457990953519</v>
      </c>
      <c r="AA56">
        <f t="shared" si="62"/>
        <v>3.0168917256927998</v>
      </c>
      <c r="AB56">
        <f t="shared" si="63"/>
        <v>4.2970488343178417</v>
      </c>
      <c r="AC56">
        <f t="shared" si="64"/>
        <v>1.1989309816949461</v>
      </c>
      <c r="AD56">
        <f t="shared" si="65"/>
        <v>-277.69169764001884</v>
      </c>
      <c r="AE56">
        <f t="shared" si="66"/>
        <v>52.343060877082102</v>
      </c>
      <c r="AF56">
        <f t="shared" si="67"/>
        <v>3.9815370755878829</v>
      </c>
      <c r="AG56">
        <f t="shared" si="68"/>
        <v>100.17604717408778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52120.208014728691</v>
      </c>
      <c r="AM56" t="s">
        <v>365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569</v>
      </c>
      <c r="AT56">
        <v>10252.1</v>
      </c>
      <c r="AU56">
        <v>694.69272000000001</v>
      </c>
      <c r="AV56">
        <v>738.947</v>
      </c>
      <c r="AW56">
        <f t="shared" si="73"/>
        <v>5.9888300514109982E-2</v>
      </c>
      <c r="AX56">
        <v>0.5</v>
      </c>
      <c r="AY56">
        <f t="shared" si="74"/>
        <v>1681.3730999282054</v>
      </c>
      <c r="AZ56">
        <f t="shared" si="75"/>
        <v>3.7607040347668264</v>
      </c>
      <c r="BA56">
        <f t="shared" si="76"/>
        <v>50.347288742420517</v>
      </c>
      <c r="BB56">
        <f t="shared" si="77"/>
        <v>2.4290469219366852E-3</v>
      </c>
      <c r="BC56">
        <f t="shared" si="78"/>
        <v>4.4838845005122154</v>
      </c>
      <c r="BD56">
        <f t="shared" si="79"/>
        <v>226.47804464025288</v>
      </c>
      <c r="BE56" t="s">
        <v>570</v>
      </c>
      <c r="BF56">
        <v>581.78</v>
      </c>
      <c r="BG56">
        <f t="shared" si="80"/>
        <v>581.78</v>
      </c>
      <c r="BH56">
        <f t="shared" si="81"/>
        <v>0.21269049065765211</v>
      </c>
      <c r="BI56">
        <f t="shared" si="82"/>
        <v>0.28157488531307456</v>
      </c>
      <c r="BJ56">
        <f t="shared" si="83"/>
        <v>0.95471370284568302</v>
      </c>
      <c r="BK56">
        <f t="shared" si="84"/>
        <v>0.10132982243236743</v>
      </c>
      <c r="BL56">
        <f t="shared" si="85"/>
        <v>0.88354006625977843</v>
      </c>
      <c r="BM56">
        <f t="shared" si="86"/>
        <v>0.23580877136216499</v>
      </c>
      <c r="BN56">
        <f t="shared" si="87"/>
        <v>0.76419122863783495</v>
      </c>
      <c r="BO56">
        <f t="shared" si="88"/>
        <v>2000.21</v>
      </c>
      <c r="BP56">
        <f t="shared" si="89"/>
        <v>1681.3730999282054</v>
      </c>
      <c r="BQ56">
        <f t="shared" si="90"/>
        <v>0.84059828714395257</v>
      </c>
      <c r="BR56">
        <f t="shared" si="91"/>
        <v>0.16075469418782859</v>
      </c>
      <c r="BS56">
        <v>6</v>
      </c>
      <c r="BT56">
        <v>0.5</v>
      </c>
      <c r="BU56" t="s">
        <v>368</v>
      </c>
      <c r="BV56">
        <v>2</v>
      </c>
      <c r="BW56">
        <v>1628181241</v>
      </c>
      <c r="BX56">
        <v>15.4353</v>
      </c>
      <c r="BY56">
        <v>20.064</v>
      </c>
      <c r="BZ56">
        <v>30.2804</v>
      </c>
      <c r="CA56">
        <v>22.9542</v>
      </c>
      <c r="CB56">
        <v>19.409400000000002</v>
      </c>
      <c r="CC56">
        <v>30.185199999999998</v>
      </c>
      <c r="CD56">
        <v>500.084</v>
      </c>
      <c r="CE56">
        <v>99.531499999999994</v>
      </c>
      <c r="CF56">
        <v>0.100332</v>
      </c>
      <c r="CG56">
        <v>30.149000000000001</v>
      </c>
      <c r="CH56">
        <v>29.816800000000001</v>
      </c>
      <c r="CI56">
        <v>999.9</v>
      </c>
      <c r="CJ56">
        <v>0</v>
      </c>
      <c r="CK56">
        <v>0</v>
      </c>
      <c r="CL56">
        <v>10007.5</v>
      </c>
      <c r="CM56">
        <v>0</v>
      </c>
      <c r="CN56">
        <v>1578.35</v>
      </c>
      <c r="CO56">
        <v>-4.6286800000000001</v>
      </c>
      <c r="CP56">
        <v>15.917299999999999</v>
      </c>
      <c r="CQ56">
        <v>20.535299999999999</v>
      </c>
      <c r="CR56">
        <v>7.3261799999999999</v>
      </c>
      <c r="CS56">
        <v>20.064</v>
      </c>
      <c r="CT56">
        <v>22.9542</v>
      </c>
      <c r="CU56">
        <v>3.0138500000000001</v>
      </c>
      <c r="CV56">
        <v>2.2846600000000001</v>
      </c>
      <c r="CW56">
        <v>24.104600000000001</v>
      </c>
      <c r="CX56">
        <v>19.5687</v>
      </c>
      <c r="CY56">
        <v>2000.21</v>
      </c>
      <c r="CZ56">
        <v>0.98000600000000004</v>
      </c>
      <c r="DA56">
        <v>1.9994399999999999E-2</v>
      </c>
      <c r="DB56">
        <v>0</v>
      </c>
      <c r="DC56">
        <v>694.28399999999999</v>
      </c>
      <c r="DD56">
        <v>5.0001199999999999</v>
      </c>
      <c r="DE56">
        <v>15153.9</v>
      </c>
      <c r="DF56">
        <v>17386.5</v>
      </c>
      <c r="DG56">
        <v>47.75</v>
      </c>
      <c r="DH56">
        <v>49.375</v>
      </c>
      <c r="DI56">
        <v>48.625</v>
      </c>
      <c r="DJ56">
        <v>48.375</v>
      </c>
      <c r="DK56">
        <v>49.5</v>
      </c>
      <c r="DL56">
        <v>1955.32</v>
      </c>
      <c r="DM56">
        <v>39.89</v>
      </c>
      <c r="DN56">
        <v>0</v>
      </c>
      <c r="DO56">
        <v>111.60000014305101</v>
      </c>
      <c r="DP56">
        <v>0</v>
      </c>
      <c r="DQ56">
        <v>694.69272000000001</v>
      </c>
      <c r="DR56">
        <v>-1.7150769290814201</v>
      </c>
      <c r="DS56">
        <v>-2.8846152840505699</v>
      </c>
      <c r="DT56">
        <v>15156.24</v>
      </c>
      <c r="DU56">
        <v>15</v>
      </c>
      <c r="DV56">
        <v>1628181200.5</v>
      </c>
      <c r="DW56" t="s">
        <v>571</v>
      </c>
      <c r="DX56">
        <v>1628181191.5</v>
      </c>
      <c r="DY56">
        <v>1628181200.5</v>
      </c>
      <c r="DZ56">
        <v>44</v>
      </c>
      <c r="EA56">
        <v>-0.125</v>
      </c>
      <c r="EB56">
        <v>2E-3</v>
      </c>
      <c r="EC56">
        <v>-3.9980000000000002</v>
      </c>
      <c r="ED56">
        <v>4.8000000000000001E-2</v>
      </c>
      <c r="EE56">
        <v>20</v>
      </c>
      <c r="EF56">
        <v>23</v>
      </c>
      <c r="EG56">
        <v>0.47</v>
      </c>
      <c r="EH56">
        <v>0.01</v>
      </c>
      <c r="EI56">
        <v>3.7627275306096601</v>
      </c>
      <c r="EJ56">
        <v>-0.26834442969425598</v>
      </c>
      <c r="EK56">
        <v>5.2700707066655798E-2</v>
      </c>
      <c r="EL56">
        <v>1</v>
      </c>
      <c r="EM56">
        <v>0.54846271833501603</v>
      </c>
      <c r="EN56">
        <v>0.110521508663267</v>
      </c>
      <c r="EO56">
        <v>1.96767915730129E-2</v>
      </c>
      <c r="EP56">
        <v>1</v>
      </c>
      <c r="EQ56">
        <v>2</v>
      </c>
      <c r="ER56">
        <v>2</v>
      </c>
      <c r="ES56" t="s">
        <v>370</v>
      </c>
      <c r="ET56">
        <v>2.9324599999999998</v>
      </c>
      <c r="EU56">
        <v>2.7406899999999998</v>
      </c>
      <c r="EV56">
        <v>5.26378E-3</v>
      </c>
      <c r="EW56">
        <v>5.5670800000000003E-3</v>
      </c>
      <c r="EX56">
        <v>0.13656499999999999</v>
      </c>
      <c r="EY56">
        <v>0.11447</v>
      </c>
      <c r="EZ56">
        <v>31069.599999999999</v>
      </c>
      <c r="FA56">
        <v>30795.599999999999</v>
      </c>
      <c r="FB56">
        <v>28454</v>
      </c>
      <c r="FC56">
        <v>28362.6</v>
      </c>
      <c r="FD56">
        <v>33772.800000000003</v>
      </c>
      <c r="FE56">
        <v>35335</v>
      </c>
      <c r="FF56">
        <v>42942.8</v>
      </c>
      <c r="FG56">
        <v>44267.7</v>
      </c>
      <c r="FH56">
        <v>1.7823500000000001</v>
      </c>
      <c r="FI56">
        <v>1.9333499999999999</v>
      </c>
      <c r="FJ56">
        <v>1.1101400000000001E-2</v>
      </c>
      <c r="FK56">
        <v>0</v>
      </c>
      <c r="FL56">
        <v>29.635999999999999</v>
      </c>
      <c r="FM56">
        <v>999.9</v>
      </c>
      <c r="FN56">
        <v>46.978000000000002</v>
      </c>
      <c r="FO56">
        <v>38.128999999999998</v>
      </c>
      <c r="FP56">
        <v>31.642299999999999</v>
      </c>
      <c r="FQ56">
        <v>61.946399999999997</v>
      </c>
      <c r="FR56">
        <v>32.736400000000003</v>
      </c>
      <c r="FS56">
        <v>1</v>
      </c>
      <c r="FT56">
        <v>0.58266799999999996</v>
      </c>
      <c r="FU56">
        <v>2.3418199999999998</v>
      </c>
      <c r="FV56">
        <v>20.333400000000001</v>
      </c>
      <c r="FW56">
        <v>5.2765899999999997</v>
      </c>
      <c r="FX56">
        <v>12.088100000000001</v>
      </c>
      <c r="FY56">
        <v>5.0133000000000001</v>
      </c>
      <c r="FZ56">
        <v>3.2919499999999999</v>
      </c>
      <c r="GA56">
        <v>999.9</v>
      </c>
      <c r="GB56">
        <v>9999</v>
      </c>
      <c r="GC56">
        <v>9999</v>
      </c>
      <c r="GD56">
        <v>9999</v>
      </c>
      <c r="GE56">
        <v>1.8721000000000001</v>
      </c>
      <c r="GF56">
        <v>1.8727799999999999</v>
      </c>
      <c r="GG56">
        <v>1.8724099999999999</v>
      </c>
      <c r="GH56">
        <v>1.87622</v>
      </c>
      <c r="GI56">
        <v>1.8699600000000001</v>
      </c>
      <c r="GJ56">
        <v>1.8729800000000001</v>
      </c>
      <c r="GK56">
        <v>1.87286</v>
      </c>
      <c r="GL56">
        <v>1.87425</v>
      </c>
      <c r="GM56">
        <v>5</v>
      </c>
      <c r="GN56">
        <v>0</v>
      </c>
      <c r="GO56">
        <v>0</v>
      </c>
      <c r="GP56">
        <v>0</v>
      </c>
      <c r="GQ56" t="s">
        <v>371</v>
      </c>
      <c r="GR56" t="s">
        <v>372</v>
      </c>
      <c r="GS56" t="s">
        <v>373</v>
      </c>
      <c r="GT56" t="s">
        <v>373</v>
      </c>
      <c r="GU56" t="s">
        <v>373</v>
      </c>
      <c r="GV56" t="s">
        <v>373</v>
      </c>
      <c r="GW56">
        <v>0</v>
      </c>
      <c r="GX56">
        <v>100</v>
      </c>
      <c r="GY56">
        <v>100</v>
      </c>
      <c r="GZ56">
        <v>-3.9740000000000002</v>
      </c>
      <c r="HA56">
        <v>9.5200000000000007E-2</v>
      </c>
      <c r="HB56">
        <v>-3.8729615615917399</v>
      </c>
      <c r="HC56">
        <v>-5.2264853520813098E-3</v>
      </c>
      <c r="HD56">
        <v>8.80926177612275E-7</v>
      </c>
      <c r="HE56">
        <v>-7.1543816509633199E-11</v>
      </c>
      <c r="HF56">
        <v>9.51342522776394E-2</v>
      </c>
      <c r="HG56">
        <v>0</v>
      </c>
      <c r="HH56">
        <v>0</v>
      </c>
      <c r="HI56">
        <v>0</v>
      </c>
      <c r="HJ56">
        <v>3</v>
      </c>
      <c r="HK56">
        <v>2051</v>
      </c>
      <c r="HL56">
        <v>1</v>
      </c>
      <c r="HM56">
        <v>25</v>
      </c>
      <c r="HN56">
        <v>0.8</v>
      </c>
      <c r="HO56">
        <v>0.7</v>
      </c>
      <c r="HP56">
        <v>18</v>
      </c>
      <c r="HQ56">
        <v>518.46199999999999</v>
      </c>
      <c r="HR56">
        <v>535.67399999999998</v>
      </c>
      <c r="HS56">
        <v>27.0014</v>
      </c>
      <c r="HT56">
        <v>34.281399999999998</v>
      </c>
      <c r="HU56">
        <v>30.000299999999999</v>
      </c>
      <c r="HV56">
        <v>34.383499999999998</v>
      </c>
      <c r="HW56">
        <v>34.363799999999998</v>
      </c>
      <c r="HX56">
        <v>4.0702600000000002</v>
      </c>
      <c r="HY56">
        <v>28.755600000000001</v>
      </c>
      <c r="HZ56">
        <v>30.101900000000001</v>
      </c>
      <c r="IA56">
        <v>27</v>
      </c>
      <c r="IB56">
        <v>20</v>
      </c>
      <c r="IC56">
        <v>22.879799999999999</v>
      </c>
      <c r="ID56">
        <v>99.649199999999993</v>
      </c>
      <c r="IE56">
        <v>98.181100000000001</v>
      </c>
    </row>
    <row r="57" spans="1:239" x14ac:dyDescent="0.3">
      <c r="A57">
        <v>41</v>
      </c>
      <c r="B57">
        <v>1628181421.5999999</v>
      </c>
      <c r="C57">
        <v>6952.0999999046298</v>
      </c>
      <c r="D57" t="s">
        <v>572</v>
      </c>
      <c r="E57" t="s">
        <v>573</v>
      </c>
      <c r="F57">
        <v>0</v>
      </c>
      <c r="G57" t="s">
        <v>452</v>
      </c>
      <c r="H57" t="s">
        <v>533</v>
      </c>
      <c r="I57" t="s">
        <v>364</v>
      </c>
      <c r="J57">
        <v>1628181421.5999999</v>
      </c>
      <c r="K57">
        <f t="shared" si="46"/>
        <v>5.9716881362565383E-3</v>
      </c>
      <c r="L57">
        <f t="shared" si="47"/>
        <v>5.9716881362565379</v>
      </c>
      <c r="M57">
        <f t="shared" si="48"/>
        <v>49.619896557376926</v>
      </c>
      <c r="N57">
        <f t="shared" si="49"/>
        <v>338.04199999999997</v>
      </c>
      <c r="O57">
        <f t="shared" si="50"/>
        <v>167.54217576982919</v>
      </c>
      <c r="P57">
        <f t="shared" si="51"/>
        <v>16.692924617567986</v>
      </c>
      <c r="Q57">
        <f t="shared" si="52"/>
        <v>33.680532066887992</v>
      </c>
      <c r="R57">
        <f t="shared" si="53"/>
        <v>0.52017582259348016</v>
      </c>
      <c r="S57">
        <f t="shared" si="54"/>
        <v>2.922449550234699</v>
      </c>
      <c r="T57">
        <f t="shared" si="55"/>
        <v>0.47367938946754395</v>
      </c>
      <c r="U57">
        <f t="shared" si="56"/>
        <v>0.29988002803167224</v>
      </c>
      <c r="V57">
        <f t="shared" si="57"/>
        <v>321.50803486142138</v>
      </c>
      <c r="W57">
        <f t="shared" si="58"/>
        <v>30.554669868110661</v>
      </c>
      <c r="X57">
        <f t="shared" si="59"/>
        <v>29.835799999999999</v>
      </c>
      <c r="Y57">
        <f t="shared" si="60"/>
        <v>4.2204320442994847</v>
      </c>
      <c r="Z57">
        <f t="shared" si="61"/>
        <v>69.794692821664057</v>
      </c>
      <c r="AA57">
        <f t="shared" si="62"/>
        <v>3.0099182041908001</v>
      </c>
      <c r="AB57">
        <f t="shared" si="63"/>
        <v>4.3125316302796746</v>
      </c>
      <c r="AC57">
        <f t="shared" si="64"/>
        <v>1.2105138401086846</v>
      </c>
      <c r="AD57">
        <f t="shared" si="65"/>
        <v>-263.35144680891335</v>
      </c>
      <c r="AE57">
        <f t="shared" si="66"/>
        <v>59.224962147232162</v>
      </c>
      <c r="AF57">
        <f t="shared" si="67"/>
        <v>4.5071202911580777</v>
      </c>
      <c r="AG57">
        <f t="shared" si="68"/>
        <v>121.88867049089825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52104.299950234781</v>
      </c>
      <c r="AM57" t="s">
        <v>365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574</v>
      </c>
      <c r="AT57">
        <v>10252.1</v>
      </c>
      <c r="AU57">
        <v>699.86676</v>
      </c>
      <c r="AV57">
        <v>1087.43</v>
      </c>
      <c r="AW57">
        <f t="shared" si="73"/>
        <v>0.35640293168295889</v>
      </c>
      <c r="AX57">
        <v>0.5</v>
      </c>
      <c r="AY57">
        <f t="shared" si="74"/>
        <v>1681.1882999281975</v>
      </c>
      <c r="AZ57">
        <f t="shared" si="75"/>
        <v>49.619896557376926</v>
      </c>
      <c r="BA57">
        <f t="shared" si="76"/>
        <v>299.5902194027496</v>
      </c>
      <c r="BB57">
        <f t="shared" si="77"/>
        <v>2.9707158131989674E-2</v>
      </c>
      <c r="BC57">
        <f t="shared" si="78"/>
        <v>2.7264927397625591</v>
      </c>
      <c r="BD57">
        <f t="shared" si="79"/>
        <v>251.14513173557384</v>
      </c>
      <c r="BE57" t="s">
        <v>575</v>
      </c>
      <c r="BF57">
        <v>545.01</v>
      </c>
      <c r="BG57">
        <f t="shared" si="80"/>
        <v>545.01</v>
      </c>
      <c r="BH57">
        <f t="shared" si="81"/>
        <v>0.49880911874787348</v>
      </c>
      <c r="BI57">
        <f t="shared" si="82"/>
        <v>0.71450765089782831</v>
      </c>
      <c r="BJ57">
        <f t="shared" si="83"/>
        <v>0.84534498145291659</v>
      </c>
      <c r="BK57">
        <f t="shared" si="84"/>
        <v>0.4935740647820096</v>
      </c>
      <c r="BL57">
        <f t="shared" si="85"/>
        <v>0.79061344693777846</v>
      </c>
      <c r="BM57">
        <f t="shared" si="86"/>
        <v>0.55641135866464841</v>
      </c>
      <c r="BN57">
        <f t="shared" si="87"/>
        <v>0.44358864133535159</v>
      </c>
      <c r="BO57">
        <f t="shared" si="88"/>
        <v>1999.99</v>
      </c>
      <c r="BP57">
        <f t="shared" si="89"/>
        <v>1681.1882999281975</v>
      </c>
      <c r="BQ57">
        <f t="shared" si="90"/>
        <v>0.84059835295586349</v>
      </c>
      <c r="BR57">
        <f t="shared" si="91"/>
        <v>0.16075482120481671</v>
      </c>
      <c r="BS57">
        <v>6</v>
      </c>
      <c r="BT57">
        <v>0.5</v>
      </c>
      <c r="BU57" t="s">
        <v>368</v>
      </c>
      <c r="BV57">
        <v>2</v>
      </c>
      <c r="BW57">
        <v>1628181421.5999999</v>
      </c>
      <c r="BX57">
        <v>338.04199999999997</v>
      </c>
      <c r="BY57">
        <v>399.99900000000002</v>
      </c>
      <c r="BZ57">
        <v>30.209700000000002</v>
      </c>
      <c r="CA57">
        <v>23.261199999999999</v>
      </c>
      <c r="CB57">
        <v>343.29700000000003</v>
      </c>
      <c r="CC57">
        <v>30.110199999999999</v>
      </c>
      <c r="CD57">
        <v>500.07499999999999</v>
      </c>
      <c r="CE57">
        <v>99.534099999999995</v>
      </c>
      <c r="CF57">
        <v>0.100064</v>
      </c>
      <c r="CG57">
        <v>30.2117</v>
      </c>
      <c r="CH57">
        <v>29.835799999999999</v>
      </c>
      <c r="CI57">
        <v>999.9</v>
      </c>
      <c r="CJ57">
        <v>0</v>
      </c>
      <c r="CK57">
        <v>0</v>
      </c>
      <c r="CL57">
        <v>10006.200000000001</v>
      </c>
      <c r="CM57">
        <v>0</v>
      </c>
      <c r="CN57">
        <v>1581.12</v>
      </c>
      <c r="CO57">
        <v>-61.9572</v>
      </c>
      <c r="CP57">
        <v>348.572</v>
      </c>
      <c r="CQ57">
        <v>409.52499999999998</v>
      </c>
      <c r="CR57">
        <v>6.9485099999999997</v>
      </c>
      <c r="CS57">
        <v>399.99900000000002</v>
      </c>
      <c r="CT57">
        <v>23.261199999999999</v>
      </c>
      <c r="CU57">
        <v>3.0068999999999999</v>
      </c>
      <c r="CV57">
        <v>2.31528</v>
      </c>
      <c r="CW57">
        <v>24.066199999999998</v>
      </c>
      <c r="CX57">
        <v>19.783100000000001</v>
      </c>
      <c r="CY57">
        <v>1999.99</v>
      </c>
      <c r="CZ57">
        <v>0.98000600000000004</v>
      </c>
      <c r="DA57">
        <v>1.9994399999999999E-2</v>
      </c>
      <c r="DB57">
        <v>0</v>
      </c>
      <c r="DC57">
        <v>700.51400000000001</v>
      </c>
      <c r="DD57">
        <v>5.0001199999999999</v>
      </c>
      <c r="DE57">
        <v>15300.1</v>
      </c>
      <c r="DF57">
        <v>17384.599999999999</v>
      </c>
      <c r="DG57">
        <v>48.061999999999998</v>
      </c>
      <c r="DH57">
        <v>49.875</v>
      </c>
      <c r="DI57">
        <v>48.936999999999998</v>
      </c>
      <c r="DJ57">
        <v>48.875</v>
      </c>
      <c r="DK57">
        <v>49.811999999999998</v>
      </c>
      <c r="DL57">
        <v>1955.1</v>
      </c>
      <c r="DM57">
        <v>39.89</v>
      </c>
      <c r="DN57">
        <v>0</v>
      </c>
      <c r="DO57">
        <v>180.10000014305101</v>
      </c>
      <c r="DP57">
        <v>0</v>
      </c>
      <c r="DQ57">
        <v>699.86676</v>
      </c>
      <c r="DR57">
        <v>4.9742307657904599</v>
      </c>
      <c r="DS57">
        <v>-56.930769586128598</v>
      </c>
      <c r="DT57">
        <v>15337.128000000001</v>
      </c>
      <c r="DU57">
        <v>15</v>
      </c>
      <c r="DV57">
        <v>1628181315.5</v>
      </c>
      <c r="DW57" t="s">
        <v>576</v>
      </c>
      <c r="DX57">
        <v>1628181315.5</v>
      </c>
      <c r="DY57">
        <v>1628181313.5</v>
      </c>
      <c r="DZ57">
        <v>45</v>
      </c>
      <c r="EA57">
        <v>0.311</v>
      </c>
      <c r="EB57">
        <v>4.0000000000000001E-3</v>
      </c>
      <c r="EC57">
        <v>-5.5419999999999998</v>
      </c>
      <c r="ED57">
        <v>5.0999999999999997E-2</v>
      </c>
      <c r="EE57">
        <v>400</v>
      </c>
      <c r="EF57">
        <v>23</v>
      </c>
      <c r="EG57">
        <v>0.09</v>
      </c>
      <c r="EH57">
        <v>0.01</v>
      </c>
      <c r="EI57">
        <v>49.178942964193503</v>
      </c>
      <c r="EJ57">
        <v>2.0196083287990598</v>
      </c>
      <c r="EK57">
        <v>0.29700113127712402</v>
      </c>
      <c r="EL57">
        <v>0</v>
      </c>
      <c r="EM57">
        <v>0.52287828227819799</v>
      </c>
      <c r="EN57">
        <v>-1.08845113873736E-2</v>
      </c>
      <c r="EO57">
        <v>2.2383768687718299E-3</v>
      </c>
      <c r="EP57">
        <v>1</v>
      </c>
      <c r="EQ57">
        <v>1</v>
      </c>
      <c r="ER57">
        <v>2</v>
      </c>
      <c r="ES57" t="s">
        <v>379</v>
      </c>
      <c r="ET57">
        <v>2.9323800000000002</v>
      </c>
      <c r="EU57">
        <v>2.7404000000000002</v>
      </c>
      <c r="EV57">
        <v>8.0802499999999999E-2</v>
      </c>
      <c r="EW57">
        <v>9.2585799999999996E-2</v>
      </c>
      <c r="EX57">
        <v>0.136321</v>
      </c>
      <c r="EY57">
        <v>0.115525</v>
      </c>
      <c r="EZ57">
        <v>28702.7</v>
      </c>
      <c r="FA57">
        <v>28093.5</v>
      </c>
      <c r="FB57">
        <v>28446.2</v>
      </c>
      <c r="FC57">
        <v>28355</v>
      </c>
      <c r="FD57">
        <v>33771.5</v>
      </c>
      <c r="FE57">
        <v>35285.4</v>
      </c>
      <c r="FF57">
        <v>42927.9</v>
      </c>
      <c r="FG57">
        <v>44257.4</v>
      </c>
      <c r="FH57">
        <v>1.7810699999999999</v>
      </c>
      <c r="FI57">
        <v>1.9316</v>
      </c>
      <c r="FJ57">
        <v>5.2824600000000001E-3</v>
      </c>
      <c r="FK57">
        <v>0</v>
      </c>
      <c r="FL57">
        <v>29.7498</v>
      </c>
      <c r="FM57">
        <v>999.9</v>
      </c>
      <c r="FN57">
        <v>45.628999999999998</v>
      </c>
      <c r="FO57">
        <v>38.470999999999997</v>
      </c>
      <c r="FP57">
        <v>31.306100000000001</v>
      </c>
      <c r="FQ57">
        <v>62.061</v>
      </c>
      <c r="FR57">
        <v>32.439900000000002</v>
      </c>
      <c r="FS57">
        <v>1</v>
      </c>
      <c r="FT57">
        <v>0.59429600000000005</v>
      </c>
      <c r="FU57">
        <v>2.4598300000000002</v>
      </c>
      <c r="FV57">
        <v>20.331299999999999</v>
      </c>
      <c r="FW57">
        <v>5.2765899999999997</v>
      </c>
      <c r="FX57">
        <v>12.089600000000001</v>
      </c>
      <c r="FY57">
        <v>5.0134499999999997</v>
      </c>
      <c r="FZ57">
        <v>3.2919800000000001</v>
      </c>
      <c r="GA57">
        <v>999.9</v>
      </c>
      <c r="GB57">
        <v>9999</v>
      </c>
      <c r="GC57">
        <v>9999</v>
      </c>
      <c r="GD57">
        <v>9999</v>
      </c>
      <c r="GE57">
        <v>1.87208</v>
      </c>
      <c r="GF57">
        <v>1.8727400000000001</v>
      </c>
      <c r="GG57">
        <v>1.8724099999999999</v>
      </c>
      <c r="GH57">
        <v>1.8762099999999999</v>
      </c>
      <c r="GI57">
        <v>1.8699399999999999</v>
      </c>
      <c r="GJ57">
        <v>1.8728800000000001</v>
      </c>
      <c r="GK57">
        <v>1.87286</v>
      </c>
      <c r="GL57">
        <v>1.8742399999999999</v>
      </c>
      <c r="GM57">
        <v>5</v>
      </c>
      <c r="GN57">
        <v>0</v>
      </c>
      <c r="GO57">
        <v>0</v>
      </c>
      <c r="GP57">
        <v>0</v>
      </c>
      <c r="GQ57" t="s">
        <v>371</v>
      </c>
      <c r="GR57" t="s">
        <v>372</v>
      </c>
      <c r="GS57" t="s">
        <v>373</v>
      </c>
      <c r="GT57" t="s">
        <v>373</v>
      </c>
      <c r="GU57" t="s">
        <v>373</v>
      </c>
      <c r="GV57" t="s">
        <v>373</v>
      </c>
      <c r="GW57">
        <v>0</v>
      </c>
      <c r="GX57">
        <v>100</v>
      </c>
      <c r="GY57">
        <v>100</v>
      </c>
      <c r="GZ57">
        <v>-5.2549999999999999</v>
      </c>
      <c r="HA57">
        <v>9.9500000000000005E-2</v>
      </c>
      <c r="HB57">
        <v>-3.5618524506563398</v>
      </c>
      <c r="HC57">
        <v>-5.2264853520813098E-3</v>
      </c>
      <c r="HD57">
        <v>8.80926177612275E-7</v>
      </c>
      <c r="HE57">
        <v>-7.1543816509633199E-11</v>
      </c>
      <c r="HF57">
        <v>9.9489185444007699E-2</v>
      </c>
      <c r="HG57">
        <v>0</v>
      </c>
      <c r="HH57">
        <v>0</v>
      </c>
      <c r="HI57">
        <v>0</v>
      </c>
      <c r="HJ57">
        <v>3</v>
      </c>
      <c r="HK57">
        <v>2051</v>
      </c>
      <c r="HL57">
        <v>1</v>
      </c>
      <c r="HM57">
        <v>25</v>
      </c>
      <c r="HN57">
        <v>1.8</v>
      </c>
      <c r="HO57">
        <v>1.8</v>
      </c>
      <c r="HP57">
        <v>18</v>
      </c>
      <c r="HQ57">
        <v>517.88800000000003</v>
      </c>
      <c r="HR57">
        <v>534.73500000000001</v>
      </c>
      <c r="HS57">
        <v>27.0017</v>
      </c>
      <c r="HT57">
        <v>34.384500000000003</v>
      </c>
      <c r="HU57">
        <v>30.000399999999999</v>
      </c>
      <c r="HV57">
        <v>34.434899999999999</v>
      </c>
      <c r="HW57">
        <v>34.407400000000003</v>
      </c>
      <c r="HX57">
        <v>21.3901</v>
      </c>
      <c r="HY57">
        <v>25.358599999999999</v>
      </c>
      <c r="HZ57">
        <v>26.178000000000001</v>
      </c>
      <c r="IA57">
        <v>27</v>
      </c>
      <c r="IB57">
        <v>400</v>
      </c>
      <c r="IC57">
        <v>23.338899999999999</v>
      </c>
      <c r="ID57">
        <v>99.6173</v>
      </c>
      <c r="IE57">
        <v>98.156999999999996</v>
      </c>
    </row>
    <row r="58" spans="1:239" x14ac:dyDescent="0.3">
      <c r="A58">
        <v>42</v>
      </c>
      <c r="B58">
        <v>1628181520.0999999</v>
      </c>
      <c r="C58">
        <v>7050.5999999046298</v>
      </c>
      <c r="D58" t="s">
        <v>577</v>
      </c>
      <c r="E58" t="s">
        <v>578</v>
      </c>
      <c r="F58">
        <v>0</v>
      </c>
      <c r="G58" t="s">
        <v>452</v>
      </c>
      <c r="H58" t="s">
        <v>533</v>
      </c>
      <c r="I58" t="s">
        <v>364</v>
      </c>
      <c r="J58">
        <v>1628181520.0999999</v>
      </c>
      <c r="K58">
        <f t="shared" si="46"/>
        <v>5.8324829662253809E-3</v>
      </c>
      <c r="L58">
        <f t="shared" si="47"/>
        <v>5.8324829662253812</v>
      </c>
      <c r="M58">
        <f t="shared" si="48"/>
        <v>51.170977054920641</v>
      </c>
      <c r="N58">
        <f t="shared" si="49"/>
        <v>336.28800000000001</v>
      </c>
      <c r="O58">
        <f t="shared" si="50"/>
        <v>154.69645892014191</v>
      </c>
      <c r="P58">
        <f t="shared" si="51"/>
        <v>15.414018716108263</v>
      </c>
      <c r="Q58">
        <f t="shared" si="52"/>
        <v>33.507874467110398</v>
      </c>
      <c r="R58">
        <f t="shared" si="53"/>
        <v>0.50103913550260926</v>
      </c>
      <c r="S58">
        <f t="shared" si="54"/>
        <v>2.9233324792653876</v>
      </c>
      <c r="T58">
        <f t="shared" si="55"/>
        <v>0.45776043666379201</v>
      </c>
      <c r="U58">
        <f t="shared" si="56"/>
        <v>0.28967652341500966</v>
      </c>
      <c r="V58">
        <f t="shared" si="57"/>
        <v>321.49047886141386</v>
      </c>
      <c r="W58">
        <f t="shared" si="58"/>
        <v>30.692836343609912</v>
      </c>
      <c r="X58">
        <f t="shared" si="59"/>
        <v>30.000599999999999</v>
      </c>
      <c r="Y58">
        <f t="shared" si="60"/>
        <v>4.2605966046728723</v>
      </c>
      <c r="Z58">
        <f t="shared" si="61"/>
        <v>70.023678440995909</v>
      </c>
      <c r="AA58">
        <f t="shared" si="62"/>
        <v>3.0375379232380002</v>
      </c>
      <c r="AB58">
        <f t="shared" si="63"/>
        <v>4.3378725466379526</v>
      </c>
      <c r="AC58">
        <f t="shared" si="64"/>
        <v>1.2230586814348721</v>
      </c>
      <c r="AD58">
        <f t="shared" si="65"/>
        <v>-257.21249881053927</v>
      </c>
      <c r="AE58">
        <f t="shared" si="66"/>
        <v>49.376926104921615</v>
      </c>
      <c r="AF58">
        <f t="shared" si="67"/>
        <v>3.7614997607726841</v>
      </c>
      <c r="AG58">
        <f t="shared" si="68"/>
        <v>117.41640591656886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52112.057243080002</v>
      </c>
      <c r="AM58" t="s">
        <v>365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579</v>
      </c>
      <c r="AT58">
        <v>10251.6</v>
      </c>
      <c r="AU58">
        <v>711.931884615385</v>
      </c>
      <c r="AV58">
        <v>1133.72</v>
      </c>
      <c r="AW58">
        <f t="shared" si="73"/>
        <v>0.37203905319180663</v>
      </c>
      <c r="AX58">
        <v>0.5</v>
      </c>
      <c r="AY58">
        <f t="shared" si="74"/>
        <v>1681.0958999281938</v>
      </c>
      <c r="AZ58">
        <f t="shared" si="75"/>
        <v>51.170977054920641</v>
      </c>
      <c r="BA58">
        <f t="shared" si="76"/>
        <v>312.71666346695667</v>
      </c>
      <c r="BB58">
        <f t="shared" si="77"/>
        <v>3.0631451290411862E-2</v>
      </c>
      <c r="BC58">
        <f t="shared" si="78"/>
        <v>2.574339343047666</v>
      </c>
      <c r="BD58">
        <f t="shared" si="79"/>
        <v>253.53593783085864</v>
      </c>
      <c r="BE58" t="s">
        <v>580</v>
      </c>
      <c r="BF58">
        <v>552.76</v>
      </c>
      <c r="BG58">
        <f t="shared" si="80"/>
        <v>552.76</v>
      </c>
      <c r="BH58">
        <f t="shared" si="81"/>
        <v>0.51243693328158635</v>
      </c>
      <c r="BI58">
        <f t="shared" si="82"/>
        <v>0.72601920163972566</v>
      </c>
      <c r="BJ58">
        <f t="shared" si="83"/>
        <v>0.83398961006303685</v>
      </c>
      <c r="BK58">
        <f t="shared" si="84"/>
        <v>0.50725683383036002</v>
      </c>
      <c r="BL58">
        <f t="shared" si="85"/>
        <v>0.77826973660351428</v>
      </c>
      <c r="BM58">
        <f t="shared" si="86"/>
        <v>0.56369771121457968</v>
      </c>
      <c r="BN58">
        <f t="shared" si="87"/>
        <v>0.43630228878542032</v>
      </c>
      <c r="BO58">
        <f t="shared" si="88"/>
        <v>1999.88</v>
      </c>
      <c r="BP58">
        <f t="shared" si="89"/>
        <v>1681.0958999281938</v>
      </c>
      <c r="BQ58">
        <f t="shared" si="90"/>
        <v>0.84059838586724889</v>
      </c>
      <c r="BR58">
        <f t="shared" si="91"/>
        <v>0.16075488472379035</v>
      </c>
      <c r="BS58">
        <v>6</v>
      </c>
      <c r="BT58">
        <v>0.5</v>
      </c>
      <c r="BU58" t="s">
        <v>368</v>
      </c>
      <c r="BV58">
        <v>2</v>
      </c>
      <c r="BW58">
        <v>1628181520.0999999</v>
      </c>
      <c r="BX58">
        <v>336.28800000000001</v>
      </c>
      <c r="BY58">
        <v>400.04199999999997</v>
      </c>
      <c r="BZ58">
        <v>30.484999999999999</v>
      </c>
      <c r="CA58">
        <v>23.6999</v>
      </c>
      <c r="CB58">
        <v>341.553</v>
      </c>
      <c r="CC58">
        <v>30.389500000000002</v>
      </c>
      <c r="CD58">
        <v>500.03800000000001</v>
      </c>
      <c r="CE58">
        <v>99.540499999999994</v>
      </c>
      <c r="CF58">
        <v>9.9910799999999994E-2</v>
      </c>
      <c r="CG58">
        <v>30.3139</v>
      </c>
      <c r="CH58">
        <v>30.000599999999999</v>
      </c>
      <c r="CI58">
        <v>999.9</v>
      </c>
      <c r="CJ58">
        <v>0</v>
      </c>
      <c r="CK58">
        <v>0</v>
      </c>
      <c r="CL58">
        <v>10010.6</v>
      </c>
      <c r="CM58">
        <v>0</v>
      </c>
      <c r="CN58">
        <v>1599.93</v>
      </c>
      <c r="CO58">
        <v>-63.754100000000001</v>
      </c>
      <c r="CP58">
        <v>346.86200000000002</v>
      </c>
      <c r="CQ58">
        <v>409.75299999999999</v>
      </c>
      <c r="CR58">
        <v>6.7850799999999998</v>
      </c>
      <c r="CS58">
        <v>400.04199999999997</v>
      </c>
      <c r="CT58">
        <v>23.6999</v>
      </c>
      <c r="CU58">
        <v>3.0344899999999999</v>
      </c>
      <c r="CV58">
        <v>2.3591000000000002</v>
      </c>
      <c r="CW58">
        <v>24.218399999999999</v>
      </c>
      <c r="CX58">
        <v>20.085799999999999</v>
      </c>
      <c r="CY58">
        <v>1999.88</v>
      </c>
      <c r="CZ58">
        <v>0.98000600000000004</v>
      </c>
      <c r="DA58">
        <v>1.9994399999999999E-2</v>
      </c>
      <c r="DB58">
        <v>0</v>
      </c>
      <c r="DC58">
        <v>713.19500000000005</v>
      </c>
      <c r="DD58">
        <v>5.0001199999999999</v>
      </c>
      <c r="DE58">
        <v>15641.7</v>
      </c>
      <c r="DF58">
        <v>17383.7</v>
      </c>
      <c r="DG58">
        <v>48.25</v>
      </c>
      <c r="DH58">
        <v>50.125</v>
      </c>
      <c r="DI58">
        <v>49.186999999999998</v>
      </c>
      <c r="DJ58">
        <v>49.125</v>
      </c>
      <c r="DK58">
        <v>50</v>
      </c>
      <c r="DL58">
        <v>1954.99</v>
      </c>
      <c r="DM58">
        <v>39.89</v>
      </c>
      <c r="DN58">
        <v>0</v>
      </c>
      <c r="DO58">
        <v>97.799999952316298</v>
      </c>
      <c r="DP58">
        <v>0</v>
      </c>
      <c r="DQ58">
        <v>711.931884615385</v>
      </c>
      <c r="DR58">
        <v>11.2624615519684</v>
      </c>
      <c r="DS58">
        <v>285.64786322707801</v>
      </c>
      <c r="DT58">
        <v>15599.2384615385</v>
      </c>
      <c r="DU58">
        <v>15</v>
      </c>
      <c r="DV58">
        <v>1628181482.0999999</v>
      </c>
      <c r="DW58" t="s">
        <v>581</v>
      </c>
      <c r="DX58">
        <v>1628181481.0999999</v>
      </c>
      <c r="DY58">
        <v>1628181482.0999999</v>
      </c>
      <c r="DZ58">
        <v>46</v>
      </c>
      <c r="EA58">
        <v>-1.7999999999999999E-2</v>
      </c>
      <c r="EB58">
        <v>-4.0000000000000001E-3</v>
      </c>
      <c r="EC58">
        <v>-5.5590000000000002</v>
      </c>
      <c r="ED58">
        <v>6.0999999999999999E-2</v>
      </c>
      <c r="EE58">
        <v>400</v>
      </c>
      <c r="EF58">
        <v>23</v>
      </c>
      <c r="EG58">
        <v>0.02</v>
      </c>
      <c r="EH58">
        <v>0.01</v>
      </c>
      <c r="EI58">
        <v>51.010176380320303</v>
      </c>
      <c r="EJ58">
        <v>0.60691082272864405</v>
      </c>
      <c r="EK58">
        <v>0.124861389716691</v>
      </c>
      <c r="EL58">
        <v>1</v>
      </c>
      <c r="EM58">
        <v>0.49043942341693397</v>
      </c>
      <c r="EN58">
        <v>0.10105763125536101</v>
      </c>
      <c r="EO58">
        <v>1.8797284893042599E-2</v>
      </c>
      <c r="EP58">
        <v>1</v>
      </c>
      <c r="EQ58">
        <v>2</v>
      </c>
      <c r="ER58">
        <v>2</v>
      </c>
      <c r="ES58" t="s">
        <v>370</v>
      </c>
      <c r="ET58">
        <v>2.93222</v>
      </c>
      <c r="EU58">
        <v>2.7402899999999999</v>
      </c>
      <c r="EV58">
        <v>8.0469399999999996E-2</v>
      </c>
      <c r="EW58">
        <v>9.2591099999999996E-2</v>
      </c>
      <c r="EX58">
        <v>0.13717499999999999</v>
      </c>
      <c r="EY58">
        <v>0.11702799999999999</v>
      </c>
      <c r="EZ58">
        <v>28707</v>
      </c>
      <c r="FA58">
        <v>28089.599999999999</v>
      </c>
      <c r="FB58">
        <v>28440.5</v>
      </c>
      <c r="FC58">
        <v>28351.5</v>
      </c>
      <c r="FD58">
        <v>33730.300000000003</v>
      </c>
      <c r="FE58">
        <v>35221.599999999999</v>
      </c>
      <c r="FF58">
        <v>42917.8</v>
      </c>
      <c r="FG58">
        <v>44252.6</v>
      </c>
      <c r="FH58">
        <v>1.77915</v>
      </c>
      <c r="FI58">
        <v>1.92997</v>
      </c>
      <c r="FJ58">
        <v>4.4703499999999998E-4</v>
      </c>
      <c r="FK58">
        <v>0</v>
      </c>
      <c r="FL58">
        <v>29.993300000000001</v>
      </c>
      <c r="FM58">
        <v>999.9</v>
      </c>
      <c r="FN58">
        <v>45.134999999999998</v>
      </c>
      <c r="FO58">
        <v>38.642000000000003</v>
      </c>
      <c r="FP58">
        <v>31.252199999999998</v>
      </c>
      <c r="FQ58">
        <v>61.820999999999998</v>
      </c>
      <c r="FR58">
        <v>32.688299999999998</v>
      </c>
      <c r="FS58">
        <v>1</v>
      </c>
      <c r="FT58">
        <v>0.60320600000000002</v>
      </c>
      <c r="FU58">
        <v>2.5928800000000001</v>
      </c>
      <c r="FV58">
        <v>20.328399999999998</v>
      </c>
      <c r="FW58">
        <v>5.2717999999999998</v>
      </c>
      <c r="FX58">
        <v>12.088699999999999</v>
      </c>
      <c r="FY58">
        <v>5.0121500000000001</v>
      </c>
      <c r="FZ58">
        <v>3.2913299999999999</v>
      </c>
      <c r="GA58">
        <v>999.9</v>
      </c>
      <c r="GB58">
        <v>9999</v>
      </c>
      <c r="GC58">
        <v>9999</v>
      </c>
      <c r="GD58">
        <v>9999</v>
      </c>
      <c r="GE58">
        <v>1.8721000000000001</v>
      </c>
      <c r="GF58">
        <v>1.87276</v>
      </c>
      <c r="GG58">
        <v>1.8724099999999999</v>
      </c>
      <c r="GH58">
        <v>1.8762099999999999</v>
      </c>
      <c r="GI58">
        <v>1.86995</v>
      </c>
      <c r="GJ58">
        <v>1.8729100000000001</v>
      </c>
      <c r="GK58">
        <v>1.87286</v>
      </c>
      <c r="GL58">
        <v>1.87425</v>
      </c>
      <c r="GM58">
        <v>5</v>
      </c>
      <c r="GN58">
        <v>0</v>
      </c>
      <c r="GO58">
        <v>0</v>
      </c>
      <c r="GP58">
        <v>0</v>
      </c>
      <c r="GQ58" t="s">
        <v>371</v>
      </c>
      <c r="GR58" t="s">
        <v>372</v>
      </c>
      <c r="GS58" t="s">
        <v>373</v>
      </c>
      <c r="GT58" t="s">
        <v>373</v>
      </c>
      <c r="GU58" t="s">
        <v>373</v>
      </c>
      <c r="GV58" t="s">
        <v>373</v>
      </c>
      <c r="GW58">
        <v>0</v>
      </c>
      <c r="GX58">
        <v>100</v>
      </c>
      <c r="GY58">
        <v>100</v>
      </c>
      <c r="GZ58">
        <v>-5.2649999999999997</v>
      </c>
      <c r="HA58">
        <v>9.5500000000000002E-2</v>
      </c>
      <c r="HB58">
        <v>-3.5798454461128699</v>
      </c>
      <c r="HC58">
        <v>-5.2264853520813098E-3</v>
      </c>
      <c r="HD58">
        <v>8.80926177612275E-7</v>
      </c>
      <c r="HE58">
        <v>-7.1543816509633199E-11</v>
      </c>
      <c r="HF58">
        <v>9.54706561211702E-2</v>
      </c>
      <c r="HG58">
        <v>0</v>
      </c>
      <c r="HH58">
        <v>0</v>
      </c>
      <c r="HI58">
        <v>0</v>
      </c>
      <c r="HJ58">
        <v>3</v>
      </c>
      <c r="HK58">
        <v>2051</v>
      </c>
      <c r="HL58">
        <v>1</v>
      </c>
      <c r="HM58">
        <v>25</v>
      </c>
      <c r="HN58">
        <v>0.7</v>
      </c>
      <c r="HO58">
        <v>0.6</v>
      </c>
      <c r="HP58">
        <v>18</v>
      </c>
      <c r="HQ58">
        <v>516.87199999999996</v>
      </c>
      <c r="HR58">
        <v>533.99599999999998</v>
      </c>
      <c r="HS58">
        <v>27.000900000000001</v>
      </c>
      <c r="HT58">
        <v>34.4754</v>
      </c>
      <c r="HU58">
        <v>30.000599999999999</v>
      </c>
      <c r="HV58">
        <v>34.496299999999998</v>
      </c>
      <c r="HW58">
        <v>34.462699999999998</v>
      </c>
      <c r="HX58">
        <v>21.3993</v>
      </c>
      <c r="HY58">
        <v>23.687799999999999</v>
      </c>
      <c r="HZ58">
        <v>25.1083</v>
      </c>
      <c r="IA58">
        <v>27</v>
      </c>
      <c r="IB58">
        <v>400</v>
      </c>
      <c r="IC58">
        <v>23.656300000000002</v>
      </c>
      <c r="ID58">
        <v>99.595399999999998</v>
      </c>
      <c r="IE58">
        <v>98.145799999999994</v>
      </c>
    </row>
    <row r="59" spans="1:239" x14ac:dyDescent="0.3">
      <c r="A59">
        <v>43</v>
      </c>
      <c r="B59">
        <v>1628181624.0999999</v>
      </c>
      <c r="C59">
        <v>7154.5999999046298</v>
      </c>
      <c r="D59" t="s">
        <v>582</v>
      </c>
      <c r="E59" t="s">
        <v>583</v>
      </c>
      <c r="F59">
        <v>0</v>
      </c>
      <c r="G59" t="s">
        <v>452</v>
      </c>
      <c r="H59" t="s">
        <v>533</v>
      </c>
      <c r="I59" t="s">
        <v>364</v>
      </c>
      <c r="J59">
        <v>1628181624.0999999</v>
      </c>
      <c r="K59">
        <f t="shared" si="46"/>
        <v>5.4230770625585348E-3</v>
      </c>
      <c r="L59">
        <f t="shared" si="47"/>
        <v>5.4230770625585345</v>
      </c>
      <c r="M59">
        <f t="shared" si="48"/>
        <v>54.440697553598199</v>
      </c>
      <c r="N59">
        <f t="shared" si="49"/>
        <v>531.21</v>
      </c>
      <c r="O59">
        <f t="shared" si="50"/>
        <v>316.37803571741802</v>
      </c>
      <c r="P59">
        <f t="shared" si="51"/>
        <v>31.524771380747858</v>
      </c>
      <c r="Q59">
        <f t="shared" si="52"/>
        <v>52.931214922026001</v>
      </c>
      <c r="R59">
        <f t="shared" si="53"/>
        <v>0.45350404703508834</v>
      </c>
      <c r="S59">
        <f t="shared" si="54"/>
        <v>2.9309306702509543</v>
      </c>
      <c r="T59">
        <f t="shared" si="55"/>
        <v>0.41781888136073342</v>
      </c>
      <c r="U59">
        <f t="shared" si="56"/>
        <v>0.26410858067873427</v>
      </c>
      <c r="V59">
        <f t="shared" si="57"/>
        <v>321.53357086143251</v>
      </c>
      <c r="W59">
        <f t="shared" si="58"/>
        <v>30.792460467857389</v>
      </c>
      <c r="X59">
        <f t="shared" si="59"/>
        <v>30.09</v>
      </c>
      <c r="Y59">
        <f t="shared" si="60"/>
        <v>4.2825239549752219</v>
      </c>
      <c r="Z59">
        <f t="shared" si="61"/>
        <v>70.028308938871092</v>
      </c>
      <c r="AA59">
        <f t="shared" si="62"/>
        <v>3.0367118577655998</v>
      </c>
      <c r="AB59">
        <f t="shared" si="63"/>
        <v>4.3364060960209638</v>
      </c>
      <c r="AC59">
        <f t="shared" si="64"/>
        <v>1.245812097209622</v>
      </c>
      <c r="AD59">
        <f t="shared" si="65"/>
        <v>-239.15769845883139</v>
      </c>
      <c r="AE59">
        <f t="shared" si="66"/>
        <v>34.446688876216136</v>
      </c>
      <c r="AF59">
        <f t="shared" si="67"/>
        <v>2.6184030288390088</v>
      </c>
      <c r="AG59">
        <f t="shared" si="68"/>
        <v>119.44096430765626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52329.995321303715</v>
      </c>
      <c r="AM59" t="s">
        <v>365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584</v>
      </c>
      <c r="AT59">
        <v>10251.6</v>
      </c>
      <c r="AU59">
        <v>733.76643999999999</v>
      </c>
      <c r="AV59">
        <v>1186.5899999999999</v>
      </c>
      <c r="AW59">
        <f t="shared" si="73"/>
        <v>0.3816175427064108</v>
      </c>
      <c r="AX59">
        <v>0.5</v>
      </c>
      <c r="AY59">
        <f t="shared" si="74"/>
        <v>1681.3226999282033</v>
      </c>
      <c r="AZ59">
        <f t="shared" si="75"/>
        <v>54.440697553598199</v>
      </c>
      <c r="BA59">
        <f t="shared" si="76"/>
        <v>320.8111186215545</v>
      </c>
      <c r="BB59">
        <f t="shared" si="77"/>
        <v>3.2572050370923845E-2</v>
      </c>
      <c r="BC59">
        <f t="shared" si="78"/>
        <v>2.4150801877649402</v>
      </c>
      <c r="BD59">
        <f t="shared" si="79"/>
        <v>256.0876458225909</v>
      </c>
      <c r="BE59" t="s">
        <v>585</v>
      </c>
      <c r="BF59">
        <v>557.91999999999996</v>
      </c>
      <c r="BG59">
        <f t="shared" si="80"/>
        <v>557.91999999999996</v>
      </c>
      <c r="BH59">
        <f t="shared" si="81"/>
        <v>0.52981231933523798</v>
      </c>
      <c r="BI59">
        <f t="shared" si="82"/>
        <v>0.72028816390156991</v>
      </c>
      <c r="BJ59">
        <f t="shared" si="83"/>
        <v>0.82009111773762444</v>
      </c>
      <c r="BK59">
        <f t="shared" si="84"/>
        <v>0.51202490337841955</v>
      </c>
      <c r="BL59">
        <f t="shared" si="85"/>
        <v>0.76417140077779511</v>
      </c>
      <c r="BM59">
        <f t="shared" si="86"/>
        <v>0.54767178014296192</v>
      </c>
      <c r="BN59">
        <f t="shared" si="87"/>
        <v>0.45232821985703808</v>
      </c>
      <c r="BO59">
        <f t="shared" si="88"/>
        <v>2000.15</v>
      </c>
      <c r="BP59">
        <f t="shared" si="89"/>
        <v>1681.3226999282033</v>
      </c>
      <c r="BQ59">
        <f t="shared" si="90"/>
        <v>0.8405983050912198</v>
      </c>
      <c r="BR59">
        <f t="shared" si="91"/>
        <v>0.16075472882605429</v>
      </c>
      <c r="BS59">
        <v>6</v>
      </c>
      <c r="BT59">
        <v>0.5</v>
      </c>
      <c r="BU59" t="s">
        <v>368</v>
      </c>
      <c r="BV59">
        <v>2</v>
      </c>
      <c r="BW59">
        <v>1628181624.0999999</v>
      </c>
      <c r="BX59">
        <v>531.21</v>
      </c>
      <c r="BY59">
        <v>599.99400000000003</v>
      </c>
      <c r="BZ59">
        <v>30.475999999999999</v>
      </c>
      <c r="CA59">
        <v>24.166799999999999</v>
      </c>
      <c r="CB59">
        <v>537.46699999999998</v>
      </c>
      <c r="CC59">
        <v>30.3873</v>
      </c>
      <c r="CD59">
        <v>500.01299999999998</v>
      </c>
      <c r="CE59">
        <v>99.543199999999999</v>
      </c>
      <c r="CF59">
        <v>9.9530599999999997E-2</v>
      </c>
      <c r="CG59">
        <v>30.308</v>
      </c>
      <c r="CH59">
        <v>30.09</v>
      </c>
      <c r="CI59">
        <v>999.9</v>
      </c>
      <c r="CJ59">
        <v>0</v>
      </c>
      <c r="CK59">
        <v>0</v>
      </c>
      <c r="CL59">
        <v>10053.799999999999</v>
      </c>
      <c r="CM59">
        <v>0</v>
      </c>
      <c r="CN59">
        <v>1590.47</v>
      </c>
      <c r="CO59">
        <v>-68.783799999999999</v>
      </c>
      <c r="CP59">
        <v>547.90800000000002</v>
      </c>
      <c r="CQ59">
        <v>614.85299999999995</v>
      </c>
      <c r="CR59">
        <v>6.3091600000000003</v>
      </c>
      <c r="CS59">
        <v>599.99400000000003</v>
      </c>
      <c r="CT59">
        <v>24.166799999999999</v>
      </c>
      <c r="CU59">
        <v>3.0336699999999999</v>
      </c>
      <c r="CV59">
        <v>2.40564</v>
      </c>
      <c r="CW59">
        <v>24.213899999999999</v>
      </c>
      <c r="CX59">
        <v>20.401800000000001</v>
      </c>
      <c r="CY59">
        <v>2000.15</v>
      </c>
      <c r="CZ59">
        <v>0.98000600000000004</v>
      </c>
      <c r="DA59">
        <v>1.9994399999999999E-2</v>
      </c>
      <c r="DB59">
        <v>0</v>
      </c>
      <c r="DC59">
        <v>733.88199999999995</v>
      </c>
      <c r="DD59">
        <v>5.0001199999999999</v>
      </c>
      <c r="DE59">
        <v>16078</v>
      </c>
      <c r="DF59">
        <v>17386</v>
      </c>
      <c r="DG59">
        <v>48.375</v>
      </c>
      <c r="DH59">
        <v>50.311999999999998</v>
      </c>
      <c r="DI59">
        <v>49.311999999999998</v>
      </c>
      <c r="DJ59">
        <v>49.25</v>
      </c>
      <c r="DK59">
        <v>50.125</v>
      </c>
      <c r="DL59">
        <v>1955.26</v>
      </c>
      <c r="DM59">
        <v>39.89</v>
      </c>
      <c r="DN59">
        <v>0</v>
      </c>
      <c r="DO59">
        <v>103.299999952316</v>
      </c>
      <c r="DP59">
        <v>0</v>
      </c>
      <c r="DQ59">
        <v>733.76643999999999</v>
      </c>
      <c r="DR59">
        <v>3.2414615318407498</v>
      </c>
      <c r="DS59">
        <v>1.2230769059789199</v>
      </c>
      <c r="DT59">
        <v>16075.116</v>
      </c>
      <c r="DU59">
        <v>15</v>
      </c>
      <c r="DV59">
        <v>1628181586.5999999</v>
      </c>
      <c r="DW59" t="s">
        <v>586</v>
      </c>
      <c r="DX59">
        <v>1628181581.0999999</v>
      </c>
      <c r="DY59">
        <v>1628181586.5999999</v>
      </c>
      <c r="DZ59">
        <v>47</v>
      </c>
      <c r="EA59">
        <v>-0.111</v>
      </c>
      <c r="EB59">
        <v>-7.0000000000000001E-3</v>
      </c>
      <c r="EC59">
        <v>-6.5529999999999999</v>
      </c>
      <c r="ED59">
        <v>6.6000000000000003E-2</v>
      </c>
      <c r="EE59">
        <v>600</v>
      </c>
      <c r="EF59">
        <v>24</v>
      </c>
      <c r="EG59">
        <v>0.03</v>
      </c>
      <c r="EH59">
        <v>0.01</v>
      </c>
      <c r="EI59">
        <v>54.567199618714902</v>
      </c>
      <c r="EJ59">
        <v>-0.433435077232938</v>
      </c>
      <c r="EK59">
        <v>0.138816512600519</v>
      </c>
      <c r="EL59">
        <v>1</v>
      </c>
      <c r="EM59">
        <v>0.44974439212890699</v>
      </c>
      <c r="EN59">
        <v>9.3360948217939999E-2</v>
      </c>
      <c r="EO59">
        <v>1.9460196727658599E-2</v>
      </c>
      <c r="EP59">
        <v>1</v>
      </c>
      <c r="EQ59">
        <v>2</v>
      </c>
      <c r="ER59">
        <v>2</v>
      </c>
      <c r="ES59" t="s">
        <v>370</v>
      </c>
      <c r="ET59">
        <v>2.93208</v>
      </c>
      <c r="EU59">
        <v>2.7402799999999998</v>
      </c>
      <c r="EV59">
        <v>0.11351</v>
      </c>
      <c r="EW59">
        <v>0.124629</v>
      </c>
      <c r="EX59">
        <v>0.13714599999999999</v>
      </c>
      <c r="EY59">
        <v>0.118604</v>
      </c>
      <c r="EZ59">
        <v>27672.2</v>
      </c>
      <c r="FA59">
        <v>27090.6</v>
      </c>
      <c r="FB59">
        <v>28438</v>
      </c>
      <c r="FC59">
        <v>28345.1</v>
      </c>
      <c r="FD59">
        <v>33731.4</v>
      </c>
      <c r="FE59">
        <v>35151.5</v>
      </c>
      <c r="FF59">
        <v>42917.2</v>
      </c>
      <c r="FG59">
        <v>44243.199999999997</v>
      </c>
      <c r="FH59">
        <v>1.7778</v>
      </c>
      <c r="FI59">
        <v>1.9288700000000001</v>
      </c>
      <c r="FJ59">
        <v>3.3155099999999998E-3</v>
      </c>
      <c r="FK59">
        <v>0</v>
      </c>
      <c r="FL59">
        <v>30.036100000000001</v>
      </c>
      <c r="FM59">
        <v>999.9</v>
      </c>
      <c r="FN59">
        <v>44.670999999999999</v>
      </c>
      <c r="FO59">
        <v>38.844000000000001</v>
      </c>
      <c r="FP59">
        <v>31.269400000000001</v>
      </c>
      <c r="FQ59">
        <v>61.500999999999998</v>
      </c>
      <c r="FR59">
        <v>32.279600000000002</v>
      </c>
      <c r="FS59">
        <v>1</v>
      </c>
      <c r="FT59">
        <v>0.61251999999999995</v>
      </c>
      <c r="FU59">
        <v>2.5905499999999999</v>
      </c>
      <c r="FV59">
        <v>20.328199999999999</v>
      </c>
      <c r="FW59">
        <v>5.2727000000000004</v>
      </c>
      <c r="FX59">
        <v>12.089</v>
      </c>
      <c r="FY59">
        <v>5.0118499999999999</v>
      </c>
      <c r="FZ59">
        <v>3.2913299999999999</v>
      </c>
      <c r="GA59">
        <v>999.9</v>
      </c>
      <c r="GB59">
        <v>9999</v>
      </c>
      <c r="GC59">
        <v>9999</v>
      </c>
      <c r="GD59">
        <v>9999</v>
      </c>
      <c r="GE59">
        <v>1.87208</v>
      </c>
      <c r="GF59">
        <v>1.8727199999999999</v>
      </c>
      <c r="GG59">
        <v>1.8724099999999999</v>
      </c>
      <c r="GH59">
        <v>1.87619</v>
      </c>
      <c r="GI59">
        <v>1.8699600000000001</v>
      </c>
      <c r="GJ59">
        <v>1.8729199999999999</v>
      </c>
      <c r="GK59">
        <v>1.87286</v>
      </c>
      <c r="GL59">
        <v>1.87426</v>
      </c>
      <c r="GM59">
        <v>5</v>
      </c>
      <c r="GN59">
        <v>0</v>
      </c>
      <c r="GO59">
        <v>0</v>
      </c>
      <c r="GP59">
        <v>0</v>
      </c>
      <c r="GQ59" t="s">
        <v>371</v>
      </c>
      <c r="GR59" t="s">
        <v>372</v>
      </c>
      <c r="GS59" t="s">
        <v>373</v>
      </c>
      <c r="GT59" t="s">
        <v>373</v>
      </c>
      <c r="GU59" t="s">
        <v>373</v>
      </c>
      <c r="GV59" t="s">
        <v>373</v>
      </c>
      <c r="GW59">
        <v>0</v>
      </c>
      <c r="GX59">
        <v>100</v>
      </c>
      <c r="GY59">
        <v>100</v>
      </c>
      <c r="GZ59">
        <v>-6.2569999999999997</v>
      </c>
      <c r="HA59">
        <v>8.8700000000000001E-2</v>
      </c>
      <c r="HB59">
        <v>-3.69093270990638</v>
      </c>
      <c r="HC59">
        <v>-5.2264853520813098E-3</v>
      </c>
      <c r="HD59">
        <v>8.80926177612275E-7</v>
      </c>
      <c r="HE59">
        <v>-7.1543816509633199E-11</v>
      </c>
      <c r="HF59">
        <v>8.8681456011217796E-2</v>
      </c>
      <c r="HG59">
        <v>0</v>
      </c>
      <c r="HH59">
        <v>0</v>
      </c>
      <c r="HI59">
        <v>0</v>
      </c>
      <c r="HJ59">
        <v>3</v>
      </c>
      <c r="HK59">
        <v>2051</v>
      </c>
      <c r="HL59">
        <v>1</v>
      </c>
      <c r="HM59">
        <v>25</v>
      </c>
      <c r="HN59">
        <v>0.7</v>
      </c>
      <c r="HO59">
        <v>0.6</v>
      </c>
      <c r="HP59">
        <v>18</v>
      </c>
      <c r="HQ59">
        <v>516.495</v>
      </c>
      <c r="HR59">
        <v>533.81399999999996</v>
      </c>
      <c r="HS59">
        <v>27.000299999999999</v>
      </c>
      <c r="HT59">
        <v>34.571800000000003</v>
      </c>
      <c r="HU59">
        <v>30.000299999999999</v>
      </c>
      <c r="HV59">
        <v>34.575000000000003</v>
      </c>
      <c r="HW59">
        <v>34.535400000000003</v>
      </c>
      <c r="HX59">
        <v>29.630500000000001</v>
      </c>
      <c r="HY59">
        <v>21.573399999999999</v>
      </c>
      <c r="HZ59">
        <v>23.940200000000001</v>
      </c>
      <c r="IA59">
        <v>27</v>
      </c>
      <c r="IB59">
        <v>600</v>
      </c>
      <c r="IC59">
        <v>24.182700000000001</v>
      </c>
      <c r="ID59">
        <v>99.591099999999997</v>
      </c>
      <c r="IE59">
        <v>98.124399999999994</v>
      </c>
    </row>
    <row r="60" spans="1:239" x14ac:dyDescent="0.3">
      <c r="A60">
        <v>44</v>
      </c>
      <c r="B60">
        <v>1628181737.5999999</v>
      </c>
      <c r="C60">
        <v>7268.0999999046298</v>
      </c>
      <c r="D60" t="s">
        <v>587</v>
      </c>
      <c r="E60" t="s">
        <v>588</v>
      </c>
      <c r="F60">
        <v>0</v>
      </c>
      <c r="G60" t="s">
        <v>452</v>
      </c>
      <c r="H60" t="s">
        <v>533</v>
      </c>
      <c r="I60" t="s">
        <v>364</v>
      </c>
      <c r="J60">
        <v>1628181737.5999999</v>
      </c>
      <c r="K60">
        <f t="shared" si="46"/>
        <v>4.5978516752730502E-3</v>
      </c>
      <c r="L60">
        <f t="shared" si="47"/>
        <v>4.5978516752730503</v>
      </c>
      <c r="M60">
        <f t="shared" si="48"/>
        <v>54.889158004360084</v>
      </c>
      <c r="N60">
        <f t="shared" si="49"/>
        <v>730.07399999999996</v>
      </c>
      <c r="O60">
        <f t="shared" si="50"/>
        <v>465.87472561364734</v>
      </c>
      <c r="P60">
        <f t="shared" si="51"/>
        <v>46.421361200949391</v>
      </c>
      <c r="Q60">
        <f t="shared" si="52"/>
        <v>72.747086274707996</v>
      </c>
      <c r="R60">
        <f t="shared" si="53"/>
        <v>0.36999647325994295</v>
      </c>
      <c r="S60">
        <f t="shared" si="54"/>
        <v>2.9210877333420999</v>
      </c>
      <c r="T60">
        <f t="shared" si="55"/>
        <v>0.34579309231593153</v>
      </c>
      <c r="U60">
        <f t="shared" si="56"/>
        <v>0.21816318596649081</v>
      </c>
      <c r="V60">
        <f t="shared" si="57"/>
        <v>321.50338786131448</v>
      </c>
      <c r="W60">
        <f t="shared" si="58"/>
        <v>30.937731326302533</v>
      </c>
      <c r="X60">
        <f t="shared" si="59"/>
        <v>30.14</v>
      </c>
      <c r="Y60">
        <f t="shared" si="60"/>
        <v>4.2948304037817904</v>
      </c>
      <c r="Z60">
        <f t="shared" si="61"/>
        <v>69.892309074956771</v>
      </c>
      <c r="AA60">
        <f t="shared" si="62"/>
        <v>3.0185386458828001</v>
      </c>
      <c r="AB60">
        <f t="shared" si="63"/>
        <v>4.3188423530914326</v>
      </c>
      <c r="AC60">
        <f t="shared" si="64"/>
        <v>1.2762917578989903</v>
      </c>
      <c r="AD60">
        <f t="shared" si="65"/>
        <v>-202.76525887954151</v>
      </c>
      <c r="AE60">
        <f t="shared" si="66"/>
        <v>15.30721947873023</v>
      </c>
      <c r="AF60">
        <f t="shared" si="67"/>
        <v>1.1673511894835742</v>
      </c>
      <c r="AG60">
        <f t="shared" si="68"/>
        <v>135.21269964998675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52061.283864336554</v>
      </c>
      <c r="AM60" t="s">
        <v>365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589</v>
      </c>
      <c r="AT60">
        <v>10251</v>
      </c>
      <c r="AU60">
        <v>733.66088000000002</v>
      </c>
      <c r="AV60">
        <v>1202.79</v>
      </c>
      <c r="AW60">
        <f t="shared" si="73"/>
        <v>0.3900341040414369</v>
      </c>
      <c r="AX60">
        <v>0.5</v>
      </c>
      <c r="AY60">
        <f t="shared" si="74"/>
        <v>1681.1555999281422</v>
      </c>
      <c r="AZ60">
        <f t="shared" si="75"/>
        <v>54.889158004360084</v>
      </c>
      <c r="BA60">
        <f t="shared" si="76"/>
        <v>327.85400908610865</v>
      </c>
      <c r="BB60">
        <f t="shared" si="77"/>
        <v>3.2842045153322487E-2</v>
      </c>
      <c r="BC60">
        <f t="shared" si="78"/>
        <v>2.369083547418918</v>
      </c>
      <c r="BD60">
        <f t="shared" si="79"/>
        <v>256.83420805716935</v>
      </c>
      <c r="BE60" t="s">
        <v>590</v>
      </c>
      <c r="BF60">
        <v>556.51</v>
      </c>
      <c r="BG60">
        <f t="shared" si="80"/>
        <v>556.51</v>
      </c>
      <c r="BH60">
        <f t="shared" si="81"/>
        <v>0.53731740370305703</v>
      </c>
      <c r="BI60">
        <f t="shared" si="82"/>
        <v>0.7258914402426192</v>
      </c>
      <c r="BJ60">
        <f t="shared" si="83"/>
        <v>0.81512619465128067</v>
      </c>
      <c r="BK60">
        <f t="shared" si="84"/>
        <v>0.5209200313576392</v>
      </c>
      <c r="BL60">
        <f t="shared" si="85"/>
        <v>0.75985150215141617</v>
      </c>
      <c r="BM60">
        <f t="shared" si="86"/>
        <v>0.55061658106865397</v>
      </c>
      <c r="BN60">
        <f t="shared" si="87"/>
        <v>0.44938341893134603</v>
      </c>
      <c r="BO60">
        <f t="shared" si="88"/>
        <v>1999.95</v>
      </c>
      <c r="BP60">
        <f t="shared" si="89"/>
        <v>1681.1555999281422</v>
      </c>
      <c r="BQ60">
        <f t="shared" si="90"/>
        <v>0.84059881493444444</v>
      </c>
      <c r="BR60">
        <f t="shared" si="91"/>
        <v>0.16075571282347781</v>
      </c>
      <c r="BS60">
        <v>6</v>
      </c>
      <c r="BT60">
        <v>0.5</v>
      </c>
      <c r="BU60" t="s">
        <v>368</v>
      </c>
      <c r="BV60">
        <v>2</v>
      </c>
      <c r="BW60">
        <v>1628181737.5999999</v>
      </c>
      <c r="BX60">
        <v>730.07399999999996</v>
      </c>
      <c r="BY60">
        <v>799.95500000000004</v>
      </c>
      <c r="BZ60">
        <v>30.293399999999998</v>
      </c>
      <c r="CA60">
        <v>24.944199999999999</v>
      </c>
      <c r="CB60">
        <v>737.26</v>
      </c>
      <c r="CC60">
        <v>30.213000000000001</v>
      </c>
      <c r="CD60">
        <v>500.101</v>
      </c>
      <c r="CE60">
        <v>99.543300000000002</v>
      </c>
      <c r="CF60">
        <v>0.10014199999999999</v>
      </c>
      <c r="CG60">
        <v>30.237200000000001</v>
      </c>
      <c r="CH60">
        <v>30.14</v>
      </c>
      <c r="CI60">
        <v>999.9</v>
      </c>
      <c r="CJ60">
        <v>0</v>
      </c>
      <c r="CK60">
        <v>0</v>
      </c>
      <c r="CL60">
        <v>9997.5</v>
      </c>
      <c r="CM60">
        <v>0</v>
      </c>
      <c r="CN60">
        <v>439.41399999999999</v>
      </c>
      <c r="CO60">
        <v>-69.881200000000007</v>
      </c>
      <c r="CP60">
        <v>752.88199999999995</v>
      </c>
      <c r="CQ60">
        <v>820.42</v>
      </c>
      <c r="CR60">
        <v>5.3491999999999997</v>
      </c>
      <c r="CS60">
        <v>799.95500000000004</v>
      </c>
      <c r="CT60">
        <v>24.944199999999999</v>
      </c>
      <c r="CU60">
        <v>3.0155099999999999</v>
      </c>
      <c r="CV60">
        <v>2.4830299999999998</v>
      </c>
      <c r="CW60">
        <v>24.113800000000001</v>
      </c>
      <c r="CX60">
        <v>20.915700000000001</v>
      </c>
      <c r="CY60">
        <v>1999.95</v>
      </c>
      <c r="CZ60">
        <v>0.97999000000000003</v>
      </c>
      <c r="DA60">
        <v>2.0010300000000002E-2</v>
      </c>
      <c r="DB60">
        <v>0</v>
      </c>
      <c r="DC60">
        <v>733.25400000000002</v>
      </c>
      <c r="DD60">
        <v>5.0001199999999999</v>
      </c>
      <c r="DE60">
        <v>14938</v>
      </c>
      <c r="DF60">
        <v>17384.099999999999</v>
      </c>
      <c r="DG60">
        <v>48.375</v>
      </c>
      <c r="DH60">
        <v>50.061999999999998</v>
      </c>
      <c r="DI60">
        <v>49.311999999999998</v>
      </c>
      <c r="DJ60">
        <v>49.125</v>
      </c>
      <c r="DK60">
        <v>50.125</v>
      </c>
      <c r="DL60">
        <v>1955.03</v>
      </c>
      <c r="DM60">
        <v>39.92</v>
      </c>
      <c r="DN60">
        <v>0</v>
      </c>
      <c r="DO60">
        <v>113.200000047684</v>
      </c>
      <c r="DP60">
        <v>0</v>
      </c>
      <c r="DQ60">
        <v>733.66088000000002</v>
      </c>
      <c r="DR60">
        <v>-0.354461540073085</v>
      </c>
      <c r="DS60">
        <v>18.346153812504799</v>
      </c>
      <c r="DT60">
        <v>14930.132</v>
      </c>
      <c r="DU60">
        <v>15</v>
      </c>
      <c r="DV60">
        <v>1628181699.5999999</v>
      </c>
      <c r="DW60" t="s">
        <v>591</v>
      </c>
      <c r="DX60">
        <v>1628181698.0999999</v>
      </c>
      <c r="DY60">
        <v>1628181699.5999999</v>
      </c>
      <c r="DZ60">
        <v>48</v>
      </c>
      <c r="EA60">
        <v>-9.0999999999999998E-2</v>
      </c>
      <c r="EB60">
        <v>-8.0000000000000002E-3</v>
      </c>
      <c r="EC60">
        <v>-7.4660000000000002</v>
      </c>
      <c r="ED60">
        <v>6.9000000000000006E-2</v>
      </c>
      <c r="EE60">
        <v>800</v>
      </c>
      <c r="EF60">
        <v>24</v>
      </c>
      <c r="EG60">
        <v>0.04</v>
      </c>
      <c r="EH60">
        <v>0.02</v>
      </c>
      <c r="EI60">
        <v>55.021117547674102</v>
      </c>
      <c r="EJ60">
        <v>-0.73134350830338302</v>
      </c>
      <c r="EK60">
        <v>0.16881719453355401</v>
      </c>
      <c r="EL60">
        <v>1</v>
      </c>
      <c r="EM60">
        <v>0.36822679737656</v>
      </c>
      <c r="EN60">
        <v>6.9905500452801903E-2</v>
      </c>
      <c r="EO60">
        <v>1.5079982728093E-2</v>
      </c>
      <c r="EP60">
        <v>1</v>
      </c>
      <c r="EQ60">
        <v>2</v>
      </c>
      <c r="ER60">
        <v>2</v>
      </c>
      <c r="ES60" t="s">
        <v>370</v>
      </c>
      <c r="ET60">
        <v>2.9322599999999999</v>
      </c>
      <c r="EU60">
        <v>2.7404099999999998</v>
      </c>
      <c r="EV60">
        <v>0.141541</v>
      </c>
      <c r="EW60">
        <v>0.15166499999999999</v>
      </c>
      <c r="EX60">
        <v>0.13658999999999999</v>
      </c>
      <c r="EY60">
        <v>0.121212</v>
      </c>
      <c r="EZ60">
        <v>26795.9</v>
      </c>
      <c r="FA60">
        <v>26248.7</v>
      </c>
      <c r="FB60">
        <v>28437.9</v>
      </c>
      <c r="FC60">
        <v>28340.9</v>
      </c>
      <c r="FD60">
        <v>33756.1</v>
      </c>
      <c r="FE60">
        <v>35041.599999999999</v>
      </c>
      <c r="FF60">
        <v>42920.1</v>
      </c>
      <c r="FG60">
        <v>44235.9</v>
      </c>
      <c r="FH60">
        <v>1.7766</v>
      </c>
      <c r="FI60">
        <v>1.9281299999999999</v>
      </c>
      <c r="FJ60">
        <v>1.19396E-2</v>
      </c>
      <c r="FK60">
        <v>0</v>
      </c>
      <c r="FL60">
        <v>29.945699999999999</v>
      </c>
      <c r="FM60">
        <v>999.9</v>
      </c>
      <c r="FN60">
        <v>44.274000000000001</v>
      </c>
      <c r="FO60">
        <v>39.034999999999997</v>
      </c>
      <c r="FP60">
        <v>31.3124</v>
      </c>
      <c r="FQ60">
        <v>61.901000000000003</v>
      </c>
      <c r="FR60">
        <v>32.552100000000003</v>
      </c>
      <c r="FS60">
        <v>1</v>
      </c>
      <c r="FT60">
        <v>0.61768299999999998</v>
      </c>
      <c r="FU60">
        <v>2.5217499999999999</v>
      </c>
      <c r="FV60">
        <v>20.329599999999999</v>
      </c>
      <c r="FW60">
        <v>5.2736000000000001</v>
      </c>
      <c r="FX60">
        <v>12.088699999999999</v>
      </c>
      <c r="FY60">
        <v>5.0124000000000004</v>
      </c>
      <c r="FZ60">
        <v>3.2914699999999999</v>
      </c>
      <c r="GA60">
        <v>999.9</v>
      </c>
      <c r="GB60">
        <v>9999</v>
      </c>
      <c r="GC60">
        <v>9999</v>
      </c>
      <c r="GD60">
        <v>9999</v>
      </c>
      <c r="GE60">
        <v>1.87208</v>
      </c>
      <c r="GF60">
        <v>1.8727499999999999</v>
      </c>
      <c r="GG60">
        <v>1.8724099999999999</v>
      </c>
      <c r="GH60">
        <v>1.87618</v>
      </c>
      <c r="GI60">
        <v>1.8699600000000001</v>
      </c>
      <c r="GJ60">
        <v>1.8729</v>
      </c>
      <c r="GK60">
        <v>1.87286</v>
      </c>
      <c r="GL60">
        <v>1.87426</v>
      </c>
      <c r="GM60">
        <v>5</v>
      </c>
      <c r="GN60">
        <v>0</v>
      </c>
      <c r="GO60">
        <v>0</v>
      </c>
      <c r="GP60">
        <v>0</v>
      </c>
      <c r="GQ60" t="s">
        <v>371</v>
      </c>
      <c r="GR60" t="s">
        <v>372</v>
      </c>
      <c r="GS60" t="s">
        <v>373</v>
      </c>
      <c r="GT60" t="s">
        <v>373</v>
      </c>
      <c r="GU60" t="s">
        <v>373</v>
      </c>
      <c r="GV60" t="s">
        <v>373</v>
      </c>
      <c r="GW60">
        <v>0</v>
      </c>
      <c r="GX60">
        <v>100</v>
      </c>
      <c r="GY60">
        <v>100</v>
      </c>
      <c r="GZ60">
        <v>-7.1859999999999999</v>
      </c>
      <c r="HA60">
        <v>8.0399999999999999E-2</v>
      </c>
      <c r="HB60">
        <v>-3.7821585320045501</v>
      </c>
      <c r="HC60">
        <v>-5.2264853520813098E-3</v>
      </c>
      <c r="HD60">
        <v>8.80926177612275E-7</v>
      </c>
      <c r="HE60">
        <v>-7.1543816509633199E-11</v>
      </c>
      <c r="HF60">
        <v>8.0469364696103995E-2</v>
      </c>
      <c r="HG60">
        <v>0</v>
      </c>
      <c r="HH60">
        <v>0</v>
      </c>
      <c r="HI60">
        <v>0</v>
      </c>
      <c r="HJ60">
        <v>3</v>
      </c>
      <c r="HK60">
        <v>2051</v>
      </c>
      <c r="HL60">
        <v>1</v>
      </c>
      <c r="HM60">
        <v>25</v>
      </c>
      <c r="HN60">
        <v>0.7</v>
      </c>
      <c r="HO60">
        <v>0.6</v>
      </c>
      <c r="HP60">
        <v>18</v>
      </c>
      <c r="HQ60">
        <v>516.07600000000002</v>
      </c>
      <c r="HR60">
        <v>533.78200000000004</v>
      </c>
      <c r="HS60">
        <v>26.9985</v>
      </c>
      <c r="HT60">
        <v>34.631599999999999</v>
      </c>
      <c r="HU60">
        <v>30.000299999999999</v>
      </c>
      <c r="HV60">
        <v>34.636099999999999</v>
      </c>
      <c r="HW60">
        <v>34.595199999999998</v>
      </c>
      <c r="HX60">
        <v>37.431800000000003</v>
      </c>
      <c r="HY60">
        <v>18.8567</v>
      </c>
      <c r="HZ60">
        <v>23.2271</v>
      </c>
      <c r="IA60">
        <v>27</v>
      </c>
      <c r="IB60">
        <v>800</v>
      </c>
      <c r="IC60">
        <v>25.0001</v>
      </c>
      <c r="ID60">
        <v>99.594899999999996</v>
      </c>
      <c r="IE60">
        <v>98.108800000000002</v>
      </c>
    </row>
    <row r="61" spans="1:239" x14ac:dyDescent="0.3">
      <c r="A61">
        <v>45</v>
      </c>
      <c r="B61">
        <v>1628181841.5999999</v>
      </c>
      <c r="C61">
        <v>7372.0999999046298</v>
      </c>
      <c r="D61" t="s">
        <v>592</v>
      </c>
      <c r="E61" t="s">
        <v>593</v>
      </c>
      <c r="F61">
        <v>0</v>
      </c>
      <c r="G61" t="s">
        <v>452</v>
      </c>
      <c r="H61" t="s">
        <v>533</v>
      </c>
      <c r="I61" t="s">
        <v>364</v>
      </c>
      <c r="J61">
        <v>1628181841.5999999</v>
      </c>
      <c r="K61">
        <f t="shared" si="46"/>
        <v>3.6729139199725472E-3</v>
      </c>
      <c r="L61">
        <f t="shared" si="47"/>
        <v>3.6729139199725473</v>
      </c>
      <c r="M61">
        <f t="shared" si="48"/>
        <v>55.339642659090678</v>
      </c>
      <c r="N61">
        <f t="shared" si="49"/>
        <v>929.423</v>
      </c>
      <c r="O61">
        <f t="shared" si="50"/>
        <v>580.01642871619958</v>
      </c>
      <c r="P61">
        <f t="shared" si="51"/>
        <v>57.792840495382343</v>
      </c>
      <c r="Q61">
        <f t="shared" si="52"/>
        <v>92.607713389480296</v>
      </c>
      <c r="R61">
        <f t="shared" si="53"/>
        <v>0.27808281111065458</v>
      </c>
      <c r="S61">
        <f t="shared" si="54"/>
        <v>2.9284752432134002</v>
      </c>
      <c r="T61">
        <f t="shared" si="55"/>
        <v>0.26420141970565425</v>
      </c>
      <c r="U61">
        <f t="shared" si="56"/>
        <v>0.16631531281772571</v>
      </c>
      <c r="V61">
        <f t="shared" si="57"/>
        <v>321.51543586145959</v>
      </c>
      <c r="W61">
        <f t="shared" si="58"/>
        <v>31.245401845044253</v>
      </c>
      <c r="X61">
        <f t="shared" si="59"/>
        <v>30.334499999999998</v>
      </c>
      <c r="Y61">
        <f t="shared" si="60"/>
        <v>4.3429960850668898</v>
      </c>
      <c r="Z61">
        <f t="shared" si="61"/>
        <v>69.393521342648583</v>
      </c>
      <c r="AA61">
        <f t="shared" si="62"/>
        <v>3.0089089762065799</v>
      </c>
      <c r="AB61">
        <f t="shared" si="63"/>
        <v>4.3360084889615385</v>
      </c>
      <c r="AC61">
        <f t="shared" si="64"/>
        <v>1.3340871088603099</v>
      </c>
      <c r="AD61">
        <f t="shared" si="65"/>
        <v>-161.97550387078934</v>
      </c>
      <c r="AE61">
        <f t="shared" si="66"/>
        <v>-4.4364268004703531</v>
      </c>
      <c r="AF61">
        <f t="shared" si="67"/>
        <v>-0.33791544849402055</v>
      </c>
      <c r="AG61">
        <f t="shared" si="68"/>
        <v>154.7655897417059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52260.091760494601</v>
      </c>
      <c r="AM61" t="s">
        <v>365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594</v>
      </c>
      <c r="AT61">
        <v>10251.1</v>
      </c>
      <c r="AU61">
        <v>730.85131999999999</v>
      </c>
      <c r="AV61">
        <v>1211.71</v>
      </c>
      <c r="AW61">
        <f t="shared" si="73"/>
        <v>0.39684304000132042</v>
      </c>
      <c r="AX61">
        <v>0.5</v>
      </c>
      <c r="AY61">
        <f t="shared" si="74"/>
        <v>1681.2299999282172</v>
      </c>
      <c r="AZ61">
        <f t="shared" si="75"/>
        <v>55.339642659090678</v>
      </c>
      <c r="BA61">
        <f t="shared" si="76"/>
        <v>333.59221205646674</v>
      </c>
      <c r="BB61">
        <f t="shared" si="77"/>
        <v>3.3108541234517716E-2</v>
      </c>
      <c r="BC61">
        <f t="shared" si="78"/>
        <v>2.3442820476846773</v>
      </c>
      <c r="BD61">
        <f t="shared" si="79"/>
        <v>257.23856536826338</v>
      </c>
      <c r="BE61" t="s">
        <v>595</v>
      </c>
      <c r="BF61">
        <v>557.47</v>
      </c>
      <c r="BG61">
        <f t="shared" si="80"/>
        <v>557.47</v>
      </c>
      <c r="BH61">
        <f t="shared" si="81"/>
        <v>0.53993117164998217</v>
      </c>
      <c r="BI61">
        <f t="shared" si="82"/>
        <v>0.73498820004891174</v>
      </c>
      <c r="BJ61">
        <f t="shared" si="83"/>
        <v>0.81279776126449643</v>
      </c>
      <c r="BK61">
        <f t="shared" si="84"/>
        <v>0.5287077926504512</v>
      </c>
      <c r="BL61">
        <f t="shared" si="85"/>
        <v>0.75747289130281747</v>
      </c>
      <c r="BM61">
        <f t="shared" si="86"/>
        <v>0.56062547972310817</v>
      </c>
      <c r="BN61">
        <f t="shared" si="87"/>
        <v>0.43937452027689183</v>
      </c>
      <c r="BO61">
        <f t="shared" si="88"/>
        <v>2000.04</v>
      </c>
      <c r="BP61">
        <f t="shared" si="89"/>
        <v>1681.2299999282172</v>
      </c>
      <c r="BQ61">
        <f t="shared" si="90"/>
        <v>0.84059818800034858</v>
      </c>
      <c r="BR61">
        <f t="shared" si="91"/>
        <v>0.160754502840673</v>
      </c>
      <c r="BS61">
        <v>6</v>
      </c>
      <c r="BT61">
        <v>0.5</v>
      </c>
      <c r="BU61" t="s">
        <v>368</v>
      </c>
      <c r="BV61">
        <v>2</v>
      </c>
      <c r="BW61">
        <v>1628181841.5999999</v>
      </c>
      <c r="BX61">
        <v>929.423</v>
      </c>
      <c r="BY61">
        <v>999.92700000000002</v>
      </c>
      <c r="BZ61">
        <v>30.197800000000001</v>
      </c>
      <c r="CA61">
        <v>25.923400000000001</v>
      </c>
      <c r="CB61">
        <v>937.625</v>
      </c>
      <c r="CC61">
        <v>30.098800000000001</v>
      </c>
      <c r="CD61">
        <v>500</v>
      </c>
      <c r="CE61">
        <v>99.540599999999998</v>
      </c>
      <c r="CF61">
        <v>9.9406099999999997E-2</v>
      </c>
      <c r="CG61">
        <v>30.3064</v>
      </c>
      <c r="CH61">
        <v>30.334499999999998</v>
      </c>
      <c r="CI61">
        <v>999.9</v>
      </c>
      <c r="CJ61">
        <v>0</v>
      </c>
      <c r="CK61">
        <v>0</v>
      </c>
      <c r="CL61">
        <v>10040</v>
      </c>
      <c r="CM61">
        <v>0</v>
      </c>
      <c r="CN61">
        <v>1732.75</v>
      </c>
      <c r="CO61">
        <v>-70.268900000000002</v>
      </c>
      <c r="CP61">
        <v>958.58699999999999</v>
      </c>
      <c r="CQ61">
        <v>1026.54</v>
      </c>
      <c r="CR61">
        <v>4.2558699999999998</v>
      </c>
      <c r="CS61">
        <v>999.92700000000002</v>
      </c>
      <c r="CT61">
        <v>25.923400000000001</v>
      </c>
      <c r="CU61">
        <v>3.00406</v>
      </c>
      <c r="CV61">
        <v>2.5804299999999998</v>
      </c>
      <c r="CW61">
        <v>24.0504</v>
      </c>
      <c r="CX61">
        <v>21.542899999999999</v>
      </c>
      <c r="CY61">
        <v>2000.04</v>
      </c>
      <c r="CZ61">
        <v>0.98000799999999999</v>
      </c>
      <c r="DA61">
        <v>1.9991600000000002E-2</v>
      </c>
      <c r="DB61">
        <v>0</v>
      </c>
      <c r="DC61">
        <v>730.78300000000002</v>
      </c>
      <c r="DD61">
        <v>5.0001199999999999</v>
      </c>
      <c r="DE61">
        <v>16107.2</v>
      </c>
      <c r="DF61">
        <v>17385.099999999999</v>
      </c>
      <c r="DG61">
        <v>48.375</v>
      </c>
      <c r="DH61">
        <v>50.061999999999998</v>
      </c>
      <c r="DI61">
        <v>49.311999999999998</v>
      </c>
      <c r="DJ61">
        <v>49</v>
      </c>
      <c r="DK61">
        <v>50.061999999999998</v>
      </c>
      <c r="DL61">
        <v>1955.16</v>
      </c>
      <c r="DM61">
        <v>39.880000000000003</v>
      </c>
      <c r="DN61">
        <v>0</v>
      </c>
      <c r="DO61">
        <v>103.59999990463299</v>
      </c>
      <c r="DP61">
        <v>0</v>
      </c>
      <c r="DQ61">
        <v>730.85131999999999</v>
      </c>
      <c r="DR61">
        <v>0.34430769403537398</v>
      </c>
      <c r="DS61">
        <v>-51.476922974665499</v>
      </c>
      <c r="DT61">
        <v>16096.175999999999</v>
      </c>
      <c r="DU61">
        <v>15</v>
      </c>
      <c r="DV61">
        <v>1628181868.5999999</v>
      </c>
      <c r="DW61" t="s">
        <v>596</v>
      </c>
      <c r="DX61">
        <v>1628181868.5999999</v>
      </c>
      <c r="DY61">
        <v>1628181866.5999999</v>
      </c>
      <c r="DZ61">
        <v>49</v>
      </c>
      <c r="EA61">
        <v>2.7E-2</v>
      </c>
      <c r="EB61">
        <v>1.9E-2</v>
      </c>
      <c r="EC61">
        <v>-8.202</v>
      </c>
      <c r="ED61">
        <v>9.9000000000000005E-2</v>
      </c>
      <c r="EE61">
        <v>1000</v>
      </c>
      <c r="EF61">
        <v>26</v>
      </c>
      <c r="EG61">
        <v>0.05</v>
      </c>
      <c r="EH61">
        <v>0.01</v>
      </c>
      <c r="EI61">
        <v>55.013201655877701</v>
      </c>
      <c r="EJ61">
        <v>0.97357619758603897</v>
      </c>
      <c r="EK61">
        <v>0.153943200450081</v>
      </c>
      <c r="EL61">
        <v>1</v>
      </c>
      <c r="EM61">
        <v>0.28054568542442598</v>
      </c>
      <c r="EN61">
        <v>-2.2308048798565499E-2</v>
      </c>
      <c r="EO61">
        <v>3.64375899867152E-3</v>
      </c>
      <c r="EP61">
        <v>1</v>
      </c>
      <c r="EQ61">
        <v>2</v>
      </c>
      <c r="ER61">
        <v>2</v>
      </c>
      <c r="ES61" t="s">
        <v>370</v>
      </c>
      <c r="ET61">
        <v>2.9319999999999999</v>
      </c>
      <c r="EU61">
        <v>2.74004</v>
      </c>
      <c r="EV61">
        <v>0.16599</v>
      </c>
      <c r="EW61">
        <v>0.175427</v>
      </c>
      <c r="EX61">
        <v>0.13622500000000001</v>
      </c>
      <c r="EY61">
        <v>0.124457</v>
      </c>
      <c r="EZ61">
        <v>26030.3</v>
      </c>
      <c r="FA61">
        <v>25511.7</v>
      </c>
      <c r="FB61">
        <v>28436.6</v>
      </c>
      <c r="FC61">
        <v>28340.3</v>
      </c>
      <c r="FD61">
        <v>33767.4</v>
      </c>
      <c r="FE61">
        <v>34911.800000000003</v>
      </c>
      <c r="FF61">
        <v>42915.9</v>
      </c>
      <c r="FG61">
        <v>44235.8</v>
      </c>
      <c r="FH61">
        <v>1.7755799999999999</v>
      </c>
      <c r="FI61">
        <v>1.9294500000000001</v>
      </c>
      <c r="FJ61">
        <v>2.7809299999999999E-2</v>
      </c>
      <c r="FK61">
        <v>0</v>
      </c>
      <c r="FL61">
        <v>29.882100000000001</v>
      </c>
      <c r="FM61">
        <v>999.9</v>
      </c>
      <c r="FN61">
        <v>44.054000000000002</v>
      </c>
      <c r="FO61">
        <v>39.206000000000003</v>
      </c>
      <c r="FP61">
        <v>31.441299999999998</v>
      </c>
      <c r="FQ61">
        <v>61.670999999999999</v>
      </c>
      <c r="FR61">
        <v>32.744399999999999</v>
      </c>
      <c r="FS61">
        <v>1</v>
      </c>
      <c r="FT61">
        <v>0.61848599999999998</v>
      </c>
      <c r="FU61">
        <v>2.4889700000000001</v>
      </c>
      <c r="FV61">
        <v>20.329899999999999</v>
      </c>
      <c r="FW61">
        <v>5.26776</v>
      </c>
      <c r="FX61">
        <v>12.089</v>
      </c>
      <c r="FY61">
        <v>5.0116500000000004</v>
      </c>
      <c r="FZ61">
        <v>3.2913000000000001</v>
      </c>
      <c r="GA61">
        <v>999.9</v>
      </c>
      <c r="GB61">
        <v>9999</v>
      </c>
      <c r="GC61">
        <v>9999</v>
      </c>
      <c r="GD61">
        <v>9999</v>
      </c>
      <c r="GE61">
        <v>1.8720399999999999</v>
      </c>
      <c r="GF61">
        <v>1.87276</v>
      </c>
      <c r="GG61">
        <v>1.8724099999999999</v>
      </c>
      <c r="GH61">
        <v>1.8762000000000001</v>
      </c>
      <c r="GI61">
        <v>1.8699600000000001</v>
      </c>
      <c r="GJ61">
        <v>1.8728800000000001</v>
      </c>
      <c r="GK61">
        <v>1.87286</v>
      </c>
      <c r="GL61">
        <v>1.8742399999999999</v>
      </c>
      <c r="GM61">
        <v>5</v>
      </c>
      <c r="GN61">
        <v>0</v>
      </c>
      <c r="GO61">
        <v>0</v>
      </c>
      <c r="GP61">
        <v>0</v>
      </c>
      <c r="GQ61" t="s">
        <v>371</v>
      </c>
      <c r="GR61" t="s">
        <v>372</v>
      </c>
      <c r="GS61" t="s">
        <v>373</v>
      </c>
      <c r="GT61" t="s">
        <v>373</v>
      </c>
      <c r="GU61" t="s">
        <v>373</v>
      </c>
      <c r="GV61" t="s">
        <v>373</v>
      </c>
      <c r="GW61">
        <v>0</v>
      </c>
      <c r="GX61">
        <v>100</v>
      </c>
      <c r="GY61">
        <v>100</v>
      </c>
      <c r="GZ61">
        <v>-8.202</v>
      </c>
      <c r="HA61">
        <v>9.9000000000000005E-2</v>
      </c>
      <c r="HB61">
        <v>-3.7821585320045501</v>
      </c>
      <c r="HC61">
        <v>-5.2264853520813098E-3</v>
      </c>
      <c r="HD61">
        <v>8.80926177612275E-7</v>
      </c>
      <c r="HE61">
        <v>-7.1543816509633199E-11</v>
      </c>
      <c r="HF61">
        <v>8.0469364696103995E-2</v>
      </c>
      <c r="HG61">
        <v>0</v>
      </c>
      <c r="HH61">
        <v>0</v>
      </c>
      <c r="HI61">
        <v>0</v>
      </c>
      <c r="HJ61">
        <v>3</v>
      </c>
      <c r="HK61">
        <v>2051</v>
      </c>
      <c r="HL61">
        <v>1</v>
      </c>
      <c r="HM61">
        <v>25</v>
      </c>
      <c r="HN61">
        <v>2.4</v>
      </c>
      <c r="HO61">
        <v>2.4</v>
      </c>
      <c r="HP61">
        <v>18</v>
      </c>
      <c r="HQ61">
        <v>515.50099999999998</v>
      </c>
      <c r="HR61">
        <v>535.10400000000004</v>
      </c>
      <c r="HS61">
        <v>27.0016</v>
      </c>
      <c r="HT61">
        <v>34.644199999999998</v>
      </c>
      <c r="HU61">
        <v>30.0001</v>
      </c>
      <c r="HV61">
        <v>34.665300000000002</v>
      </c>
      <c r="HW61">
        <v>34.630000000000003</v>
      </c>
      <c r="HX61">
        <v>44.931600000000003</v>
      </c>
      <c r="HY61">
        <v>14.6601</v>
      </c>
      <c r="HZ61">
        <v>22.8569</v>
      </c>
      <c r="IA61">
        <v>27</v>
      </c>
      <c r="IB61">
        <v>1000</v>
      </c>
      <c r="IC61">
        <v>26.140699999999999</v>
      </c>
      <c r="ID61">
        <v>99.587299999999999</v>
      </c>
      <c r="IE61">
        <v>98.107900000000001</v>
      </c>
    </row>
    <row r="62" spans="1:239" x14ac:dyDescent="0.3">
      <c r="A62">
        <v>46</v>
      </c>
      <c r="B62">
        <v>1628181984.0999999</v>
      </c>
      <c r="C62">
        <v>7514.5999999046298</v>
      </c>
      <c r="D62" t="s">
        <v>597</v>
      </c>
      <c r="E62" t="s">
        <v>598</v>
      </c>
      <c r="F62">
        <v>0</v>
      </c>
      <c r="G62" t="s">
        <v>452</v>
      </c>
      <c r="H62" t="s">
        <v>533</v>
      </c>
      <c r="I62" t="s">
        <v>364</v>
      </c>
      <c r="J62">
        <v>1628181984.0999999</v>
      </c>
      <c r="K62">
        <f t="shared" si="46"/>
        <v>2.9323075364040881E-3</v>
      </c>
      <c r="L62">
        <f t="shared" si="47"/>
        <v>2.932307536404088</v>
      </c>
      <c r="M62">
        <f t="shared" si="48"/>
        <v>55.079957296660787</v>
      </c>
      <c r="N62">
        <f t="shared" si="49"/>
        <v>1129.8499999999999</v>
      </c>
      <c r="O62">
        <f t="shared" si="50"/>
        <v>685.55751267179414</v>
      </c>
      <c r="P62">
        <f t="shared" si="51"/>
        <v>68.310315918959802</v>
      </c>
      <c r="Q62">
        <f t="shared" si="52"/>
        <v>112.58050420925998</v>
      </c>
      <c r="R62">
        <f t="shared" si="53"/>
        <v>0.21518603512385995</v>
      </c>
      <c r="S62">
        <f t="shared" si="54"/>
        <v>2.9299198056949582</v>
      </c>
      <c r="T62">
        <f t="shared" si="55"/>
        <v>0.20677575472410475</v>
      </c>
      <c r="U62">
        <f t="shared" si="56"/>
        <v>0.12996308852625774</v>
      </c>
      <c r="V62">
        <f t="shared" si="57"/>
        <v>321.52559086142907</v>
      </c>
      <c r="W62">
        <f t="shared" si="58"/>
        <v>31.514213137554638</v>
      </c>
      <c r="X62">
        <f t="shared" si="59"/>
        <v>30.546500000000002</v>
      </c>
      <c r="Y62">
        <f t="shared" si="60"/>
        <v>4.3960308987035992</v>
      </c>
      <c r="Z62">
        <f t="shared" si="61"/>
        <v>69.702651861862691</v>
      </c>
      <c r="AA62">
        <f t="shared" si="62"/>
        <v>3.0356929160856003</v>
      </c>
      <c r="AB62">
        <f t="shared" si="63"/>
        <v>4.3552043358432941</v>
      </c>
      <c r="AC62">
        <f t="shared" si="64"/>
        <v>1.3603379826179989</v>
      </c>
      <c r="AD62">
        <f t="shared" si="65"/>
        <v>-129.3147623554203</v>
      </c>
      <c r="AE62">
        <f t="shared" si="66"/>
        <v>-25.747127360034174</v>
      </c>
      <c r="AF62">
        <f t="shared" si="67"/>
        <v>-1.9629539633393664</v>
      </c>
      <c r="AG62">
        <f t="shared" si="68"/>
        <v>164.50074718263522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52288.086892847801</v>
      </c>
      <c r="AM62" t="s">
        <v>365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599</v>
      </c>
      <c r="AT62">
        <v>10251.299999999999</v>
      </c>
      <c r="AU62">
        <v>729.01768000000004</v>
      </c>
      <c r="AV62">
        <v>1220.04</v>
      </c>
      <c r="AW62">
        <f t="shared" si="73"/>
        <v>0.40246411593062514</v>
      </c>
      <c r="AX62">
        <v>0.5</v>
      </c>
      <c r="AY62">
        <f t="shared" si="74"/>
        <v>1681.2806999282013</v>
      </c>
      <c r="AZ62">
        <f t="shared" si="75"/>
        <v>55.079957296660787</v>
      </c>
      <c r="BA62">
        <f t="shared" si="76"/>
        <v>338.3275752639131</v>
      </c>
      <c r="BB62">
        <f t="shared" si="77"/>
        <v>3.2953085952433576E-2</v>
      </c>
      <c r="BC62">
        <f t="shared" si="78"/>
        <v>2.321448477099112</v>
      </c>
      <c r="BD62">
        <f t="shared" si="79"/>
        <v>257.61196539918978</v>
      </c>
      <c r="BE62" t="s">
        <v>600</v>
      </c>
      <c r="BF62">
        <v>559.09</v>
      </c>
      <c r="BG62">
        <f t="shared" si="80"/>
        <v>559.09</v>
      </c>
      <c r="BH62">
        <f t="shared" si="81"/>
        <v>0.54174453296613223</v>
      </c>
      <c r="BI62">
        <f t="shared" si="82"/>
        <v>0.74290388077766845</v>
      </c>
      <c r="BJ62">
        <f t="shared" si="83"/>
        <v>0.81079007560381433</v>
      </c>
      <c r="BK62">
        <f t="shared" si="84"/>
        <v>0.53498293797966501</v>
      </c>
      <c r="BL62">
        <f t="shared" si="85"/>
        <v>0.75525161009554975</v>
      </c>
      <c r="BM62">
        <f t="shared" si="86"/>
        <v>0.56973944816261057</v>
      </c>
      <c r="BN62">
        <f t="shared" si="87"/>
        <v>0.43026055183738943</v>
      </c>
      <c r="BO62">
        <f t="shared" si="88"/>
        <v>2000.1</v>
      </c>
      <c r="BP62">
        <f t="shared" si="89"/>
        <v>1681.2806999282013</v>
      </c>
      <c r="BQ62">
        <f t="shared" si="90"/>
        <v>0.84059832004809831</v>
      </c>
      <c r="BR62">
        <f t="shared" si="91"/>
        <v>0.1607547576928299</v>
      </c>
      <c r="BS62">
        <v>6</v>
      </c>
      <c r="BT62">
        <v>0.5</v>
      </c>
      <c r="BU62" t="s">
        <v>368</v>
      </c>
      <c r="BV62">
        <v>2</v>
      </c>
      <c r="BW62">
        <v>1628181984.0999999</v>
      </c>
      <c r="BX62">
        <v>1129.8499999999999</v>
      </c>
      <c r="BY62">
        <v>1199.9100000000001</v>
      </c>
      <c r="BZ62">
        <v>30.466000000000001</v>
      </c>
      <c r="CA62">
        <v>27.055</v>
      </c>
      <c r="CB62">
        <v>1138.57</v>
      </c>
      <c r="CC62">
        <v>30.3582</v>
      </c>
      <c r="CD62">
        <v>500.08300000000003</v>
      </c>
      <c r="CE62">
        <v>99.542299999999997</v>
      </c>
      <c r="CF62">
        <v>9.9691600000000005E-2</v>
      </c>
      <c r="CG62">
        <v>30.383500000000002</v>
      </c>
      <c r="CH62">
        <v>30.546500000000002</v>
      </c>
      <c r="CI62">
        <v>999.9</v>
      </c>
      <c r="CJ62">
        <v>0</v>
      </c>
      <c r="CK62">
        <v>0</v>
      </c>
      <c r="CL62">
        <v>10048.1</v>
      </c>
      <c r="CM62">
        <v>0</v>
      </c>
      <c r="CN62">
        <v>1729.99</v>
      </c>
      <c r="CO62">
        <v>-70.064899999999994</v>
      </c>
      <c r="CP62">
        <v>1165.3499999999999</v>
      </c>
      <c r="CQ62">
        <v>1233.28</v>
      </c>
      <c r="CR62">
        <v>3.41107</v>
      </c>
      <c r="CS62">
        <v>1199.9100000000001</v>
      </c>
      <c r="CT62">
        <v>27.055</v>
      </c>
      <c r="CU62">
        <v>3.0326599999999999</v>
      </c>
      <c r="CV62">
        <v>2.6931099999999999</v>
      </c>
      <c r="CW62">
        <v>24.208300000000001</v>
      </c>
      <c r="CX62">
        <v>22.243200000000002</v>
      </c>
      <c r="CY62">
        <v>2000.1</v>
      </c>
      <c r="CZ62">
        <v>0.98000799999999999</v>
      </c>
      <c r="DA62">
        <v>1.9991600000000002E-2</v>
      </c>
      <c r="DB62">
        <v>0</v>
      </c>
      <c r="DC62">
        <v>729.26700000000005</v>
      </c>
      <c r="DD62">
        <v>5.0001199999999999</v>
      </c>
      <c r="DE62">
        <v>16116.8</v>
      </c>
      <c r="DF62">
        <v>17385.5</v>
      </c>
      <c r="DG62">
        <v>48.375</v>
      </c>
      <c r="DH62">
        <v>50.186999999999998</v>
      </c>
      <c r="DI62">
        <v>49.375</v>
      </c>
      <c r="DJ62">
        <v>49.125</v>
      </c>
      <c r="DK62">
        <v>50.125</v>
      </c>
      <c r="DL62">
        <v>1955.21</v>
      </c>
      <c r="DM62">
        <v>39.89</v>
      </c>
      <c r="DN62">
        <v>0</v>
      </c>
      <c r="DO62">
        <v>141.799999952316</v>
      </c>
      <c r="DP62">
        <v>0</v>
      </c>
      <c r="DQ62">
        <v>729.01768000000004</v>
      </c>
      <c r="DR62">
        <v>-8.4307701006666999E-2</v>
      </c>
      <c r="DS62">
        <v>212.061538023803</v>
      </c>
      <c r="DT62">
        <v>16083.572</v>
      </c>
      <c r="DU62">
        <v>15</v>
      </c>
      <c r="DV62">
        <v>1628181946.5999999</v>
      </c>
      <c r="DW62" t="s">
        <v>601</v>
      </c>
      <c r="DX62">
        <v>1628181946.5999999</v>
      </c>
      <c r="DY62">
        <v>1628181931.5999999</v>
      </c>
      <c r="DZ62">
        <v>50</v>
      </c>
      <c r="EA62">
        <v>-5.0999999999999997E-2</v>
      </c>
      <c r="EB62">
        <v>8.9999999999999993E-3</v>
      </c>
      <c r="EC62">
        <v>-8.9640000000000004</v>
      </c>
      <c r="ED62">
        <v>0.108</v>
      </c>
      <c r="EE62">
        <v>1200</v>
      </c>
      <c r="EF62">
        <v>27</v>
      </c>
      <c r="EG62">
        <v>0.05</v>
      </c>
      <c r="EH62">
        <v>0.03</v>
      </c>
      <c r="EI62">
        <v>55.174062742631499</v>
      </c>
      <c r="EJ62">
        <v>-0.56611057408953502</v>
      </c>
      <c r="EK62">
        <v>0.14183458283943101</v>
      </c>
      <c r="EL62">
        <v>1</v>
      </c>
      <c r="EM62">
        <v>0.213792301875906</v>
      </c>
      <c r="EN62">
        <v>3.7471196759849897E-2</v>
      </c>
      <c r="EO62">
        <v>6.9297296217305498E-3</v>
      </c>
      <c r="EP62">
        <v>1</v>
      </c>
      <c r="EQ62">
        <v>2</v>
      </c>
      <c r="ER62">
        <v>2</v>
      </c>
      <c r="ES62" t="s">
        <v>370</v>
      </c>
      <c r="ET62">
        <v>2.9321600000000001</v>
      </c>
      <c r="EU62">
        <v>2.7404000000000002</v>
      </c>
      <c r="EV62">
        <v>0.18793199999999999</v>
      </c>
      <c r="EW62">
        <v>0.19683</v>
      </c>
      <c r="EX62">
        <v>0.13700999999999999</v>
      </c>
      <c r="EY62">
        <v>0.12814500000000001</v>
      </c>
      <c r="EZ62">
        <v>25340.9</v>
      </c>
      <c r="FA62">
        <v>24844.799999999999</v>
      </c>
      <c r="FB62">
        <v>28433.200000000001</v>
      </c>
      <c r="FC62">
        <v>28336.799999999999</v>
      </c>
      <c r="FD62">
        <v>33732.699999999997</v>
      </c>
      <c r="FE62">
        <v>34760.5</v>
      </c>
      <c r="FF62">
        <v>42910.7</v>
      </c>
      <c r="FG62">
        <v>44230.8</v>
      </c>
      <c r="FH62">
        <v>1.77433</v>
      </c>
      <c r="FI62">
        <v>1.9293</v>
      </c>
      <c r="FJ62">
        <v>2.6889099999999999E-2</v>
      </c>
      <c r="FK62">
        <v>0</v>
      </c>
      <c r="FL62">
        <v>30.109100000000002</v>
      </c>
      <c r="FM62">
        <v>999.9</v>
      </c>
      <c r="FN62">
        <v>44.079000000000001</v>
      </c>
      <c r="FO62">
        <v>39.408000000000001</v>
      </c>
      <c r="FP62">
        <v>31.805499999999999</v>
      </c>
      <c r="FQ62">
        <v>61.381</v>
      </c>
      <c r="FR62">
        <v>32.8125</v>
      </c>
      <c r="FS62">
        <v>1</v>
      </c>
      <c r="FT62">
        <v>0.62354699999999996</v>
      </c>
      <c r="FU62">
        <v>2.5778799999999999</v>
      </c>
      <c r="FV62">
        <v>20.329000000000001</v>
      </c>
      <c r="FW62">
        <v>5.2755400000000003</v>
      </c>
      <c r="FX62">
        <v>12.0898</v>
      </c>
      <c r="FY62">
        <v>5.0129000000000001</v>
      </c>
      <c r="FZ62">
        <v>3.2919800000000001</v>
      </c>
      <c r="GA62">
        <v>999.9</v>
      </c>
      <c r="GB62">
        <v>9999</v>
      </c>
      <c r="GC62">
        <v>9999</v>
      </c>
      <c r="GD62">
        <v>9999</v>
      </c>
      <c r="GE62">
        <v>1.87205</v>
      </c>
      <c r="GF62">
        <v>1.87273</v>
      </c>
      <c r="GG62">
        <v>1.87239</v>
      </c>
      <c r="GH62">
        <v>1.8761399999999999</v>
      </c>
      <c r="GI62">
        <v>1.86995</v>
      </c>
      <c r="GJ62">
        <v>1.87287</v>
      </c>
      <c r="GK62">
        <v>1.87286</v>
      </c>
      <c r="GL62">
        <v>1.8742399999999999</v>
      </c>
      <c r="GM62">
        <v>5</v>
      </c>
      <c r="GN62">
        <v>0</v>
      </c>
      <c r="GO62">
        <v>0</v>
      </c>
      <c r="GP62">
        <v>0</v>
      </c>
      <c r="GQ62" t="s">
        <v>371</v>
      </c>
      <c r="GR62" t="s">
        <v>372</v>
      </c>
      <c r="GS62" t="s">
        <v>373</v>
      </c>
      <c r="GT62" t="s">
        <v>373</v>
      </c>
      <c r="GU62" t="s">
        <v>373</v>
      </c>
      <c r="GV62" t="s">
        <v>373</v>
      </c>
      <c r="GW62">
        <v>0</v>
      </c>
      <c r="GX62">
        <v>100</v>
      </c>
      <c r="GY62">
        <v>100</v>
      </c>
      <c r="GZ62">
        <v>-8.7200000000000006</v>
      </c>
      <c r="HA62">
        <v>0.10780000000000001</v>
      </c>
      <c r="HB62">
        <v>-3.8063427963091501</v>
      </c>
      <c r="HC62">
        <v>-5.2264853520813098E-3</v>
      </c>
      <c r="HD62">
        <v>8.80926177612275E-7</v>
      </c>
      <c r="HE62">
        <v>-7.1543816509633199E-11</v>
      </c>
      <c r="HF62">
        <v>0.107819999999997</v>
      </c>
      <c r="HG62">
        <v>0</v>
      </c>
      <c r="HH62">
        <v>0</v>
      </c>
      <c r="HI62">
        <v>0</v>
      </c>
      <c r="HJ62">
        <v>3</v>
      </c>
      <c r="HK62">
        <v>2051</v>
      </c>
      <c r="HL62">
        <v>1</v>
      </c>
      <c r="HM62">
        <v>25</v>
      </c>
      <c r="HN62">
        <v>0.6</v>
      </c>
      <c r="HO62">
        <v>0.9</v>
      </c>
      <c r="HP62">
        <v>18</v>
      </c>
      <c r="HQ62">
        <v>515.01099999999997</v>
      </c>
      <c r="HR62">
        <v>535.51700000000005</v>
      </c>
      <c r="HS62">
        <v>27.0016</v>
      </c>
      <c r="HT62">
        <v>34.699199999999998</v>
      </c>
      <c r="HU62">
        <v>30.000299999999999</v>
      </c>
      <c r="HV62">
        <v>34.723500000000001</v>
      </c>
      <c r="HW62">
        <v>34.688499999999998</v>
      </c>
      <c r="HX62">
        <v>52.2027</v>
      </c>
      <c r="HY62">
        <v>12.1503</v>
      </c>
      <c r="HZ62">
        <v>24.0458</v>
      </c>
      <c r="IA62">
        <v>27</v>
      </c>
      <c r="IB62">
        <v>1200</v>
      </c>
      <c r="IC62">
        <v>26.9908</v>
      </c>
      <c r="ID62">
        <v>99.575400000000002</v>
      </c>
      <c r="IE62">
        <v>98.096400000000003</v>
      </c>
    </row>
    <row r="63" spans="1:239" x14ac:dyDescent="0.3">
      <c r="A63">
        <v>47</v>
      </c>
      <c r="B63">
        <v>1628182074.5999999</v>
      </c>
      <c r="C63">
        <v>7605.0999999046298</v>
      </c>
      <c r="D63" t="s">
        <v>602</v>
      </c>
      <c r="E63" t="s">
        <v>603</v>
      </c>
      <c r="F63">
        <v>0</v>
      </c>
      <c r="G63" t="s">
        <v>452</v>
      </c>
      <c r="H63" t="s">
        <v>533</v>
      </c>
      <c r="I63" t="s">
        <v>364</v>
      </c>
      <c r="J63">
        <v>1628182074.5999999</v>
      </c>
      <c r="K63">
        <f t="shared" si="46"/>
        <v>2.3556775144320577E-3</v>
      </c>
      <c r="L63">
        <f t="shared" si="47"/>
        <v>2.3556775144320579</v>
      </c>
      <c r="M63">
        <f t="shared" si="48"/>
        <v>55.05115706696467</v>
      </c>
      <c r="N63">
        <f t="shared" si="49"/>
        <v>1429.883</v>
      </c>
      <c r="O63">
        <f t="shared" si="50"/>
        <v>869.37827744486037</v>
      </c>
      <c r="P63">
        <f t="shared" si="51"/>
        <v>86.628187369056448</v>
      </c>
      <c r="Q63">
        <f t="shared" si="52"/>
        <v>142.47902858107099</v>
      </c>
      <c r="R63">
        <f t="shared" si="53"/>
        <v>0.16943020061809308</v>
      </c>
      <c r="S63">
        <f t="shared" si="54"/>
        <v>2.9128633559581516</v>
      </c>
      <c r="T63">
        <f t="shared" si="55"/>
        <v>0.16413947266964909</v>
      </c>
      <c r="U63">
        <f t="shared" si="56"/>
        <v>0.10304875907057712</v>
      </c>
      <c r="V63">
        <f t="shared" si="57"/>
        <v>321.53051986132618</v>
      </c>
      <c r="W63">
        <f t="shared" si="58"/>
        <v>31.713159929938765</v>
      </c>
      <c r="X63">
        <f t="shared" si="59"/>
        <v>30.659500000000001</v>
      </c>
      <c r="Y63">
        <f t="shared" si="60"/>
        <v>4.4245293068168658</v>
      </c>
      <c r="Z63">
        <f t="shared" si="61"/>
        <v>69.817682076254613</v>
      </c>
      <c r="AA63">
        <f t="shared" si="62"/>
        <v>3.0480950094463002</v>
      </c>
      <c r="AB63">
        <f t="shared" si="63"/>
        <v>4.3657923305405388</v>
      </c>
      <c r="AC63">
        <f t="shared" si="64"/>
        <v>1.3764342973705657</v>
      </c>
      <c r="AD63">
        <f t="shared" si="65"/>
        <v>-103.88537838645375</v>
      </c>
      <c r="AE63">
        <f t="shared" si="66"/>
        <v>-36.684144367963171</v>
      </c>
      <c r="AF63">
        <f t="shared" si="67"/>
        <v>-2.8153275643361217</v>
      </c>
      <c r="AG63">
        <f t="shared" si="68"/>
        <v>178.14566954257313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51794.783465152592</v>
      </c>
      <c r="AM63" t="s">
        <v>365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604</v>
      </c>
      <c r="AT63">
        <v>10250.5</v>
      </c>
      <c r="AU63">
        <v>726.89561538461498</v>
      </c>
      <c r="AV63">
        <v>1218.3599999999999</v>
      </c>
      <c r="AW63">
        <f t="shared" si="73"/>
        <v>0.40338191061376349</v>
      </c>
      <c r="AX63">
        <v>0.5</v>
      </c>
      <c r="AY63">
        <f t="shared" si="74"/>
        <v>1681.298399928148</v>
      </c>
      <c r="AZ63">
        <f t="shared" si="75"/>
        <v>55.05115706696467</v>
      </c>
      <c r="BA63">
        <f t="shared" si="76"/>
        <v>339.10268043743991</v>
      </c>
      <c r="BB63">
        <f t="shared" si="77"/>
        <v>3.2935609281238884E-2</v>
      </c>
      <c r="BC63">
        <f t="shared" si="78"/>
        <v>2.3260284316622353</v>
      </c>
      <c r="BD63">
        <f t="shared" si="79"/>
        <v>257.53698198469192</v>
      </c>
      <c r="BE63" t="s">
        <v>605</v>
      </c>
      <c r="BF63">
        <v>561.95000000000005</v>
      </c>
      <c r="BG63">
        <f t="shared" si="80"/>
        <v>561.95000000000005</v>
      </c>
      <c r="BH63">
        <f t="shared" si="81"/>
        <v>0.53876522538494365</v>
      </c>
      <c r="BI63">
        <f t="shared" si="82"/>
        <v>0.7487155659045186</v>
      </c>
      <c r="BJ63">
        <f t="shared" si="83"/>
        <v>0.81193576575415083</v>
      </c>
      <c r="BK63">
        <f t="shared" si="84"/>
        <v>0.53644649621609719</v>
      </c>
      <c r="BL63">
        <f t="shared" si="85"/>
        <v>0.75569959958272992</v>
      </c>
      <c r="BM63">
        <f t="shared" si="86"/>
        <v>0.57881861350535446</v>
      </c>
      <c r="BN63">
        <f t="shared" si="87"/>
        <v>0.42118138649464554</v>
      </c>
      <c r="BO63">
        <f t="shared" si="88"/>
        <v>2000.12</v>
      </c>
      <c r="BP63">
        <f t="shared" si="89"/>
        <v>1681.298399928148</v>
      </c>
      <c r="BQ63">
        <f t="shared" si="90"/>
        <v>0.84059876403823175</v>
      </c>
      <c r="BR63">
        <f t="shared" si="91"/>
        <v>0.16075561459378748</v>
      </c>
      <c r="BS63">
        <v>6</v>
      </c>
      <c r="BT63">
        <v>0.5</v>
      </c>
      <c r="BU63" t="s">
        <v>368</v>
      </c>
      <c r="BV63">
        <v>2</v>
      </c>
      <c r="BW63">
        <v>1628182074.5999999</v>
      </c>
      <c r="BX63">
        <v>1429.883</v>
      </c>
      <c r="BY63">
        <v>1499.97</v>
      </c>
      <c r="BZ63">
        <v>30.5899</v>
      </c>
      <c r="CA63">
        <v>27.850200000000001</v>
      </c>
      <c r="CB63">
        <v>1439.87</v>
      </c>
      <c r="CC63">
        <v>30.463899999999999</v>
      </c>
      <c r="CD63">
        <v>500.11700000000002</v>
      </c>
      <c r="CE63">
        <v>99.543400000000005</v>
      </c>
      <c r="CF63">
        <v>0.100437</v>
      </c>
      <c r="CG63">
        <v>30.425899999999999</v>
      </c>
      <c r="CH63">
        <v>30.659500000000001</v>
      </c>
      <c r="CI63">
        <v>999.9</v>
      </c>
      <c r="CJ63">
        <v>0</v>
      </c>
      <c r="CK63">
        <v>0</v>
      </c>
      <c r="CL63">
        <v>9950.6200000000008</v>
      </c>
      <c r="CM63">
        <v>0</v>
      </c>
      <c r="CN63">
        <v>566.42200000000003</v>
      </c>
      <c r="CO63">
        <v>-69.817899999999995</v>
      </c>
      <c r="CP63">
        <v>1475.25</v>
      </c>
      <c r="CQ63">
        <v>1542.94</v>
      </c>
      <c r="CR63">
        <v>2.7215699999999998</v>
      </c>
      <c r="CS63">
        <v>1499.97</v>
      </c>
      <c r="CT63">
        <v>27.850200000000001</v>
      </c>
      <c r="CU63">
        <v>3.0432199999999998</v>
      </c>
      <c r="CV63">
        <v>2.7723</v>
      </c>
      <c r="CW63">
        <v>24.266300000000001</v>
      </c>
      <c r="CX63">
        <v>22.720099999999999</v>
      </c>
      <c r="CY63">
        <v>2000.12</v>
      </c>
      <c r="CZ63">
        <v>0.979993</v>
      </c>
      <c r="DA63">
        <v>2.0007500000000001E-2</v>
      </c>
      <c r="DB63">
        <v>0</v>
      </c>
      <c r="DC63">
        <v>726.726</v>
      </c>
      <c r="DD63">
        <v>5.0001199999999999</v>
      </c>
      <c r="DE63">
        <v>14914.9</v>
      </c>
      <c r="DF63">
        <v>17385.599999999999</v>
      </c>
      <c r="DG63">
        <v>48.5</v>
      </c>
      <c r="DH63">
        <v>50.25</v>
      </c>
      <c r="DI63">
        <v>49.436999999999998</v>
      </c>
      <c r="DJ63">
        <v>49.25</v>
      </c>
      <c r="DK63">
        <v>50.311999999999998</v>
      </c>
      <c r="DL63">
        <v>1955.2</v>
      </c>
      <c r="DM63">
        <v>39.92</v>
      </c>
      <c r="DN63">
        <v>0</v>
      </c>
      <c r="DO63">
        <v>89.700000047683702</v>
      </c>
      <c r="DP63">
        <v>0</v>
      </c>
      <c r="DQ63">
        <v>726.89561538461498</v>
      </c>
      <c r="DR63">
        <v>-0.72464959547055796</v>
      </c>
      <c r="DS63">
        <v>-1484.2529914777001</v>
      </c>
      <c r="DT63">
        <v>15006.984615384599</v>
      </c>
      <c r="DU63">
        <v>15</v>
      </c>
      <c r="DV63">
        <v>1628182101.5999999</v>
      </c>
      <c r="DW63" t="s">
        <v>606</v>
      </c>
      <c r="DX63">
        <v>1628182101.5999999</v>
      </c>
      <c r="DY63">
        <v>1628182095.5999999</v>
      </c>
      <c r="DZ63">
        <v>51</v>
      </c>
      <c r="EA63">
        <v>-5.1999999999999998E-2</v>
      </c>
      <c r="EB63">
        <v>1.7999999999999999E-2</v>
      </c>
      <c r="EC63">
        <v>-9.9870000000000001</v>
      </c>
      <c r="ED63">
        <v>0.126</v>
      </c>
      <c r="EE63">
        <v>1500</v>
      </c>
      <c r="EF63">
        <v>28</v>
      </c>
      <c r="EG63">
        <v>0.03</v>
      </c>
      <c r="EH63">
        <v>0.06</v>
      </c>
      <c r="EI63">
        <v>54.882112263610402</v>
      </c>
      <c r="EJ63">
        <v>0.222561582514889</v>
      </c>
      <c r="EK63">
        <v>0.125703189800695</v>
      </c>
      <c r="EL63">
        <v>1</v>
      </c>
      <c r="EM63">
        <v>0.17263310819869301</v>
      </c>
      <c r="EN63">
        <v>-2.3125664369070299E-2</v>
      </c>
      <c r="EO63">
        <v>3.5353452887338399E-3</v>
      </c>
      <c r="EP63">
        <v>1</v>
      </c>
      <c r="EQ63">
        <v>2</v>
      </c>
      <c r="ER63">
        <v>2</v>
      </c>
      <c r="ES63" t="s">
        <v>370</v>
      </c>
      <c r="ET63">
        <v>2.93221</v>
      </c>
      <c r="EU63">
        <v>2.7402899999999999</v>
      </c>
      <c r="EV63">
        <v>0.21726999999999999</v>
      </c>
      <c r="EW63">
        <v>0.225574</v>
      </c>
      <c r="EX63">
        <v>0.13732</v>
      </c>
      <c r="EY63">
        <v>0.130693</v>
      </c>
      <c r="EZ63">
        <v>24419.8</v>
      </c>
      <c r="FA63">
        <v>23948.400000000001</v>
      </c>
      <c r="FB63">
        <v>28429.8</v>
      </c>
      <c r="FC63">
        <v>28331.4</v>
      </c>
      <c r="FD63">
        <v>33717</v>
      </c>
      <c r="FE63">
        <v>34652.6</v>
      </c>
      <c r="FF63">
        <v>42905.8</v>
      </c>
      <c r="FG63">
        <v>44222.7</v>
      </c>
      <c r="FH63">
        <v>1.7730999999999999</v>
      </c>
      <c r="FI63">
        <v>1.9300999999999999</v>
      </c>
      <c r="FJ63">
        <v>2.0164999999999999E-2</v>
      </c>
      <c r="FK63">
        <v>0</v>
      </c>
      <c r="FL63">
        <v>30.331600000000002</v>
      </c>
      <c r="FM63">
        <v>999.9</v>
      </c>
      <c r="FN63">
        <v>44.420999999999999</v>
      </c>
      <c r="FO63">
        <v>39.558999999999997</v>
      </c>
      <c r="FP63">
        <v>32.311700000000002</v>
      </c>
      <c r="FQ63">
        <v>62.191000000000003</v>
      </c>
      <c r="FR63">
        <v>32.067300000000003</v>
      </c>
      <c r="FS63">
        <v>1</v>
      </c>
      <c r="FT63">
        <v>0.63022900000000004</v>
      </c>
      <c r="FU63">
        <v>2.6828099999999999</v>
      </c>
      <c r="FV63">
        <v>20.327300000000001</v>
      </c>
      <c r="FW63">
        <v>5.2719500000000004</v>
      </c>
      <c r="FX63">
        <v>12.0905</v>
      </c>
      <c r="FY63">
        <v>5.0130499999999998</v>
      </c>
      <c r="FZ63">
        <v>3.2919999999999998</v>
      </c>
      <c r="GA63">
        <v>999.9</v>
      </c>
      <c r="GB63">
        <v>9999</v>
      </c>
      <c r="GC63">
        <v>9999</v>
      </c>
      <c r="GD63">
        <v>9999</v>
      </c>
      <c r="GE63">
        <v>1.8720399999999999</v>
      </c>
      <c r="GF63">
        <v>1.8727400000000001</v>
      </c>
      <c r="GG63">
        <v>1.8723700000000001</v>
      </c>
      <c r="GH63">
        <v>1.8761699999999999</v>
      </c>
      <c r="GI63">
        <v>1.86995</v>
      </c>
      <c r="GJ63">
        <v>1.87286</v>
      </c>
      <c r="GK63">
        <v>1.87286</v>
      </c>
      <c r="GL63">
        <v>1.8742399999999999</v>
      </c>
      <c r="GM63">
        <v>5</v>
      </c>
      <c r="GN63">
        <v>0</v>
      </c>
      <c r="GO63">
        <v>0</v>
      </c>
      <c r="GP63">
        <v>0</v>
      </c>
      <c r="GQ63" t="s">
        <v>371</v>
      </c>
      <c r="GR63" t="s">
        <v>372</v>
      </c>
      <c r="GS63" t="s">
        <v>373</v>
      </c>
      <c r="GT63" t="s">
        <v>373</v>
      </c>
      <c r="GU63" t="s">
        <v>373</v>
      </c>
      <c r="GV63" t="s">
        <v>373</v>
      </c>
      <c r="GW63">
        <v>0</v>
      </c>
      <c r="GX63">
        <v>100</v>
      </c>
      <c r="GY63">
        <v>100</v>
      </c>
      <c r="GZ63">
        <v>-9.9870000000000001</v>
      </c>
      <c r="HA63">
        <v>0.126</v>
      </c>
      <c r="HB63">
        <v>-3.8063427963091501</v>
      </c>
      <c r="HC63">
        <v>-5.2264853520813098E-3</v>
      </c>
      <c r="HD63">
        <v>8.80926177612275E-7</v>
      </c>
      <c r="HE63">
        <v>-7.1543816509633199E-11</v>
      </c>
      <c r="HF63">
        <v>0.107819999999997</v>
      </c>
      <c r="HG63">
        <v>0</v>
      </c>
      <c r="HH63">
        <v>0</v>
      </c>
      <c r="HI63">
        <v>0</v>
      </c>
      <c r="HJ63">
        <v>3</v>
      </c>
      <c r="HK63">
        <v>2051</v>
      </c>
      <c r="HL63">
        <v>1</v>
      </c>
      <c r="HM63">
        <v>25</v>
      </c>
      <c r="HN63">
        <v>2.1</v>
      </c>
      <c r="HO63">
        <v>2.4</v>
      </c>
      <c r="HP63">
        <v>18</v>
      </c>
      <c r="HQ63">
        <v>514.52599999999995</v>
      </c>
      <c r="HR63">
        <v>536.65099999999995</v>
      </c>
      <c r="HS63">
        <v>26.998100000000001</v>
      </c>
      <c r="HT63">
        <v>34.770600000000002</v>
      </c>
      <c r="HU63">
        <v>30.000299999999999</v>
      </c>
      <c r="HV63">
        <v>34.780099999999997</v>
      </c>
      <c r="HW63">
        <v>34.746499999999997</v>
      </c>
      <c r="HX63">
        <v>62.604799999999997</v>
      </c>
      <c r="HY63">
        <v>10.709</v>
      </c>
      <c r="HZ63">
        <v>27.5641</v>
      </c>
      <c r="IA63">
        <v>27</v>
      </c>
      <c r="IB63">
        <v>1500</v>
      </c>
      <c r="IC63">
        <v>27.854500000000002</v>
      </c>
      <c r="ID63">
        <v>99.563699999999997</v>
      </c>
      <c r="IE63">
        <v>98.078199999999995</v>
      </c>
    </row>
    <row r="64" spans="1:239" x14ac:dyDescent="0.3">
      <c r="A64">
        <v>48</v>
      </c>
      <c r="B64">
        <v>1628182223.5999999</v>
      </c>
      <c r="C64">
        <v>7754.0999999046298</v>
      </c>
      <c r="D64" t="s">
        <v>607</v>
      </c>
      <c r="E64" t="s">
        <v>608</v>
      </c>
      <c r="F64">
        <v>0</v>
      </c>
      <c r="G64" t="s">
        <v>452</v>
      </c>
      <c r="H64" t="s">
        <v>533</v>
      </c>
      <c r="I64" t="s">
        <v>364</v>
      </c>
      <c r="J64">
        <v>1628182223.5999999</v>
      </c>
      <c r="K64">
        <f t="shared" si="46"/>
        <v>1.1922430816774182E-3</v>
      </c>
      <c r="L64">
        <f t="shared" si="47"/>
        <v>1.1922430816774183</v>
      </c>
      <c r="M64">
        <f t="shared" si="48"/>
        <v>52.196489667321103</v>
      </c>
      <c r="N64">
        <f t="shared" si="49"/>
        <v>1734.86</v>
      </c>
      <c r="O64">
        <f t="shared" si="50"/>
        <v>732.62521253304601</v>
      </c>
      <c r="P64">
        <f t="shared" si="51"/>
        <v>73.001686164136871</v>
      </c>
      <c r="Q64">
        <f t="shared" si="52"/>
        <v>172.86834126391997</v>
      </c>
      <c r="R64">
        <f t="shared" si="53"/>
        <v>8.6890582826125412E-2</v>
      </c>
      <c r="S64">
        <f t="shared" si="54"/>
        <v>2.913306207123417</v>
      </c>
      <c r="T64">
        <f t="shared" si="55"/>
        <v>8.5476123835646206E-2</v>
      </c>
      <c r="U64">
        <f t="shared" si="56"/>
        <v>5.3547742929430681E-2</v>
      </c>
      <c r="V64">
        <f t="shared" si="57"/>
        <v>321.52094386132205</v>
      </c>
      <c r="W64">
        <f t="shared" si="58"/>
        <v>31.694696294780318</v>
      </c>
      <c r="X64">
        <f t="shared" si="59"/>
        <v>30.327500000000001</v>
      </c>
      <c r="Y64">
        <f t="shared" si="60"/>
        <v>4.3412544857225646</v>
      </c>
      <c r="Z64">
        <f t="shared" si="61"/>
        <v>70.057215519029029</v>
      </c>
      <c r="AA64">
        <f t="shared" si="62"/>
        <v>3.0026116658647997</v>
      </c>
      <c r="AB64">
        <f t="shared" si="63"/>
        <v>4.2859420598142766</v>
      </c>
      <c r="AC64">
        <f t="shared" si="64"/>
        <v>1.3386428198577649</v>
      </c>
      <c r="AD64">
        <f t="shared" si="65"/>
        <v>-52.577919901974148</v>
      </c>
      <c r="AE64">
        <f t="shared" si="66"/>
        <v>-35.119099923714842</v>
      </c>
      <c r="AF64">
        <f t="shared" si="67"/>
        <v>-2.6861085743926174</v>
      </c>
      <c r="AG64">
        <f t="shared" si="68"/>
        <v>231.13781546124045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51862.420855435776</v>
      </c>
      <c r="AM64" t="s">
        <v>365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609</v>
      </c>
      <c r="AT64">
        <v>10249.9</v>
      </c>
      <c r="AU64">
        <v>716.43703846153801</v>
      </c>
      <c r="AV64">
        <v>1175.6500000000001</v>
      </c>
      <c r="AW64">
        <f t="shared" si="73"/>
        <v>0.39060346322329098</v>
      </c>
      <c r="AX64">
        <v>0.5</v>
      </c>
      <c r="AY64">
        <f t="shared" si="74"/>
        <v>1681.2479999281461</v>
      </c>
      <c r="AZ64">
        <f t="shared" si="75"/>
        <v>52.196489667321103</v>
      </c>
      <c r="BA64">
        <f t="shared" si="76"/>
        <v>328.35064565458259</v>
      </c>
      <c r="BB64">
        <f t="shared" si="77"/>
        <v>3.1238651161403102E-2</v>
      </c>
      <c r="BC64">
        <f t="shared" si="78"/>
        <v>2.4468591842810361</v>
      </c>
      <c r="BD64">
        <f t="shared" si="79"/>
        <v>255.5743774203811</v>
      </c>
      <c r="BE64" t="s">
        <v>610</v>
      </c>
      <c r="BF64">
        <v>556.59</v>
      </c>
      <c r="BG64">
        <f t="shared" si="80"/>
        <v>556.59</v>
      </c>
      <c r="BH64">
        <f t="shared" si="81"/>
        <v>0.52656828137625999</v>
      </c>
      <c r="BI64">
        <f t="shared" si="82"/>
        <v>0.74179071744008984</v>
      </c>
      <c r="BJ64">
        <f t="shared" si="83"/>
        <v>0.82290865088923282</v>
      </c>
      <c r="BK64">
        <f t="shared" si="84"/>
        <v>0.52575335803853507</v>
      </c>
      <c r="BL64">
        <f t="shared" si="85"/>
        <v>0.767088665652646</v>
      </c>
      <c r="BM64">
        <f t="shared" si="86"/>
        <v>0.57628692160664274</v>
      </c>
      <c r="BN64">
        <f t="shared" si="87"/>
        <v>0.42371307839335726</v>
      </c>
      <c r="BO64">
        <f t="shared" si="88"/>
        <v>2000.06</v>
      </c>
      <c r="BP64">
        <f t="shared" si="89"/>
        <v>1681.2479999281461</v>
      </c>
      <c r="BQ64">
        <f t="shared" si="90"/>
        <v>0.840598782000613</v>
      </c>
      <c r="BR64">
        <f t="shared" si="91"/>
        <v>0.16075564926118319</v>
      </c>
      <c r="BS64">
        <v>6</v>
      </c>
      <c r="BT64">
        <v>0.5</v>
      </c>
      <c r="BU64" t="s">
        <v>368</v>
      </c>
      <c r="BV64">
        <v>2</v>
      </c>
      <c r="BW64">
        <v>1628182223.5999999</v>
      </c>
      <c r="BX64">
        <v>1734.86</v>
      </c>
      <c r="BY64">
        <v>1799.96</v>
      </c>
      <c r="BZ64">
        <v>30.133400000000002</v>
      </c>
      <c r="CA64">
        <v>28.746200000000002</v>
      </c>
      <c r="CB64">
        <v>1745.73</v>
      </c>
      <c r="CC64">
        <v>30.0059</v>
      </c>
      <c r="CD64">
        <v>500.137</v>
      </c>
      <c r="CE64">
        <v>99.543599999999998</v>
      </c>
      <c r="CF64">
        <v>0.100372</v>
      </c>
      <c r="CG64">
        <v>30.103899999999999</v>
      </c>
      <c r="CH64">
        <v>30.327500000000001</v>
      </c>
      <c r="CI64">
        <v>999.9</v>
      </c>
      <c r="CJ64">
        <v>0</v>
      </c>
      <c r="CK64">
        <v>0</v>
      </c>
      <c r="CL64">
        <v>9953.1200000000008</v>
      </c>
      <c r="CM64">
        <v>0</v>
      </c>
      <c r="CN64">
        <v>427.04599999999999</v>
      </c>
      <c r="CO64">
        <v>-65.092500000000001</v>
      </c>
      <c r="CP64">
        <v>1788.77</v>
      </c>
      <c r="CQ64">
        <v>1853.23</v>
      </c>
      <c r="CR64">
        <v>1.3872</v>
      </c>
      <c r="CS64">
        <v>1799.96</v>
      </c>
      <c r="CT64">
        <v>28.746200000000002</v>
      </c>
      <c r="CU64">
        <v>2.9995799999999999</v>
      </c>
      <c r="CV64">
        <v>2.8614999999999999</v>
      </c>
      <c r="CW64">
        <v>24.025600000000001</v>
      </c>
      <c r="CX64">
        <v>23.243200000000002</v>
      </c>
      <c r="CY64">
        <v>2000.06</v>
      </c>
      <c r="CZ64">
        <v>0.979993</v>
      </c>
      <c r="DA64">
        <v>2.0007500000000001E-2</v>
      </c>
      <c r="DB64">
        <v>0</v>
      </c>
      <c r="DC64">
        <v>715.84900000000005</v>
      </c>
      <c r="DD64">
        <v>5.0001199999999999</v>
      </c>
      <c r="DE64">
        <v>14601</v>
      </c>
      <c r="DF64">
        <v>17385.2</v>
      </c>
      <c r="DG64">
        <v>48.186999999999998</v>
      </c>
      <c r="DH64">
        <v>49.436999999999998</v>
      </c>
      <c r="DI64">
        <v>49.061999999999998</v>
      </c>
      <c r="DJ64">
        <v>48.686999999999998</v>
      </c>
      <c r="DK64">
        <v>50</v>
      </c>
      <c r="DL64">
        <v>1955.14</v>
      </c>
      <c r="DM64">
        <v>39.92</v>
      </c>
      <c r="DN64">
        <v>0</v>
      </c>
      <c r="DO64">
        <v>148.299999952316</v>
      </c>
      <c r="DP64">
        <v>0</v>
      </c>
      <c r="DQ64">
        <v>716.43703846153801</v>
      </c>
      <c r="DR64">
        <v>-2.50676922875983</v>
      </c>
      <c r="DS64">
        <v>-29.329914463452901</v>
      </c>
      <c r="DT64">
        <v>14602.373076923101</v>
      </c>
      <c r="DU64">
        <v>15</v>
      </c>
      <c r="DV64">
        <v>1628182186.0999999</v>
      </c>
      <c r="DW64" t="s">
        <v>611</v>
      </c>
      <c r="DX64">
        <v>1628182186.0999999</v>
      </c>
      <c r="DY64">
        <v>1628182174.0999999</v>
      </c>
      <c r="DZ64">
        <v>52</v>
      </c>
      <c r="EA64">
        <v>-0.191</v>
      </c>
      <c r="EB64">
        <v>1E-3</v>
      </c>
      <c r="EC64">
        <v>-11.05</v>
      </c>
      <c r="ED64">
        <v>0.127</v>
      </c>
      <c r="EE64">
        <v>1800</v>
      </c>
      <c r="EF64">
        <v>28</v>
      </c>
      <c r="EG64">
        <v>0.05</v>
      </c>
      <c r="EH64">
        <v>0.04</v>
      </c>
      <c r="EI64">
        <v>52.432598445741199</v>
      </c>
      <c r="EJ64">
        <v>-0.80005436177803801</v>
      </c>
      <c r="EK64">
        <v>0.15694113028968201</v>
      </c>
      <c r="EL64">
        <v>1</v>
      </c>
      <c r="EM64">
        <v>8.7867711648482394E-2</v>
      </c>
      <c r="EN64">
        <v>-4.6236046974411898E-3</v>
      </c>
      <c r="EO64">
        <v>1.6905117460958099E-3</v>
      </c>
      <c r="EP64">
        <v>1</v>
      </c>
      <c r="EQ64">
        <v>2</v>
      </c>
      <c r="ER64">
        <v>2</v>
      </c>
      <c r="ES64" t="s">
        <v>370</v>
      </c>
      <c r="ET64">
        <v>2.9322599999999999</v>
      </c>
      <c r="EU64">
        <v>2.7402500000000001</v>
      </c>
      <c r="EV64">
        <v>0.243647</v>
      </c>
      <c r="EW64">
        <v>0.25113999999999997</v>
      </c>
      <c r="EX64">
        <v>0.13590099999999999</v>
      </c>
      <c r="EY64">
        <v>0.13353899999999999</v>
      </c>
      <c r="EZ64">
        <v>23600</v>
      </c>
      <c r="FA64">
        <v>23155.8</v>
      </c>
      <c r="FB64">
        <v>28436.5</v>
      </c>
      <c r="FC64">
        <v>28331.7</v>
      </c>
      <c r="FD64">
        <v>33787.199999999997</v>
      </c>
      <c r="FE64">
        <v>34538.1</v>
      </c>
      <c r="FF64">
        <v>42923.8</v>
      </c>
      <c r="FG64">
        <v>44221.9</v>
      </c>
      <c r="FH64">
        <v>1.7725500000000001</v>
      </c>
      <c r="FI64">
        <v>1.9310700000000001</v>
      </c>
      <c r="FJ64">
        <v>5.8390200000000003E-2</v>
      </c>
      <c r="FK64">
        <v>0</v>
      </c>
      <c r="FL64">
        <v>29.377099999999999</v>
      </c>
      <c r="FM64">
        <v>999.9</v>
      </c>
      <c r="FN64">
        <v>45.085999999999999</v>
      </c>
      <c r="FO64">
        <v>39.71</v>
      </c>
      <c r="FP64">
        <v>33.066099999999999</v>
      </c>
      <c r="FQ64">
        <v>62.140999999999998</v>
      </c>
      <c r="FR64">
        <v>32.127400000000002</v>
      </c>
      <c r="FS64">
        <v>1</v>
      </c>
      <c r="FT64">
        <v>0.62795500000000004</v>
      </c>
      <c r="FU64">
        <v>2.2396500000000001</v>
      </c>
      <c r="FV64">
        <v>20.334800000000001</v>
      </c>
      <c r="FW64">
        <v>5.2740499999999999</v>
      </c>
      <c r="FX64">
        <v>12.089</v>
      </c>
      <c r="FY64">
        <v>5.0124500000000003</v>
      </c>
      <c r="FZ64">
        <v>3.2919800000000001</v>
      </c>
      <c r="GA64">
        <v>999.9</v>
      </c>
      <c r="GB64">
        <v>9999</v>
      </c>
      <c r="GC64">
        <v>9999</v>
      </c>
      <c r="GD64">
        <v>9999</v>
      </c>
      <c r="GE64">
        <v>1.87201</v>
      </c>
      <c r="GF64">
        <v>1.87276</v>
      </c>
      <c r="GG64">
        <v>1.8724000000000001</v>
      </c>
      <c r="GH64">
        <v>1.87619</v>
      </c>
      <c r="GI64">
        <v>1.86995</v>
      </c>
      <c r="GJ64">
        <v>1.87287</v>
      </c>
      <c r="GK64">
        <v>1.87286</v>
      </c>
      <c r="GL64">
        <v>1.8742399999999999</v>
      </c>
      <c r="GM64">
        <v>5</v>
      </c>
      <c r="GN64">
        <v>0</v>
      </c>
      <c r="GO64">
        <v>0</v>
      </c>
      <c r="GP64">
        <v>0</v>
      </c>
      <c r="GQ64" t="s">
        <v>371</v>
      </c>
      <c r="GR64" t="s">
        <v>372</v>
      </c>
      <c r="GS64" t="s">
        <v>373</v>
      </c>
      <c r="GT64" t="s">
        <v>373</v>
      </c>
      <c r="GU64" t="s">
        <v>373</v>
      </c>
      <c r="GV64" t="s">
        <v>373</v>
      </c>
      <c r="GW64">
        <v>0</v>
      </c>
      <c r="GX64">
        <v>100</v>
      </c>
      <c r="GY64">
        <v>100</v>
      </c>
      <c r="GZ64">
        <v>-10.87</v>
      </c>
      <c r="HA64">
        <v>0.1275</v>
      </c>
      <c r="HB64">
        <v>-4.0489242563190002</v>
      </c>
      <c r="HC64">
        <v>-5.2264853520813098E-3</v>
      </c>
      <c r="HD64">
        <v>8.80926177612275E-7</v>
      </c>
      <c r="HE64">
        <v>-7.1543816509633199E-11</v>
      </c>
      <c r="HF64">
        <v>0.127445000000002</v>
      </c>
      <c r="HG64">
        <v>0</v>
      </c>
      <c r="HH64">
        <v>0</v>
      </c>
      <c r="HI64">
        <v>0</v>
      </c>
      <c r="HJ64">
        <v>3</v>
      </c>
      <c r="HK64">
        <v>2051</v>
      </c>
      <c r="HL64">
        <v>1</v>
      </c>
      <c r="HM64">
        <v>25</v>
      </c>
      <c r="HN64">
        <v>0.6</v>
      </c>
      <c r="HO64">
        <v>0.8</v>
      </c>
      <c r="HP64">
        <v>18</v>
      </c>
      <c r="HQ64">
        <v>514.25599999999997</v>
      </c>
      <c r="HR64">
        <v>537.56799999999998</v>
      </c>
      <c r="HS64">
        <v>26.9969</v>
      </c>
      <c r="HT64">
        <v>34.745800000000003</v>
      </c>
      <c r="HU64">
        <v>29.9998</v>
      </c>
      <c r="HV64">
        <v>34.799700000000001</v>
      </c>
      <c r="HW64">
        <v>34.7654</v>
      </c>
      <c r="HX64">
        <v>72.4923</v>
      </c>
      <c r="HY64">
        <v>10.965400000000001</v>
      </c>
      <c r="HZ64">
        <v>32.061999999999998</v>
      </c>
      <c r="IA64">
        <v>27</v>
      </c>
      <c r="IB64">
        <v>1800</v>
      </c>
      <c r="IC64">
        <v>28.648199999999999</v>
      </c>
      <c r="ID64">
        <v>99.598200000000006</v>
      </c>
      <c r="IE64">
        <v>98.077399999999997</v>
      </c>
    </row>
    <row r="65" spans="1:239" x14ac:dyDescent="0.3">
      <c r="A65">
        <v>49</v>
      </c>
      <c r="B65">
        <v>1628183643.5</v>
      </c>
      <c r="C65">
        <v>9174</v>
      </c>
      <c r="D65" t="s">
        <v>612</v>
      </c>
      <c r="E65" t="s">
        <v>613</v>
      </c>
      <c r="F65">
        <v>0</v>
      </c>
      <c r="G65" t="s">
        <v>614</v>
      </c>
      <c r="H65" t="s">
        <v>27</v>
      </c>
      <c r="I65" t="s">
        <v>364</v>
      </c>
      <c r="J65">
        <v>1628183643.5</v>
      </c>
      <c r="K65">
        <f t="shared" si="46"/>
        <v>4.8760236768673011E-3</v>
      </c>
      <c r="L65">
        <f t="shared" si="47"/>
        <v>4.8760236768673009</v>
      </c>
      <c r="M65">
        <f t="shared" si="48"/>
        <v>25.283492234419761</v>
      </c>
      <c r="N65">
        <f t="shared" si="49"/>
        <v>367.51400000000001</v>
      </c>
      <c r="O65">
        <f t="shared" si="50"/>
        <v>251.88195221321635</v>
      </c>
      <c r="P65">
        <f t="shared" si="51"/>
        <v>25.09584361031769</v>
      </c>
      <c r="Q65">
        <f t="shared" si="52"/>
        <v>36.616652314950407</v>
      </c>
      <c r="R65">
        <f t="shared" si="53"/>
        <v>0.39442616027849908</v>
      </c>
      <c r="S65">
        <f t="shared" si="54"/>
        <v>2.9227716315590819</v>
      </c>
      <c r="T65">
        <f t="shared" si="55"/>
        <v>0.36706251337236401</v>
      </c>
      <c r="U65">
        <f t="shared" si="56"/>
        <v>0.23171419525492376</v>
      </c>
      <c r="V65">
        <f t="shared" si="57"/>
        <v>321.52732786132481</v>
      </c>
      <c r="W65">
        <f t="shared" si="58"/>
        <v>30.644058411447997</v>
      </c>
      <c r="X65">
        <f t="shared" si="59"/>
        <v>30.0322</v>
      </c>
      <c r="Y65">
        <f t="shared" si="60"/>
        <v>4.2683360051220216</v>
      </c>
      <c r="Z65">
        <f t="shared" si="61"/>
        <v>70.18734214105136</v>
      </c>
      <c r="AA65">
        <f t="shared" si="62"/>
        <v>2.9930457221561606</v>
      </c>
      <c r="AB65">
        <f t="shared" si="63"/>
        <v>4.264366808677857</v>
      </c>
      <c r="AC65">
        <f t="shared" si="64"/>
        <v>1.275290282965861</v>
      </c>
      <c r="AD65">
        <f t="shared" si="65"/>
        <v>-215.03264414984798</v>
      </c>
      <c r="AE65">
        <f t="shared" si="66"/>
        <v>-2.5526739200501432</v>
      </c>
      <c r="AF65">
        <f t="shared" si="67"/>
        <v>-0.19424201565070109</v>
      </c>
      <c r="AG65">
        <f t="shared" si="68"/>
        <v>103.74776777577601</v>
      </c>
      <c r="AH65">
        <v>0</v>
      </c>
      <c r="AI65">
        <v>0</v>
      </c>
      <c r="AJ65">
        <f t="shared" si="69"/>
        <v>1</v>
      </c>
      <c r="AK65">
        <f t="shared" si="70"/>
        <v>0</v>
      </c>
      <c r="AL65">
        <f t="shared" si="71"/>
        <v>52147.130356453643</v>
      </c>
      <c r="AM65" t="s">
        <v>365</v>
      </c>
      <c r="AN65">
        <v>10238.9</v>
      </c>
      <c r="AO65">
        <v>302.21199999999999</v>
      </c>
      <c r="AP65">
        <v>4052.3</v>
      </c>
      <c r="AQ65">
        <f t="shared" si="72"/>
        <v>0.92542210596451402</v>
      </c>
      <c r="AR65">
        <v>-0.32343011824092399</v>
      </c>
      <c r="AS65" t="s">
        <v>615</v>
      </c>
      <c r="AT65">
        <v>10202.1</v>
      </c>
      <c r="AU65">
        <v>866.20204000000001</v>
      </c>
      <c r="AV65">
        <v>1237.1099999999999</v>
      </c>
      <c r="AW65">
        <f t="shared" si="73"/>
        <v>0.29981809216642008</v>
      </c>
      <c r="AX65">
        <v>0.5</v>
      </c>
      <c r="AY65">
        <f t="shared" si="74"/>
        <v>1681.2815999281472</v>
      </c>
      <c r="AZ65">
        <f t="shared" si="75"/>
        <v>25.283492234419761</v>
      </c>
      <c r="BA65">
        <f t="shared" si="76"/>
        <v>252.03932084248171</v>
      </c>
      <c r="BB65">
        <f t="shared" si="77"/>
        <v>1.523059691711076E-2</v>
      </c>
      <c r="BC65">
        <f t="shared" si="78"/>
        <v>2.2756181746166475</v>
      </c>
      <c r="BD65">
        <f t="shared" si="79"/>
        <v>258.3647147092031</v>
      </c>
      <c r="BE65" t="s">
        <v>616</v>
      </c>
      <c r="BF65">
        <v>630.83000000000004</v>
      </c>
      <c r="BG65">
        <f t="shared" si="80"/>
        <v>630.83000000000004</v>
      </c>
      <c r="BH65">
        <f t="shared" si="81"/>
        <v>0.49007768104695615</v>
      </c>
      <c r="BI65">
        <f t="shared" si="82"/>
        <v>0.61177667084515397</v>
      </c>
      <c r="BJ65">
        <f t="shared" si="83"/>
        <v>0.82280131054780559</v>
      </c>
      <c r="BK65">
        <f t="shared" si="84"/>
        <v>0.39673628566966657</v>
      </c>
      <c r="BL65">
        <f t="shared" si="85"/>
        <v>0.75069971691330983</v>
      </c>
      <c r="BM65">
        <f t="shared" si="86"/>
        <v>0.44553933083469593</v>
      </c>
      <c r="BN65">
        <f t="shared" si="87"/>
        <v>0.55446066916530401</v>
      </c>
      <c r="BO65">
        <f t="shared" si="88"/>
        <v>2000.1</v>
      </c>
      <c r="BP65">
        <f t="shared" si="89"/>
        <v>1681.2815999281472</v>
      </c>
      <c r="BQ65">
        <f t="shared" si="90"/>
        <v>0.84059877002557237</v>
      </c>
      <c r="BR65">
        <f t="shared" si="91"/>
        <v>0.16075562614935493</v>
      </c>
      <c r="BS65">
        <v>6</v>
      </c>
      <c r="BT65">
        <v>0.5</v>
      </c>
      <c r="BU65" t="s">
        <v>368</v>
      </c>
      <c r="BV65">
        <v>2</v>
      </c>
      <c r="BW65">
        <v>1628183643.5</v>
      </c>
      <c r="BX65">
        <v>367.51400000000001</v>
      </c>
      <c r="BY65">
        <v>400.00200000000001</v>
      </c>
      <c r="BZ65">
        <v>30.040600000000001</v>
      </c>
      <c r="CA65">
        <v>24.365600000000001</v>
      </c>
      <c r="CB65">
        <v>373.92500000000001</v>
      </c>
      <c r="CC65">
        <v>30.0001</v>
      </c>
      <c r="CD65">
        <v>500.04</v>
      </c>
      <c r="CE65">
        <v>99.533500000000004</v>
      </c>
      <c r="CF65">
        <v>9.9853600000000001E-2</v>
      </c>
      <c r="CG65">
        <v>30.015999999999998</v>
      </c>
      <c r="CH65">
        <v>30.0322</v>
      </c>
      <c r="CI65">
        <v>999.9</v>
      </c>
      <c r="CJ65">
        <v>0</v>
      </c>
      <c r="CK65">
        <v>0</v>
      </c>
      <c r="CL65">
        <v>10008.1</v>
      </c>
      <c r="CM65">
        <v>0</v>
      </c>
      <c r="CN65">
        <v>2253.2600000000002</v>
      </c>
      <c r="CO65">
        <v>-32.488399999999999</v>
      </c>
      <c r="CP65">
        <v>378.89600000000002</v>
      </c>
      <c r="CQ65">
        <v>409.99200000000002</v>
      </c>
      <c r="CR65">
        <v>5.6750499999999997</v>
      </c>
      <c r="CS65">
        <v>400.00200000000001</v>
      </c>
      <c r="CT65">
        <v>24.365600000000001</v>
      </c>
      <c r="CU65">
        <v>2.9900500000000001</v>
      </c>
      <c r="CV65">
        <v>2.4251900000000002</v>
      </c>
      <c r="CW65">
        <v>23.9726</v>
      </c>
      <c r="CX65">
        <v>20.533000000000001</v>
      </c>
      <c r="CY65">
        <v>2000.1</v>
      </c>
      <c r="CZ65">
        <v>0.97999199999999997</v>
      </c>
      <c r="DA65">
        <v>2.0008000000000001E-2</v>
      </c>
      <c r="DB65">
        <v>0</v>
      </c>
      <c r="DC65">
        <v>866.61199999999997</v>
      </c>
      <c r="DD65">
        <v>5.0001199999999999</v>
      </c>
      <c r="DE65">
        <v>18598.599999999999</v>
      </c>
      <c r="DF65">
        <v>17385.400000000001</v>
      </c>
      <c r="DG65">
        <v>48.5</v>
      </c>
      <c r="DH65">
        <v>50.125</v>
      </c>
      <c r="DI65">
        <v>49.25</v>
      </c>
      <c r="DJ65">
        <v>49.375</v>
      </c>
      <c r="DK65">
        <v>50.186999999999998</v>
      </c>
      <c r="DL65">
        <v>1955.18</v>
      </c>
      <c r="DM65">
        <v>39.92</v>
      </c>
      <c r="DN65">
        <v>0</v>
      </c>
      <c r="DO65">
        <v>1419.5999999046301</v>
      </c>
      <c r="DP65">
        <v>0</v>
      </c>
      <c r="DQ65">
        <v>866.20204000000001</v>
      </c>
      <c r="DR65">
        <v>2.46653844289319</v>
      </c>
      <c r="DS65">
        <v>34.153846059176097</v>
      </c>
      <c r="DT65">
        <v>18592.036</v>
      </c>
      <c r="DU65">
        <v>15</v>
      </c>
      <c r="DV65">
        <v>1628183605</v>
      </c>
      <c r="DW65" t="s">
        <v>617</v>
      </c>
      <c r="DX65">
        <v>1628183592.5</v>
      </c>
      <c r="DY65">
        <v>1628183605</v>
      </c>
      <c r="DZ65">
        <v>54</v>
      </c>
      <c r="EA65">
        <v>4.8000000000000001E-2</v>
      </c>
      <c r="EB65">
        <v>-1.7000000000000001E-2</v>
      </c>
      <c r="EC65">
        <v>-6.56</v>
      </c>
      <c r="ED65">
        <v>3.4000000000000002E-2</v>
      </c>
      <c r="EE65">
        <v>400</v>
      </c>
      <c r="EF65">
        <v>25</v>
      </c>
      <c r="EG65">
        <v>7.0000000000000007E-2</v>
      </c>
      <c r="EH65">
        <v>0.02</v>
      </c>
      <c r="EI65">
        <v>25.250091551544202</v>
      </c>
      <c r="EJ65">
        <v>-0.271231721698237</v>
      </c>
      <c r="EK65">
        <v>7.9079534003047305E-2</v>
      </c>
      <c r="EL65">
        <v>1</v>
      </c>
      <c r="EM65">
        <v>0.38272257535537502</v>
      </c>
      <c r="EN65">
        <v>0.106227661178318</v>
      </c>
      <c r="EO65">
        <v>1.78765222635088E-2</v>
      </c>
      <c r="EP65">
        <v>1</v>
      </c>
      <c r="EQ65">
        <v>2</v>
      </c>
      <c r="ER65">
        <v>2</v>
      </c>
      <c r="ES65" t="s">
        <v>370</v>
      </c>
      <c r="ET65">
        <v>2.93208</v>
      </c>
      <c r="EU65">
        <v>2.7402199999999999</v>
      </c>
      <c r="EV65">
        <v>8.6350700000000002E-2</v>
      </c>
      <c r="EW65">
        <v>9.2491900000000002E-2</v>
      </c>
      <c r="EX65">
        <v>0.135849</v>
      </c>
      <c r="EY65">
        <v>0.11917999999999999</v>
      </c>
      <c r="EZ65">
        <v>28547.9</v>
      </c>
      <c r="FA65">
        <v>28088.400000000001</v>
      </c>
      <c r="FB65">
        <v>28466</v>
      </c>
      <c r="FC65">
        <v>28348.3</v>
      </c>
      <c r="FD65">
        <v>33853.599999999999</v>
      </c>
      <c r="FE65">
        <v>35125</v>
      </c>
      <c r="FF65">
        <v>43007</v>
      </c>
      <c r="FG65">
        <v>44238.6</v>
      </c>
      <c r="FH65">
        <v>1.7729699999999999</v>
      </c>
      <c r="FI65">
        <v>1.9262300000000001</v>
      </c>
      <c r="FJ65">
        <v>7.7165700000000004E-2</v>
      </c>
      <c r="FK65">
        <v>0</v>
      </c>
      <c r="FL65">
        <v>28.775200000000002</v>
      </c>
      <c r="FM65">
        <v>999.9</v>
      </c>
      <c r="FN65">
        <v>44.94</v>
      </c>
      <c r="FO65">
        <v>39.034999999999997</v>
      </c>
      <c r="FP65">
        <v>31.788</v>
      </c>
      <c r="FQ65">
        <v>61.951099999999997</v>
      </c>
      <c r="FR65">
        <v>32.560099999999998</v>
      </c>
      <c r="FS65">
        <v>1</v>
      </c>
      <c r="FT65">
        <v>0.63340700000000005</v>
      </c>
      <c r="FU65">
        <v>2.1883900000000001</v>
      </c>
      <c r="FV65">
        <v>20.334</v>
      </c>
      <c r="FW65">
        <v>5.2710499999999998</v>
      </c>
      <c r="FX65">
        <v>12.0905</v>
      </c>
      <c r="FY65">
        <v>5.0112500000000004</v>
      </c>
      <c r="FZ65">
        <v>3.29122</v>
      </c>
      <c r="GA65">
        <v>999.9</v>
      </c>
      <c r="GB65">
        <v>9999</v>
      </c>
      <c r="GC65">
        <v>9999</v>
      </c>
      <c r="GD65">
        <v>9999</v>
      </c>
      <c r="GE65">
        <v>1.8721000000000001</v>
      </c>
      <c r="GF65">
        <v>1.8727799999999999</v>
      </c>
      <c r="GG65">
        <v>1.8724099999999999</v>
      </c>
      <c r="GH65">
        <v>1.8762099999999999</v>
      </c>
      <c r="GI65">
        <v>1.8699600000000001</v>
      </c>
      <c r="GJ65">
        <v>1.8729100000000001</v>
      </c>
      <c r="GK65">
        <v>1.87286</v>
      </c>
      <c r="GL65">
        <v>1.87425</v>
      </c>
      <c r="GM65">
        <v>5</v>
      </c>
      <c r="GN65">
        <v>0</v>
      </c>
      <c r="GO65">
        <v>0</v>
      </c>
      <c r="GP65">
        <v>0</v>
      </c>
      <c r="GQ65" t="s">
        <v>371</v>
      </c>
      <c r="GR65" t="s">
        <v>372</v>
      </c>
      <c r="GS65" t="s">
        <v>373</v>
      </c>
      <c r="GT65" t="s">
        <v>373</v>
      </c>
      <c r="GU65" t="s">
        <v>373</v>
      </c>
      <c r="GV65" t="s">
        <v>373</v>
      </c>
      <c r="GW65">
        <v>0</v>
      </c>
      <c r="GX65">
        <v>100</v>
      </c>
      <c r="GY65">
        <v>100</v>
      </c>
      <c r="GZ65">
        <v>-6.4109999999999996</v>
      </c>
      <c r="HA65">
        <v>4.0500000000000001E-2</v>
      </c>
      <c r="HB65">
        <v>-4.5760652478504102</v>
      </c>
      <c r="HC65">
        <v>-5.2264853520813098E-3</v>
      </c>
      <c r="HD65">
        <v>8.80926177612275E-7</v>
      </c>
      <c r="HE65">
        <v>-7.1543816509633199E-11</v>
      </c>
      <c r="HF65">
        <v>4.0528053514497002E-2</v>
      </c>
      <c r="HG65">
        <v>0</v>
      </c>
      <c r="HH65">
        <v>0</v>
      </c>
      <c r="HI65">
        <v>0</v>
      </c>
      <c r="HJ65">
        <v>3</v>
      </c>
      <c r="HK65">
        <v>2051</v>
      </c>
      <c r="HL65">
        <v>1</v>
      </c>
      <c r="HM65">
        <v>25</v>
      </c>
      <c r="HN65">
        <v>0.8</v>
      </c>
      <c r="HO65">
        <v>0.6</v>
      </c>
      <c r="HP65">
        <v>18</v>
      </c>
      <c r="HQ65">
        <v>515.23599999999999</v>
      </c>
      <c r="HR65">
        <v>534.68799999999999</v>
      </c>
      <c r="HS65">
        <v>27.005199999999999</v>
      </c>
      <c r="HT65">
        <v>34.707299999999996</v>
      </c>
      <c r="HU65">
        <v>30.0001</v>
      </c>
      <c r="HV65">
        <v>34.866599999999998</v>
      </c>
      <c r="HW65">
        <v>34.857399999999998</v>
      </c>
      <c r="HX65">
        <v>21.506900000000002</v>
      </c>
      <c r="HY65">
        <v>23.839300000000001</v>
      </c>
      <c r="HZ65">
        <v>34.1569</v>
      </c>
      <c r="IA65">
        <v>27</v>
      </c>
      <c r="IB65">
        <v>400</v>
      </c>
      <c r="IC65">
        <v>24.3066</v>
      </c>
      <c r="ID65">
        <v>99.755499999999998</v>
      </c>
      <c r="IE65">
        <v>98.122500000000002</v>
      </c>
    </row>
    <row r="66" spans="1:239" x14ac:dyDescent="0.3">
      <c r="A66">
        <v>50</v>
      </c>
      <c r="B66">
        <v>1628183766</v>
      </c>
      <c r="C66">
        <v>9296.5</v>
      </c>
      <c r="D66" t="s">
        <v>618</v>
      </c>
      <c r="E66" t="s">
        <v>619</v>
      </c>
      <c r="F66">
        <v>0</v>
      </c>
      <c r="G66" t="s">
        <v>614</v>
      </c>
      <c r="H66" t="s">
        <v>27</v>
      </c>
      <c r="I66" t="s">
        <v>364</v>
      </c>
      <c r="J66">
        <v>1628183766</v>
      </c>
      <c r="K66">
        <f t="shared" si="46"/>
        <v>5.5980072475576414E-3</v>
      </c>
      <c r="L66">
        <f t="shared" si="47"/>
        <v>5.598007247557641</v>
      </c>
      <c r="M66">
        <f t="shared" si="48"/>
        <v>18.997555860761626</v>
      </c>
      <c r="N66">
        <f t="shared" si="49"/>
        <v>275.48200000000003</v>
      </c>
      <c r="O66">
        <f t="shared" si="50"/>
        <v>200.2450517671125</v>
      </c>
      <c r="P66">
        <f t="shared" si="51"/>
        <v>19.951923614341048</v>
      </c>
      <c r="Q66">
        <f t="shared" si="52"/>
        <v>27.448347774996602</v>
      </c>
      <c r="R66">
        <f t="shared" si="53"/>
        <v>0.46477054356469727</v>
      </c>
      <c r="S66">
        <f t="shared" si="54"/>
        <v>2.9288590671583927</v>
      </c>
      <c r="T66">
        <f t="shared" si="55"/>
        <v>0.42734440679930752</v>
      </c>
      <c r="U66">
        <f t="shared" si="56"/>
        <v>0.27020125191230365</v>
      </c>
      <c r="V66">
        <f t="shared" si="57"/>
        <v>321.5379208613644</v>
      </c>
      <c r="W66">
        <f t="shared" si="58"/>
        <v>30.55696396346832</v>
      </c>
      <c r="X66">
        <f t="shared" si="59"/>
        <v>30.106999999999999</v>
      </c>
      <c r="Y66">
        <f t="shared" si="60"/>
        <v>4.2867046951219949</v>
      </c>
      <c r="Z66">
        <f t="shared" si="61"/>
        <v>70.627549815733005</v>
      </c>
      <c r="AA66">
        <f t="shared" si="62"/>
        <v>3.02941950867972</v>
      </c>
      <c r="AB66">
        <f t="shared" si="63"/>
        <v>4.2892886934113719</v>
      </c>
      <c r="AC66">
        <f t="shared" si="64"/>
        <v>1.2572851864422749</v>
      </c>
      <c r="AD66">
        <f t="shared" si="65"/>
        <v>-246.87211961729199</v>
      </c>
      <c r="AE66">
        <f t="shared" si="66"/>
        <v>1.6579568253008174</v>
      </c>
      <c r="AF66">
        <f t="shared" si="67"/>
        <v>0.12600750584812354</v>
      </c>
      <c r="AG66">
        <f t="shared" si="68"/>
        <v>76.449765575221349</v>
      </c>
      <c r="AH66">
        <v>0</v>
      </c>
      <c r="AI66">
        <v>0</v>
      </c>
      <c r="AJ66">
        <f t="shared" si="69"/>
        <v>1</v>
      </c>
      <c r="AK66">
        <f t="shared" si="70"/>
        <v>0</v>
      </c>
      <c r="AL66">
        <f t="shared" si="71"/>
        <v>52303.559274710169</v>
      </c>
      <c r="AM66" t="s">
        <v>365</v>
      </c>
      <c r="AN66">
        <v>10238.9</v>
      </c>
      <c r="AO66">
        <v>302.21199999999999</v>
      </c>
      <c r="AP66">
        <v>4052.3</v>
      </c>
      <c r="AQ66">
        <f t="shared" si="72"/>
        <v>0.92542210596451402</v>
      </c>
      <c r="AR66">
        <v>-0.32343011824092399</v>
      </c>
      <c r="AS66" t="s">
        <v>620</v>
      </c>
      <c r="AT66">
        <v>10200</v>
      </c>
      <c r="AU66">
        <v>827.79596153846103</v>
      </c>
      <c r="AV66">
        <v>1144.76</v>
      </c>
      <c r="AW66">
        <f t="shared" si="73"/>
        <v>0.27688252425096871</v>
      </c>
      <c r="AX66">
        <v>0.5</v>
      </c>
      <c r="AY66">
        <f t="shared" si="74"/>
        <v>1681.340099928168</v>
      </c>
      <c r="AZ66">
        <f t="shared" si="75"/>
        <v>18.997555860761626</v>
      </c>
      <c r="BA66">
        <f t="shared" si="76"/>
        <v>232.76684549624358</v>
      </c>
      <c r="BB66">
        <f t="shared" si="77"/>
        <v>1.1491420432920146E-2</v>
      </c>
      <c r="BC66">
        <f t="shared" si="78"/>
        <v>2.5398686187497814</v>
      </c>
      <c r="BD66">
        <f t="shared" si="79"/>
        <v>254.08391886319973</v>
      </c>
      <c r="BE66" t="s">
        <v>621</v>
      </c>
      <c r="BF66">
        <v>618.61</v>
      </c>
      <c r="BG66">
        <f t="shared" si="80"/>
        <v>618.61</v>
      </c>
      <c r="BH66">
        <f t="shared" si="81"/>
        <v>0.45961598937768611</v>
      </c>
      <c r="BI66">
        <f t="shared" si="82"/>
        <v>0.60242143582921026</v>
      </c>
      <c r="BJ66">
        <f t="shared" si="83"/>
        <v>0.84676834542431023</v>
      </c>
      <c r="BK66">
        <f t="shared" si="84"/>
        <v>0.37619701009502005</v>
      </c>
      <c r="BL66">
        <f t="shared" si="85"/>
        <v>0.77532580568775977</v>
      </c>
      <c r="BM66">
        <f t="shared" si="86"/>
        <v>0.45018814023411141</v>
      </c>
      <c r="BN66">
        <f t="shared" si="87"/>
        <v>0.54981185976588853</v>
      </c>
      <c r="BO66">
        <f t="shared" si="88"/>
        <v>2000.17</v>
      </c>
      <c r="BP66">
        <f t="shared" si="89"/>
        <v>1681.340099928168</v>
      </c>
      <c r="BQ66">
        <f t="shared" si="90"/>
        <v>0.84059859908316192</v>
      </c>
      <c r="BR66">
        <f t="shared" si="91"/>
        <v>0.16075529623050261</v>
      </c>
      <c r="BS66">
        <v>6</v>
      </c>
      <c r="BT66">
        <v>0.5</v>
      </c>
      <c r="BU66" t="s">
        <v>368</v>
      </c>
      <c r="BV66">
        <v>2</v>
      </c>
      <c r="BW66">
        <v>1628183766</v>
      </c>
      <c r="BX66">
        <v>275.48200000000003</v>
      </c>
      <c r="BY66">
        <v>300.12599999999998</v>
      </c>
      <c r="BZ66">
        <v>30.404399999999999</v>
      </c>
      <c r="CA66">
        <v>23.891999999999999</v>
      </c>
      <c r="CB66">
        <v>280.93599999999998</v>
      </c>
      <c r="CC66">
        <v>30.345500000000001</v>
      </c>
      <c r="CD66">
        <v>500.07400000000001</v>
      </c>
      <c r="CE66">
        <v>99.537599999999998</v>
      </c>
      <c r="CF66">
        <v>9.9936300000000006E-2</v>
      </c>
      <c r="CG66">
        <v>30.1175</v>
      </c>
      <c r="CH66">
        <v>30.106999999999999</v>
      </c>
      <c r="CI66">
        <v>999.9</v>
      </c>
      <c r="CJ66">
        <v>0</v>
      </c>
      <c r="CK66">
        <v>0</v>
      </c>
      <c r="CL66">
        <v>10042.5</v>
      </c>
      <c r="CM66">
        <v>0</v>
      </c>
      <c r="CN66">
        <v>505.85199999999998</v>
      </c>
      <c r="CO66">
        <v>-24.643799999999999</v>
      </c>
      <c r="CP66">
        <v>284.12</v>
      </c>
      <c r="CQ66">
        <v>307.47199999999998</v>
      </c>
      <c r="CR66">
        <v>6.5124300000000002</v>
      </c>
      <c r="CS66">
        <v>300.12599999999998</v>
      </c>
      <c r="CT66">
        <v>23.891999999999999</v>
      </c>
      <c r="CU66">
        <v>3.0263800000000001</v>
      </c>
      <c r="CV66">
        <v>2.3781500000000002</v>
      </c>
      <c r="CW66">
        <v>24.1738</v>
      </c>
      <c r="CX66">
        <v>20.215699999999998</v>
      </c>
      <c r="CY66">
        <v>2000.17</v>
      </c>
      <c r="CZ66">
        <v>0.97999800000000004</v>
      </c>
      <c r="DA66">
        <v>2.00024E-2</v>
      </c>
      <c r="DB66">
        <v>0</v>
      </c>
      <c r="DC66">
        <v>827.50699999999995</v>
      </c>
      <c r="DD66">
        <v>5.0001199999999999</v>
      </c>
      <c r="DE66">
        <v>16691</v>
      </c>
      <c r="DF66">
        <v>17386.099999999999</v>
      </c>
      <c r="DG66">
        <v>48.936999999999998</v>
      </c>
      <c r="DH66">
        <v>50.686999999999998</v>
      </c>
      <c r="DI66">
        <v>49.686999999999998</v>
      </c>
      <c r="DJ66">
        <v>50</v>
      </c>
      <c r="DK66">
        <v>50.686999999999998</v>
      </c>
      <c r="DL66">
        <v>1955.26</v>
      </c>
      <c r="DM66">
        <v>39.909999999999997</v>
      </c>
      <c r="DN66">
        <v>0</v>
      </c>
      <c r="DO66">
        <v>121.89999985694899</v>
      </c>
      <c r="DP66">
        <v>0</v>
      </c>
      <c r="DQ66">
        <v>827.79596153846103</v>
      </c>
      <c r="DR66">
        <v>0.18813675322124199</v>
      </c>
      <c r="DS66">
        <v>-20.3008547278781</v>
      </c>
      <c r="DT66">
        <v>16691.307692307699</v>
      </c>
      <c r="DU66">
        <v>15</v>
      </c>
      <c r="DV66">
        <v>1628183727</v>
      </c>
      <c r="DW66" t="s">
        <v>622</v>
      </c>
      <c r="DX66">
        <v>1628183727</v>
      </c>
      <c r="DY66">
        <v>1628183723</v>
      </c>
      <c r="DZ66">
        <v>55</v>
      </c>
      <c r="EA66">
        <v>0.52200000000000002</v>
      </c>
      <c r="EB66">
        <v>1.7999999999999999E-2</v>
      </c>
      <c r="EC66">
        <v>-5.57</v>
      </c>
      <c r="ED66">
        <v>4.2999999999999997E-2</v>
      </c>
      <c r="EE66">
        <v>300</v>
      </c>
      <c r="EF66">
        <v>24</v>
      </c>
      <c r="EG66">
        <v>0.08</v>
      </c>
      <c r="EH66">
        <v>0.01</v>
      </c>
      <c r="EI66">
        <v>19.040646374356701</v>
      </c>
      <c r="EJ66">
        <v>-0.61916406791993905</v>
      </c>
      <c r="EK66">
        <v>0.11159857161478701</v>
      </c>
      <c r="EL66">
        <v>1</v>
      </c>
      <c r="EM66">
        <v>0.44757099122476701</v>
      </c>
      <c r="EN66">
        <v>0.109493167070407</v>
      </c>
      <c r="EO66">
        <v>1.9732073054353198E-2</v>
      </c>
      <c r="EP66">
        <v>1</v>
      </c>
      <c r="EQ66">
        <v>2</v>
      </c>
      <c r="ER66">
        <v>2</v>
      </c>
      <c r="ES66" t="s">
        <v>370</v>
      </c>
      <c r="ET66">
        <v>2.9321100000000002</v>
      </c>
      <c r="EU66">
        <v>2.7406000000000001</v>
      </c>
      <c r="EV66">
        <v>6.8516800000000003E-2</v>
      </c>
      <c r="EW66">
        <v>7.3640999999999998E-2</v>
      </c>
      <c r="EX66">
        <v>0.13689299999999999</v>
      </c>
      <c r="EY66">
        <v>0.117552</v>
      </c>
      <c r="EZ66">
        <v>29098.2</v>
      </c>
      <c r="FA66">
        <v>28665.5</v>
      </c>
      <c r="FB66">
        <v>28459.7</v>
      </c>
      <c r="FC66">
        <v>28342.5</v>
      </c>
      <c r="FD66">
        <v>33804.6</v>
      </c>
      <c r="FE66">
        <v>35182.5</v>
      </c>
      <c r="FF66">
        <v>42996.7</v>
      </c>
      <c r="FG66">
        <v>44228.7</v>
      </c>
      <c r="FH66">
        <v>1.7719199999999999</v>
      </c>
      <c r="FI66">
        <v>1.9225300000000001</v>
      </c>
      <c r="FJ66">
        <v>4.3567300000000003E-2</v>
      </c>
      <c r="FK66">
        <v>0</v>
      </c>
      <c r="FL66">
        <v>29.3977</v>
      </c>
      <c r="FM66">
        <v>999.9</v>
      </c>
      <c r="FN66">
        <v>44.47</v>
      </c>
      <c r="FO66">
        <v>39.034999999999997</v>
      </c>
      <c r="FP66">
        <v>31.454000000000001</v>
      </c>
      <c r="FQ66">
        <v>61.171100000000003</v>
      </c>
      <c r="FR66">
        <v>32.696300000000001</v>
      </c>
      <c r="FS66">
        <v>1</v>
      </c>
      <c r="FT66">
        <v>0.64598299999999997</v>
      </c>
      <c r="FU66">
        <v>2.4834399999999999</v>
      </c>
      <c r="FV66">
        <v>20.3294</v>
      </c>
      <c r="FW66">
        <v>5.2740499999999999</v>
      </c>
      <c r="FX66">
        <v>12.0901</v>
      </c>
      <c r="FY66">
        <v>5.0124000000000004</v>
      </c>
      <c r="FZ66">
        <v>3.2918500000000002</v>
      </c>
      <c r="GA66">
        <v>999.9</v>
      </c>
      <c r="GB66">
        <v>9999</v>
      </c>
      <c r="GC66">
        <v>9999</v>
      </c>
      <c r="GD66">
        <v>9999</v>
      </c>
      <c r="GE66">
        <v>1.8721000000000001</v>
      </c>
      <c r="GF66">
        <v>1.8727499999999999</v>
      </c>
      <c r="GG66">
        <v>1.87239</v>
      </c>
      <c r="GH66">
        <v>1.8762000000000001</v>
      </c>
      <c r="GI66">
        <v>1.8699399999999999</v>
      </c>
      <c r="GJ66">
        <v>1.8728800000000001</v>
      </c>
      <c r="GK66">
        <v>1.87286</v>
      </c>
      <c r="GL66">
        <v>1.8742399999999999</v>
      </c>
      <c r="GM66">
        <v>5</v>
      </c>
      <c r="GN66">
        <v>0</v>
      </c>
      <c r="GO66">
        <v>0</v>
      </c>
      <c r="GP66">
        <v>0</v>
      </c>
      <c r="GQ66" t="s">
        <v>371</v>
      </c>
      <c r="GR66" t="s">
        <v>372</v>
      </c>
      <c r="GS66" t="s">
        <v>373</v>
      </c>
      <c r="GT66" t="s">
        <v>373</v>
      </c>
      <c r="GU66" t="s">
        <v>373</v>
      </c>
      <c r="GV66" t="s">
        <v>373</v>
      </c>
      <c r="GW66">
        <v>0</v>
      </c>
      <c r="GX66">
        <v>100</v>
      </c>
      <c r="GY66">
        <v>100</v>
      </c>
      <c r="GZ66">
        <v>-5.4539999999999997</v>
      </c>
      <c r="HA66">
        <v>5.8900000000000001E-2</v>
      </c>
      <c r="HB66">
        <v>-4.0534564670148603</v>
      </c>
      <c r="HC66">
        <v>-5.2264853520813098E-3</v>
      </c>
      <c r="HD66">
        <v>8.80926177612275E-7</v>
      </c>
      <c r="HE66">
        <v>-7.1543816509633199E-11</v>
      </c>
      <c r="HF66">
        <v>5.8850059887484901E-2</v>
      </c>
      <c r="HG66">
        <v>0</v>
      </c>
      <c r="HH66">
        <v>0</v>
      </c>
      <c r="HI66">
        <v>0</v>
      </c>
      <c r="HJ66">
        <v>3</v>
      </c>
      <c r="HK66">
        <v>2051</v>
      </c>
      <c r="HL66">
        <v>1</v>
      </c>
      <c r="HM66">
        <v>25</v>
      </c>
      <c r="HN66">
        <v>0.7</v>
      </c>
      <c r="HO66">
        <v>0.7</v>
      </c>
      <c r="HP66">
        <v>18</v>
      </c>
      <c r="HQ66">
        <v>515.23699999999997</v>
      </c>
      <c r="HR66">
        <v>532.66700000000003</v>
      </c>
      <c r="HS66">
        <v>26.998799999999999</v>
      </c>
      <c r="HT66">
        <v>34.840699999999998</v>
      </c>
      <c r="HU66">
        <v>30.000699999999998</v>
      </c>
      <c r="HV66">
        <v>34.959800000000001</v>
      </c>
      <c r="HW66">
        <v>34.946899999999999</v>
      </c>
      <c r="HX66">
        <v>17.1111</v>
      </c>
      <c r="HY66">
        <v>24.52</v>
      </c>
      <c r="HZ66">
        <v>32.380800000000001</v>
      </c>
      <c r="IA66">
        <v>27</v>
      </c>
      <c r="IB66">
        <v>300</v>
      </c>
      <c r="IC66">
        <v>23.872199999999999</v>
      </c>
      <c r="ID66">
        <v>99.732299999999995</v>
      </c>
      <c r="IE66">
        <v>98.101200000000006</v>
      </c>
    </row>
    <row r="67" spans="1:239" x14ac:dyDescent="0.3">
      <c r="A67">
        <v>51</v>
      </c>
      <c r="B67">
        <v>1628183883</v>
      </c>
      <c r="C67">
        <v>9413.5</v>
      </c>
      <c r="D67" t="s">
        <v>623</v>
      </c>
      <c r="E67" t="s">
        <v>624</v>
      </c>
      <c r="F67">
        <v>0</v>
      </c>
      <c r="G67" t="s">
        <v>614</v>
      </c>
      <c r="H67" t="s">
        <v>27</v>
      </c>
      <c r="I67" t="s">
        <v>364</v>
      </c>
      <c r="J67">
        <v>1628183883</v>
      </c>
      <c r="K67">
        <f t="shared" si="46"/>
        <v>5.5219223410243132E-3</v>
      </c>
      <c r="L67">
        <f t="shared" si="47"/>
        <v>5.5219223410243137</v>
      </c>
      <c r="M67">
        <f t="shared" si="48"/>
        <v>11.299850710131679</v>
      </c>
      <c r="N67">
        <f t="shared" si="49"/>
        <v>185.196</v>
      </c>
      <c r="O67">
        <f t="shared" si="50"/>
        <v>140.36989300750875</v>
      </c>
      <c r="P67">
        <f t="shared" si="51"/>
        <v>13.985858710966543</v>
      </c>
      <c r="Q67">
        <f t="shared" si="52"/>
        <v>18.452141227304399</v>
      </c>
      <c r="R67">
        <f t="shared" si="53"/>
        <v>0.468413329715403</v>
      </c>
      <c r="S67">
        <f t="shared" si="54"/>
        <v>2.9232497427042556</v>
      </c>
      <c r="T67">
        <f t="shared" si="55"/>
        <v>0.43035733192824743</v>
      </c>
      <c r="U67">
        <f t="shared" si="56"/>
        <v>0.2721343948340621</v>
      </c>
      <c r="V67">
        <f t="shared" si="57"/>
        <v>321.51716130770063</v>
      </c>
      <c r="W67">
        <f t="shared" si="58"/>
        <v>30.436654414302087</v>
      </c>
      <c r="X67">
        <f t="shared" si="59"/>
        <v>29.889199999999999</v>
      </c>
      <c r="Y67">
        <f t="shared" si="60"/>
        <v>4.2334102354191012</v>
      </c>
      <c r="Z67">
        <f t="shared" si="61"/>
        <v>70.542250767250493</v>
      </c>
      <c r="AA67">
        <f t="shared" si="62"/>
        <v>3.0013972585204298</v>
      </c>
      <c r="AB67">
        <f t="shared" si="63"/>
        <v>4.2547511964472786</v>
      </c>
      <c r="AC67">
        <f t="shared" si="64"/>
        <v>1.2320129768986714</v>
      </c>
      <c r="AD67">
        <f t="shared" si="65"/>
        <v>-243.5167752391722</v>
      </c>
      <c r="AE67">
        <f t="shared" si="66"/>
        <v>13.789846011259122</v>
      </c>
      <c r="AF67">
        <f t="shared" si="67"/>
        <v>1.0482002417269518</v>
      </c>
      <c r="AG67">
        <f t="shared" si="68"/>
        <v>92.838432321514489</v>
      </c>
      <c r="AH67">
        <v>0</v>
      </c>
      <c r="AI67">
        <v>0</v>
      </c>
      <c r="AJ67">
        <f t="shared" si="69"/>
        <v>1</v>
      </c>
      <c r="AK67">
        <f t="shared" si="70"/>
        <v>0</v>
      </c>
      <c r="AL67">
        <f t="shared" si="71"/>
        <v>52167.592403712435</v>
      </c>
      <c r="AM67" t="s">
        <v>365</v>
      </c>
      <c r="AN67">
        <v>10238.9</v>
      </c>
      <c r="AO67">
        <v>302.21199999999999</v>
      </c>
      <c r="AP67">
        <v>4052.3</v>
      </c>
      <c r="AQ67">
        <f t="shared" si="72"/>
        <v>0.92542210596451402</v>
      </c>
      <c r="AR67">
        <v>-0.32343011824092399</v>
      </c>
      <c r="AS67" t="s">
        <v>625</v>
      </c>
      <c r="AT67">
        <v>10198.6</v>
      </c>
      <c r="AU67">
        <v>810.08435999999995</v>
      </c>
      <c r="AV67">
        <v>1059.2</v>
      </c>
      <c r="AW67">
        <f t="shared" si="73"/>
        <v>0.23519225830815715</v>
      </c>
      <c r="AX67">
        <v>0.5</v>
      </c>
      <c r="AY67">
        <f t="shared" si="74"/>
        <v>1681.2308939418135</v>
      </c>
      <c r="AZ67">
        <f t="shared" si="75"/>
        <v>11.299850710131679</v>
      </c>
      <c r="BA67">
        <f t="shared" si="76"/>
        <v>197.70624534180848</v>
      </c>
      <c r="BB67">
        <f t="shared" si="77"/>
        <v>6.9135541526486365E-3</v>
      </c>
      <c r="BC67">
        <f t="shared" si="78"/>
        <v>2.8258119335347436</v>
      </c>
      <c r="BD67">
        <f t="shared" si="79"/>
        <v>249.60869012205006</v>
      </c>
      <c r="BE67" t="s">
        <v>626</v>
      </c>
      <c r="BF67">
        <v>620.12</v>
      </c>
      <c r="BG67">
        <f t="shared" si="80"/>
        <v>620.12</v>
      </c>
      <c r="BH67">
        <f t="shared" si="81"/>
        <v>0.41453927492447129</v>
      </c>
      <c r="BI67">
        <f t="shared" si="82"/>
        <v>0.56735820351644362</v>
      </c>
      <c r="BJ67">
        <f t="shared" si="83"/>
        <v>0.87206964669685161</v>
      </c>
      <c r="BK67">
        <f t="shared" si="84"/>
        <v>0.32908796440630511</v>
      </c>
      <c r="BL67">
        <f t="shared" si="85"/>
        <v>0.79814127028485737</v>
      </c>
      <c r="BM67">
        <f t="shared" si="86"/>
        <v>0.43431300064183076</v>
      </c>
      <c r="BN67">
        <f t="shared" si="87"/>
        <v>0.56568699935816924</v>
      </c>
      <c r="BO67">
        <f t="shared" si="88"/>
        <v>2000.04</v>
      </c>
      <c r="BP67">
        <f t="shared" si="89"/>
        <v>1681.2308939418135</v>
      </c>
      <c r="BQ67">
        <f t="shared" si="90"/>
        <v>0.84059863499820686</v>
      </c>
      <c r="BR67">
        <f t="shared" si="91"/>
        <v>0.16075536554653938</v>
      </c>
      <c r="BS67">
        <v>6</v>
      </c>
      <c r="BT67">
        <v>0.5</v>
      </c>
      <c r="BU67" t="s">
        <v>368</v>
      </c>
      <c r="BV67">
        <v>2</v>
      </c>
      <c r="BW67">
        <v>1628183883</v>
      </c>
      <c r="BX67">
        <v>185.196</v>
      </c>
      <c r="BY67">
        <v>199.98</v>
      </c>
      <c r="BZ67">
        <v>30.123699999999999</v>
      </c>
      <c r="CA67">
        <v>23.6983</v>
      </c>
      <c r="CB67">
        <v>190.34899999999999</v>
      </c>
      <c r="CC67">
        <v>30.073</v>
      </c>
      <c r="CD67">
        <v>500.101</v>
      </c>
      <c r="CE67">
        <v>99.535799999999995</v>
      </c>
      <c r="CF67">
        <v>9.9943900000000002E-2</v>
      </c>
      <c r="CG67">
        <v>29.976700000000001</v>
      </c>
      <c r="CH67">
        <v>29.889199999999999</v>
      </c>
      <c r="CI67">
        <v>999.9</v>
      </c>
      <c r="CJ67">
        <v>0</v>
      </c>
      <c r="CK67">
        <v>0</v>
      </c>
      <c r="CL67">
        <v>10010.6</v>
      </c>
      <c r="CM67">
        <v>0</v>
      </c>
      <c r="CN67">
        <v>1092.44</v>
      </c>
      <c r="CO67">
        <v>-14.7834</v>
      </c>
      <c r="CP67">
        <v>190.94800000000001</v>
      </c>
      <c r="CQ67">
        <v>204.834</v>
      </c>
      <c r="CR67">
        <v>6.4253499999999999</v>
      </c>
      <c r="CS67">
        <v>199.98</v>
      </c>
      <c r="CT67">
        <v>23.6983</v>
      </c>
      <c r="CU67">
        <v>2.99838</v>
      </c>
      <c r="CV67">
        <v>2.3588300000000002</v>
      </c>
      <c r="CW67">
        <v>24.018899999999999</v>
      </c>
      <c r="CX67">
        <v>20.0839</v>
      </c>
      <c r="CY67">
        <v>2000.04</v>
      </c>
      <c r="CZ67">
        <v>0.97999800000000004</v>
      </c>
      <c r="DA67">
        <v>2.00024E-2</v>
      </c>
      <c r="DB67">
        <v>0</v>
      </c>
      <c r="DC67">
        <v>809.71699999999998</v>
      </c>
      <c r="DD67">
        <v>5.0001199999999999</v>
      </c>
      <c r="DE67">
        <v>16834.7</v>
      </c>
      <c r="DF67">
        <v>17385</v>
      </c>
      <c r="DG67">
        <v>49</v>
      </c>
      <c r="DH67">
        <v>50.436999999999998</v>
      </c>
      <c r="DI67">
        <v>49.811999999999998</v>
      </c>
      <c r="DJ67">
        <v>50</v>
      </c>
      <c r="DK67">
        <v>50.75</v>
      </c>
      <c r="DL67">
        <v>1955.14</v>
      </c>
      <c r="DM67">
        <v>39.909999999999997</v>
      </c>
      <c r="DN67">
        <v>0</v>
      </c>
      <c r="DO67">
        <v>116.39999985694899</v>
      </c>
      <c r="DP67">
        <v>0</v>
      </c>
      <c r="DQ67">
        <v>810.08435999999995</v>
      </c>
      <c r="DR67">
        <v>-1.2009230758199501</v>
      </c>
      <c r="DS67">
        <v>1837.3769257942099</v>
      </c>
      <c r="DT67">
        <v>16541.828000000001</v>
      </c>
      <c r="DU67">
        <v>15</v>
      </c>
      <c r="DV67">
        <v>1628183843</v>
      </c>
      <c r="DW67" t="s">
        <v>627</v>
      </c>
      <c r="DX67">
        <v>1628183837.5</v>
      </c>
      <c r="DY67">
        <v>1628183843</v>
      </c>
      <c r="DZ67">
        <v>56</v>
      </c>
      <c r="EA67">
        <v>-0.13600000000000001</v>
      </c>
      <c r="EB67">
        <v>-8.0000000000000002E-3</v>
      </c>
      <c r="EC67">
        <v>-5.226</v>
      </c>
      <c r="ED67">
        <v>1.7999999999999999E-2</v>
      </c>
      <c r="EE67">
        <v>200</v>
      </c>
      <c r="EF67">
        <v>23</v>
      </c>
      <c r="EG67">
        <v>7.0000000000000007E-2</v>
      </c>
      <c r="EH67">
        <v>0.02</v>
      </c>
      <c r="EI67">
        <v>11.411457796848101</v>
      </c>
      <c r="EJ67">
        <v>-0.60095603340395898</v>
      </c>
      <c r="EK67">
        <v>9.65451450888965E-2</v>
      </c>
      <c r="EL67">
        <v>1</v>
      </c>
      <c r="EM67">
        <v>0.456159784184198</v>
      </c>
      <c r="EN67">
        <v>0.100125293827728</v>
      </c>
      <c r="EO67">
        <v>1.7415182345662101E-2</v>
      </c>
      <c r="EP67">
        <v>1</v>
      </c>
      <c r="EQ67">
        <v>2</v>
      </c>
      <c r="ER67">
        <v>2</v>
      </c>
      <c r="ES67" t="s">
        <v>370</v>
      </c>
      <c r="ET67">
        <v>2.93214</v>
      </c>
      <c r="EU67">
        <v>2.7403200000000001</v>
      </c>
      <c r="EV67">
        <v>4.8873399999999997E-2</v>
      </c>
      <c r="EW67">
        <v>5.2061200000000002E-2</v>
      </c>
      <c r="EX67">
        <v>0.13603399999999999</v>
      </c>
      <c r="EY67">
        <v>0.11687599999999999</v>
      </c>
      <c r="EZ67">
        <v>29714.7</v>
      </c>
      <c r="FA67">
        <v>29328.400000000001</v>
      </c>
      <c r="FB67">
        <v>28462.799999999999</v>
      </c>
      <c r="FC67">
        <v>28338</v>
      </c>
      <c r="FD67">
        <v>33850.400000000001</v>
      </c>
      <c r="FE67">
        <v>35204</v>
      </c>
      <c r="FF67">
        <v>43011.7</v>
      </c>
      <c r="FG67">
        <v>44221.7</v>
      </c>
      <c r="FH67">
        <v>1.7716499999999999</v>
      </c>
      <c r="FI67">
        <v>1.9209700000000001</v>
      </c>
      <c r="FJ67">
        <v>5.7961800000000001E-2</v>
      </c>
      <c r="FK67">
        <v>0</v>
      </c>
      <c r="FL67">
        <v>28.9451</v>
      </c>
      <c r="FM67">
        <v>999.9</v>
      </c>
      <c r="FN67">
        <v>43.688000000000002</v>
      </c>
      <c r="FO67">
        <v>39.055</v>
      </c>
      <c r="FP67">
        <v>30.932099999999998</v>
      </c>
      <c r="FQ67">
        <v>62.161099999999998</v>
      </c>
      <c r="FR67">
        <v>32.748399999999997</v>
      </c>
      <c r="FS67">
        <v>1</v>
      </c>
      <c r="FT67">
        <v>0.65204300000000004</v>
      </c>
      <c r="FU67">
        <v>2.21455</v>
      </c>
      <c r="FV67">
        <v>20.333200000000001</v>
      </c>
      <c r="FW67">
        <v>5.2719500000000004</v>
      </c>
      <c r="FX67">
        <v>12.090400000000001</v>
      </c>
      <c r="FY67">
        <v>5.0122999999999998</v>
      </c>
      <c r="FZ67">
        <v>3.2919</v>
      </c>
      <c r="GA67">
        <v>999.9</v>
      </c>
      <c r="GB67">
        <v>9999</v>
      </c>
      <c r="GC67">
        <v>9999</v>
      </c>
      <c r="GD67">
        <v>9999</v>
      </c>
      <c r="GE67">
        <v>1.8720600000000001</v>
      </c>
      <c r="GF67">
        <v>1.8727199999999999</v>
      </c>
      <c r="GG67">
        <v>1.8724099999999999</v>
      </c>
      <c r="GH67">
        <v>1.87622</v>
      </c>
      <c r="GI67">
        <v>1.86991</v>
      </c>
      <c r="GJ67">
        <v>1.8728899999999999</v>
      </c>
      <c r="GK67">
        <v>1.87286</v>
      </c>
      <c r="GL67">
        <v>1.87425</v>
      </c>
      <c r="GM67">
        <v>5</v>
      </c>
      <c r="GN67">
        <v>0</v>
      </c>
      <c r="GO67">
        <v>0</v>
      </c>
      <c r="GP67">
        <v>0</v>
      </c>
      <c r="GQ67" t="s">
        <v>371</v>
      </c>
      <c r="GR67" t="s">
        <v>372</v>
      </c>
      <c r="GS67" t="s">
        <v>373</v>
      </c>
      <c r="GT67" t="s">
        <v>373</v>
      </c>
      <c r="GU67" t="s">
        <v>373</v>
      </c>
      <c r="GV67" t="s">
        <v>373</v>
      </c>
      <c r="GW67">
        <v>0</v>
      </c>
      <c r="GX67">
        <v>100</v>
      </c>
      <c r="GY67">
        <v>100</v>
      </c>
      <c r="GZ67">
        <v>-5.1529999999999996</v>
      </c>
      <c r="HA67">
        <v>5.0700000000000002E-2</v>
      </c>
      <c r="HB67">
        <v>-4.1893982094120901</v>
      </c>
      <c r="HC67">
        <v>-5.2264853520813098E-3</v>
      </c>
      <c r="HD67">
        <v>8.80926177612275E-7</v>
      </c>
      <c r="HE67">
        <v>-7.1543816509633199E-11</v>
      </c>
      <c r="HF67">
        <v>5.0633935262179498E-2</v>
      </c>
      <c r="HG67">
        <v>0</v>
      </c>
      <c r="HH67">
        <v>0</v>
      </c>
      <c r="HI67">
        <v>0</v>
      </c>
      <c r="HJ67">
        <v>3</v>
      </c>
      <c r="HK67">
        <v>2051</v>
      </c>
      <c r="HL67">
        <v>1</v>
      </c>
      <c r="HM67">
        <v>25</v>
      </c>
      <c r="HN67">
        <v>0.8</v>
      </c>
      <c r="HO67">
        <v>0.7</v>
      </c>
      <c r="HP67">
        <v>18</v>
      </c>
      <c r="HQ67">
        <v>515.51499999999999</v>
      </c>
      <c r="HR67">
        <v>531.89300000000003</v>
      </c>
      <c r="HS67">
        <v>26.997599999999998</v>
      </c>
      <c r="HT67">
        <v>34.890700000000002</v>
      </c>
      <c r="HU67">
        <v>30.0001</v>
      </c>
      <c r="HV67">
        <v>35.0137</v>
      </c>
      <c r="HW67">
        <v>34.992400000000004</v>
      </c>
      <c r="HX67">
        <v>12.534000000000001</v>
      </c>
      <c r="HY67">
        <v>22.8779</v>
      </c>
      <c r="HZ67">
        <v>30.7502</v>
      </c>
      <c r="IA67">
        <v>27</v>
      </c>
      <c r="IB67">
        <v>200</v>
      </c>
      <c r="IC67">
        <v>23.587700000000002</v>
      </c>
      <c r="ID67">
        <v>99.757599999999996</v>
      </c>
      <c r="IE67">
        <v>98.085800000000006</v>
      </c>
    </row>
    <row r="68" spans="1:239" x14ac:dyDescent="0.3">
      <c r="A68">
        <v>52</v>
      </c>
      <c r="B68">
        <v>1628184001.5</v>
      </c>
      <c r="C68">
        <v>9532</v>
      </c>
      <c r="D68" t="s">
        <v>628</v>
      </c>
      <c r="E68" t="s">
        <v>629</v>
      </c>
      <c r="F68">
        <v>0</v>
      </c>
      <c r="G68" t="s">
        <v>614</v>
      </c>
      <c r="H68" t="s">
        <v>27</v>
      </c>
      <c r="I68" t="s">
        <v>364</v>
      </c>
      <c r="J68">
        <v>1628184001.5</v>
      </c>
      <c r="K68">
        <f t="shared" si="46"/>
        <v>6.3648043341092619E-3</v>
      </c>
      <c r="L68">
        <f t="shared" si="47"/>
        <v>6.3648043341092615</v>
      </c>
      <c r="M68">
        <f t="shared" si="48"/>
        <v>7.8817509914503638</v>
      </c>
      <c r="N68">
        <f t="shared" si="49"/>
        <v>139.548</v>
      </c>
      <c r="O68">
        <f t="shared" si="50"/>
        <v>111.51766316744983</v>
      </c>
      <c r="P68">
        <f t="shared" si="51"/>
        <v>11.110545507623614</v>
      </c>
      <c r="Q68">
        <f t="shared" si="52"/>
        <v>13.903218202929599</v>
      </c>
      <c r="R68">
        <f t="shared" si="53"/>
        <v>0.53861379422249789</v>
      </c>
      <c r="S68">
        <f t="shared" si="54"/>
        <v>2.9257788331676577</v>
      </c>
      <c r="T68">
        <f t="shared" si="55"/>
        <v>0.48898207463410087</v>
      </c>
      <c r="U68">
        <f t="shared" si="56"/>
        <v>0.30969099493328139</v>
      </c>
      <c r="V68">
        <f t="shared" si="57"/>
        <v>321.50542186138529</v>
      </c>
      <c r="W68">
        <f t="shared" si="58"/>
        <v>30.474157228975486</v>
      </c>
      <c r="X68">
        <f t="shared" si="59"/>
        <v>30.109200000000001</v>
      </c>
      <c r="Y68">
        <f t="shared" si="60"/>
        <v>4.2872459919188195</v>
      </c>
      <c r="Z68">
        <f t="shared" si="61"/>
        <v>70.359092219233958</v>
      </c>
      <c r="AA68">
        <f t="shared" si="62"/>
        <v>3.0380885042627201</v>
      </c>
      <c r="AB68">
        <f t="shared" si="63"/>
        <v>4.3179756992831164</v>
      </c>
      <c r="AC68">
        <f t="shared" si="64"/>
        <v>1.2491574876560994</v>
      </c>
      <c r="AD68">
        <f t="shared" si="65"/>
        <v>-280.68787113421843</v>
      </c>
      <c r="AE68">
        <f t="shared" si="66"/>
        <v>19.637956262489602</v>
      </c>
      <c r="AF68">
        <f t="shared" si="67"/>
        <v>1.494964650419722</v>
      </c>
      <c r="AG68">
        <f t="shared" si="68"/>
        <v>61.950471640076181</v>
      </c>
      <c r="AH68">
        <v>0</v>
      </c>
      <c r="AI68">
        <v>0</v>
      </c>
      <c r="AJ68">
        <f t="shared" si="69"/>
        <v>1</v>
      </c>
      <c r="AK68">
        <f t="shared" si="70"/>
        <v>0</v>
      </c>
      <c r="AL68">
        <f t="shared" si="71"/>
        <v>52195.420610631234</v>
      </c>
      <c r="AM68" t="s">
        <v>365</v>
      </c>
      <c r="AN68">
        <v>10238.9</v>
      </c>
      <c r="AO68">
        <v>302.21199999999999</v>
      </c>
      <c r="AP68">
        <v>4052.3</v>
      </c>
      <c r="AQ68">
        <f t="shared" si="72"/>
        <v>0.92542210596451402</v>
      </c>
      <c r="AR68">
        <v>-0.32343011824092399</v>
      </c>
      <c r="AS68" t="s">
        <v>630</v>
      </c>
      <c r="AT68">
        <v>10198.299999999999</v>
      </c>
      <c r="AU68">
        <v>807.08769230769201</v>
      </c>
      <c r="AV68">
        <v>1027.9100000000001</v>
      </c>
      <c r="AW68">
        <f t="shared" si="73"/>
        <v>0.21482650007520898</v>
      </c>
      <c r="AX68">
        <v>0.5</v>
      </c>
      <c r="AY68">
        <f t="shared" si="74"/>
        <v>1681.1717999281786</v>
      </c>
      <c r="AZ68">
        <f t="shared" si="75"/>
        <v>7.8817509914503638</v>
      </c>
      <c r="BA68">
        <f t="shared" si="76"/>
        <v>180.58012690185504</v>
      </c>
      <c r="BB68">
        <f t="shared" si="77"/>
        <v>4.8806321341113516E-3</v>
      </c>
      <c r="BC68">
        <f t="shared" si="78"/>
        <v>2.9422712105145394</v>
      </c>
      <c r="BD68">
        <f t="shared" si="79"/>
        <v>247.83087087292117</v>
      </c>
      <c r="BE68" t="s">
        <v>631</v>
      </c>
      <c r="BF68">
        <v>619.29</v>
      </c>
      <c r="BG68">
        <f t="shared" si="80"/>
        <v>619.29</v>
      </c>
      <c r="BH68">
        <f t="shared" si="81"/>
        <v>0.39752507515249402</v>
      </c>
      <c r="BI68">
        <f t="shared" si="82"/>
        <v>0.54040993512874558</v>
      </c>
      <c r="BJ68">
        <f t="shared" si="83"/>
        <v>0.88097325670475768</v>
      </c>
      <c r="BK68">
        <f t="shared" si="84"/>
        <v>0.30428953599473618</v>
      </c>
      <c r="BL68">
        <f t="shared" si="85"/>
        <v>0.80648507448358553</v>
      </c>
      <c r="BM68">
        <f t="shared" si="86"/>
        <v>0.4146643195226572</v>
      </c>
      <c r="BN68">
        <f t="shared" si="87"/>
        <v>0.58533568047734286</v>
      </c>
      <c r="BO68">
        <f t="shared" si="88"/>
        <v>1999.97</v>
      </c>
      <c r="BP68">
        <f t="shared" si="89"/>
        <v>1681.1717999281786</v>
      </c>
      <c r="BQ68">
        <f t="shared" si="90"/>
        <v>0.84059850894172339</v>
      </c>
      <c r="BR68">
        <f t="shared" si="91"/>
        <v>0.1607551222575265</v>
      </c>
      <c r="BS68">
        <v>6</v>
      </c>
      <c r="BT68">
        <v>0.5</v>
      </c>
      <c r="BU68" t="s">
        <v>368</v>
      </c>
      <c r="BV68">
        <v>2</v>
      </c>
      <c r="BW68">
        <v>1628184001.5</v>
      </c>
      <c r="BX68">
        <v>139.548</v>
      </c>
      <c r="BY68">
        <v>150.07</v>
      </c>
      <c r="BZ68">
        <v>30.493600000000001</v>
      </c>
      <c r="CA68">
        <v>23.0901</v>
      </c>
      <c r="CB68">
        <v>144.28800000000001</v>
      </c>
      <c r="CC68">
        <v>30.430299999999999</v>
      </c>
      <c r="CD68">
        <v>500.09199999999998</v>
      </c>
      <c r="CE68">
        <v>99.5304</v>
      </c>
      <c r="CF68">
        <v>9.9965200000000004E-2</v>
      </c>
      <c r="CG68">
        <v>30.233699999999999</v>
      </c>
      <c r="CH68">
        <v>30.109200000000001</v>
      </c>
      <c r="CI68">
        <v>999.9</v>
      </c>
      <c r="CJ68">
        <v>0</v>
      </c>
      <c r="CK68">
        <v>0</v>
      </c>
      <c r="CL68">
        <v>10025.6</v>
      </c>
      <c r="CM68">
        <v>0</v>
      </c>
      <c r="CN68">
        <v>2093.4</v>
      </c>
      <c r="CO68">
        <v>-10.521599999999999</v>
      </c>
      <c r="CP68">
        <v>143.93700000000001</v>
      </c>
      <c r="CQ68">
        <v>153.61699999999999</v>
      </c>
      <c r="CR68">
        <v>7.4035500000000001</v>
      </c>
      <c r="CS68">
        <v>150.07</v>
      </c>
      <c r="CT68">
        <v>23.0901</v>
      </c>
      <c r="CU68">
        <v>3.03504</v>
      </c>
      <c r="CV68">
        <v>2.2981600000000002</v>
      </c>
      <c r="CW68">
        <v>24.221399999999999</v>
      </c>
      <c r="CX68">
        <v>19.663499999999999</v>
      </c>
      <c r="CY68">
        <v>1999.97</v>
      </c>
      <c r="CZ68">
        <v>0.97999800000000004</v>
      </c>
      <c r="DA68">
        <v>2.00024E-2</v>
      </c>
      <c r="DB68">
        <v>0</v>
      </c>
      <c r="DC68">
        <v>807.26199999999994</v>
      </c>
      <c r="DD68">
        <v>5.0001199999999999</v>
      </c>
      <c r="DE68">
        <v>17320.7</v>
      </c>
      <c r="DF68">
        <v>17384.400000000001</v>
      </c>
      <c r="DG68">
        <v>49.311999999999998</v>
      </c>
      <c r="DH68">
        <v>51.186999999999998</v>
      </c>
      <c r="DI68">
        <v>50.125</v>
      </c>
      <c r="DJ68">
        <v>50.375</v>
      </c>
      <c r="DK68">
        <v>51</v>
      </c>
      <c r="DL68">
        <v>1955.07</v>
      </c>
      <c r="DM68">
        <v>39.9</v>
      </c>
      <c r="DN68">
        <v>0</v>
      </c>
      <c r="DO68">
        <v>118.19999980926499</v>
      </c>
      <c r="DP68">
        <v>0</v>
      </c>
      <c r="DQ68">
        <v>807.08769230769201</v>
      </c>
      <c r="DR68">
        <v>-2.1793504300339199</v>
      </c>
      <c r="DS68">
        <v>-30.608547036417701</v>
      </c>
      <c r="DT68">
        <v>17326.5884615385</v>
      </c>
      <c r="DU68">
        <v>15</v>
      </c>
      <c r="DV68">
        <v>1628183960.5</v>
      </c>
      <c r="DW68" t="s">
        <v>632</v>
      </c>
      <c r="DX68">
        <v>1628183943.5</v>
      </c>
      <c r="DY68">
        <v>1628183960.5</v>
      </c>
      <c r="DZ68">
        <v>57</v>
      </c>
      <c r="EA68">
        <v>0.186</v>
      </c>
      <c r="EB68">
        <v>1.2999999999999999E-2</v>
      </c>
      <c r="EC68">
        <v>-4.7919999999999998</v>
      </c>
      <c r="ED68">
        <v>0.03</v>
      </c>
      <c r="EE68">
        <v>150</v>
      </c>
      <c r="EF68">
        <v>23</v>
      </c>
      <c r="EG68">
        <v>0.15</v>
      </c>
      <c r="EH68">
        <v>0.01</v>
      </c>
      <c r="EI68">
        <v>7.8575065604055903</v>
      </c>
      <c r="EJ68">
        <v>-0.26595398664134101</v>
      </c>
      <c r="EK68">
        <v>6.3134663031623295E-2</v>
      </c>
      <c r="EL68">
        <v>1</v>
      </c>
      <c r="EM68">
        <v>0.52124978987549597</v>
      </c>
      <c r="EN68">
        <v>0.121199109049662</v>
      </c>
      <c r="EO68">
        <v>1.9415957858590099E-2</v>
      </c>
      <c r="EP68">
        <v>1</v>
      </c>
      <c r="EQ68">
        <v>2</v>
      </c>
      <c r="ER68">
        <v>2</v>
      </c>
      <c r="ES68" t="s">
        <v>370</v>
      </c>
      <c r="ET68">
        <v>2.9321000000000002</v>
      </c>
      <c r="EU68">
        <v>2.7404799999999998</v>
      </c>
      <c r="EV68">
        <v>3.7896199999999998E-2</v>
      </c>
      <c r="EW68">
        <v>4.01035E-2</v>
      </c>
      <c r="EX68">
        <v>0.13711300000000001</v>
      </c>
      <c r="EY68">
        <v>0.114762</v>
      </c>
      <c r="EZ68">
        <v>30040.799999999999</v>
      </c>
      <c r="FA68">
        <v>29694</v>
      </c>
      <c r="FB68">
        <v>28447.3</v>
      </c>
      <c r="FC68">
        <v>28334.3</v>
      </c>
      <c r="FD68">
        <v>33773.5</v>
      </c>
      <c r="FE68">
        <v>35287.5</v>
      </c>
      <c r="FF68">
        <v>42967.9</v>
      </c>
      <c r="FG68">
        <v>44220.2</v>
      </c>
      <c r="FH68">
        <v>1.77145</v>
      </c>
      <c r="FI68">
        <v>1.9191199999999999</v>
      </c>
      <c r="FJ68">
        <v>4.2870600000000002E-2</v>
      </c>
      <c r="FK68">
        <v>0</v>
      </c>
      <c r="FL68">
        <v>29.411300000000001</v>
      </c>
      <c r="FM68">
        <v>999.9</v>
      </c>
      <c r="FN68">
        <v>43.267000000000003</v>
      </c>
      <c r="FO68">
        <v>39.095999999999997</v>
      </c>
      <c r="FP68">
        <v>30.701599999999999</v>
      </c>
      <c r="FQ68">
        <v>62.061100000000003</v>
      </c>
      <c r="FR68">
        <v>32.139400000000002</v>
      </c>
      <c r="FS68">
        <v>1</v>
      </c>
      <c r="FT68">
        <v>0.65610800000000002</v>
      </c>
      <c r="FU68">
        <v>2.5648</v>
      </c>
      <c r="FV68">
        <v>20.3277</v>
      </c>
      <c r="FW68">
        <v>5.2753899999999998</v>
      </c>
      <c r="FX68">
        <v>12.0922</v>
      </c>
      <c r="FY68">
        <v>5.0125500000000001</v>
      </c>
      <c r="FZ68">
        <v>3.2919800000000001</v>
      </c>
      <c r="GA68">
        <v>999.9</v>
      </c>
      <c r="GB68">
        <v>9999</v>
      </c>
      <c r="GC68">
        <v>9999</v>
      </c>
      <c r="GD68">
        <v>9999</v>
      </c>
      <c r="GE68">
        <v>1.8720600000000001</v>
      </c>
      <c r="GF68">
        <v>1.8727100000000001</v>
      </c>
      <c r="GG68">
        <v>1.87239</v>
      </c>
      <c r="GH68">
        <v>1.8762000000000001</v>
      </c>
      <c r="GI68">
        <v>1.8698900000000001</v>
      </c>
      <c r="GJ68">
        <v>1.87286</v>
      </c>
      <c r="GK68">
        <v>1.87286</v>
      </c>
      <c r="GL68">
        <v>1.8742399999999999</v>
      </c>
      <c r="GM68">
        <v>5</v>
      </c>
      <c r="GN68">
        <v>0</v>
      </c>
      <c r="GO68">
        <v>0</v>
      </c>
      <c r="GP68">
        <v>0</v>
      </c>
      <c r="GQ68" t="s">
        <v>371</v>
      </c>
      <c r="GR68" t="s">
        <v>372</v>
      </c>
      <c r="GS68" t="s">
        <v>373</v>
      </c>
      <c r="GT68" t="s">
        <v>373</v>
      </c>
      <c r="GU68" t="s">
        <v>373</v>
      </c>
      <c r="GV68" t="s">
        <v>373</v>
      </c>
      <c r="GW68">
        <v>0</v>
      </c>
      <c r="GX68">
        <v>100</v>
      </c>
      <c r="GY68">
        <v>100</v>
      </c>
      <c r="GZ68">
        <v>-4.74</v>
      </c>
      <c r="HA68">
        <v>6.3299999999999995E-2</v>
      </c>
      <c r="HB68">
        <v>-4.0037919632954901</v>
      </c>
      <c r="HC68">
        <v>-5.2264853520813098E-3</v>
      </c>
      <c r="HD68">
        <v>8.80926177612275E-7</v>
      </c>
      <c r="HE68">
        <v>-7.1543816509633199E-11</v>
      </c>
      <c r="HF68">
        <v>6.3330212046254303E-2</v>
      </c>
      <c r="HG68">
        <v>0</v>
      </c>
      <c r="HH68">
        <v>0</v>
      </c>
      <c r="HI68">
        <v>0</v>
      </c>
      <c r="HJ68">
        <v>3</v>
      </c>
      <c r="HK68">
        <v>2051</v>
      </c>
      <c r="HL68">
        <v>1</v>
      </c>
      <c r="HM68">
        <v>25</v>
      </c>
      <c r="HN68">
        <v>1</v>
      </c>
      <c r="HO68">
        <v>0.7</v>
      </c>
      <c r="HP68">
        <v>18</v>
      </c>
      <c r="HQ68">
        <v>515.80899999999997</v>
      </c>
      <c r="HR68">
        <v>530.99400000000003</v>
      </c>
      <c r="HS68">
        <v>27.003699999999998</v>
      </c>
      <c r="HT68">
        <v>34.953699999999998</v>
      </c>
      <c r="HU68">
        <v>30.000699999999998</v>
      </c>
      <c r="HV68">
        <v>35.062899999999999</v>
      </c>
      <c r="HW68">
        <v>35.049500000000002</v>
      </c>
      <c r="HX68">
        <v>10.1622</v>
      </c>
      <c r="HY68">
        <v>25.533300000000001</v>
      </c>
      <c r="HZ68">
        <v>29.334700000000002</v>
      </c>
      <c r="IA68">
        <v>27</v>
      </c>
      <c r="IB68">
        <v>150</v>
      </c>
      <c r="IC68">
        <v>22.907</v>
      </c>
      <c r="ID68">
        <v>99.674800000000005</v>
      </c>
      <c r="IE68">
        <v>98.078699999999998</v>
      </c>
    </row>
    <row r="69" spans="1:239" x14ac:dyDescent="0.3">
      <c r="A69">
        <v>53</v>
      </c>
      <c r="B69">
        <v>1628184118.5</v>
      </c>
      <c r="C69">
        <v>9649</v>
      </c>
      <c r="D69" t="s">
        <v>633</v>
      </c>
      <c r="E69" t="s">
        <v>634</v>
      </c>
      <c r="F69">
        <v>0</v>
      </c>
      <c r="G69" t="s">
        <v>614</v>
      </c>
      <c r="H69" t="s">
        <v>27</v>
      </c>
      <c r="I69" t="s">
        <v>364</v>
      </c>
      <c r="J69">
        <v>1628184118.5</v>
      </c>
      <c r="K69">
        <f t="shared" si="46"/>
        <v>7.134536127057842E-3</v>
      </c>
      <c r="L69">
        <f t="shared" si="47"/>
        <v>7.1345361270578422</v>
      </c>
      <c r="M69">
        <f t="shared" si="48"/>
        <v>3.5947422764752091</v>
      </c>
      <c r="N69">
        <f t="shared" si="49"/>
        <v>94.938299999999998</v>
      </c>
      <c r="O69">
        <f t="shared" si="50"/>
        <v>82.817202510329466</v>
      </c>
      <c r="P69">
        <f t="shared" si="51"/>
        <v>8.2504319947417457</v>
      </c>
      <c r="Q69">
        <f t="shared" si="52"/>
        <v>9.4579624051983018</v>
      </c>
      <c r="R69">
        <f t="shared" si="53"/>
        <v>0.61354316085133853</v>
      </c>
      <c r="S69">
        <f t="shared" si="54"/>
        <v>2.9226952510104507</v>
      </c>
      <c r="T69">
        <f t="shared" si="55"/>
        <v>0.54995264992241477</v>
      </c>
      <c r="U69">
        <f t="shared" si="56"/>
        <v>0.3488829132263489</v>
      </c>
      <c r="V69">
        <f t="shared" si="57"/>
        <v>321.51659386139011</v>
      </c>
      <c r="W69">
        <f t="shared" si="58"/>
        <v>30.442786127764169</v>
      </c>
      <c r="X69">
        <f t="shared" si="59"/>
        <v>30.220400000000001</v>
      </c>
      <c r="Y69">
        <f t="shared" si="60"/>
        <v>4.3146837967314733</v>
      </c>
      <c r="Z69">
        <f t="shared" si="61"/>
        <v>70.419209190223825</v>
      </c>
      <c r="AA69">
        <f t="shared" si="62"/>
        <v>3.0701868770783003</v>
      </c>
      <c r="AB69">
        <f t="shared" si="63"/>
        <v>4.3598712799866677</v>
      </c>
      <c r="AC69">
        <f t="shared" si="64"/>
        <v>1.244496919653173</v>
      </c>
      <c r="AD69">
        <f t="shared" si="65"/>
        <v>-314.63304320325085</v>
      </c>
      <c r="AE69">
        <f t="shared" si="66"/>
        <v>28.645925370515886</v>
      </c>
      <c r="AF69">
        <f t="shared" si="67"/>
        <v>2.1860311210523444</v>
      </c>
      <c r="AG69">
        <f t="shared" si="68"/>
        <v>37.715507149707477</v>
      </c>
      <c r="AH69">
        <v>0</v>
      </c>
      <c r="AI69">
        <v>0</v>
      </c>
      <c r="AJ69">
        <f t="shared" si="69"/>
        <v>1</v>
      </c>
      <c r="AK69">
        <f t="shared" si="70"/>
        <v>0</v>
      </c>
      <c r="AL69">
        <f t="shared" si="71"/>
        <v>52078.332352524914</v>
      </c>
      <c r="AM69" t="s">
        <v>365</v>
      </c>
      <c r="AN69">
        <v>10238.9</v>
      </c>
      <c r="AO69">
        <v>302.21199999999999</v>
      </c>
      <c r="AP69">
        <v>4052.3</v>
      </c>
      <c r="AQ69">
        <f t="shared" si="72"/>
        <v>0.92542210596451402</v>
      </c>
      <c r="AR69">
        <v>-0.32343011824092399</v>
      </c>
      <c r="AS69" t="s">
        <v>635</v>
      </c>
      <c r="AT69">
        <v>10197.1</v>
      </c>
      <c r="AU69">
        <v>807.57761538461602</v>
      </c>
      <c r="AV69">
        <v>998.93100000000004</v>
      </c>
      <c r="AW69">
        <f t="shared" si="73"/>
        <v>0.19155816028873263</v>
      </c>
      <c r="AX69">
        <v>0.5</v>
      </c>
      <c r="AY69">
        <f t="shared" si="74"/>
        <v>1681.2305999281812</v>
      </c>
      <c r="AZ69">
        <f t="shared" si="75"/>
        <v>3.5947422764752091</v>
      </c>
      <c r="BA69">
        <f t="shared" si="76"/>
        <v>161.02672037168233</v>
      </c>
      <c r="BB69">
        <f t="shared" si="77"/>
        <v>2.3305383538007869E-3</v>
      </c>
      <c r="BC69">
        <f t="shared" si="78"/>
        <v>3.0566365444660342</v>
      </c>
      <c r="BD69">
        <f t="shared" si="79"/>
        <v>246.10949156134518</v>
      </c>
      <c r="BE69" t="s">
        <v>636</v>
      </c>
      <c r="BF69">
        <v>628.53</v>
      </c>
      <c r="BG69">
        <f t="shared" si="80"/>
        <v>628.53</v>
      </c>
      <c r="BH69">
        <f t="shared" si="81"/>
        <v>0.37079738240178761</v>
      </c>
      <c r="BI69">
        <f t="shared" si="82"/>
        <v>0.51661141469754124</v>
      </c>
      <c r="BJ69">
        <f t="shared" si="83"/>
        <v>0.89181487074190136</v>
      </c>
      <c r="BK69">
        <f t="shared" si="84"/>
        <v>0.27464929851975328</v>
      </c>
      <c r="BL69">
        <f t="shared" si="85"/>
        <v>0.81421262647703196</v>
      </c>
      <c r="BM69">
        <f t="shared" si="86"/>
        <v>0.40207376516398557</v>
      </c>
      <c r="BN69">
        <f t="shared" si="87"/>
        <v>0.59792623483601437</v>
      </c>
      <c r="BO69">
        <f t="shared" si="88"/>
        <v>2000.04</v>
      </c>
      <c r="BP69">
        <f t="shared" si="89"/>
        <v>1681.2305999281812</v>
      </c>
      <c r="BQ69">
        <f t="shared" si="90"/>
        <v>0.84059848799433068</v>
      </c>
      <c r="BR69">
        <f t="shared" si="91"/>
        <v>0.16075508182905848</v>
      </c>
      <c r="BS69">
        <v>6</v>
      </c>
      <c r="BT69">
        <v>0.5</v>
      </c>
      <c r="BU69" t="s">
        <v>368</v>
      </c>
      <c r="BV69">
        <v>2</v>
      </c>
      <c r="BW69">
        <v>1628184118.5</v>
      </c>
      <c r="BX69">
        <v>94.938299999999998</v>
      </c>
      <c r="BY69">
        <v>100.06399999999999</v>
      </c>
      <c r="BZ69">
        <v>30.818300000000001</v>
      </c>
      <c r="CA69">
        <v>22.521999999999998</v>
      </c>
      <c r="CB69">
        <v>99.239400000000003</v>
      </c>
      <c r="CC69">
        <v>30.7409</v>
      </c>
      <c r="CD69">
        <v>500.07799999999997</v>
      </c>
      <c r="CE69">
        <v>99.522199999999998</v>
      </c>
      <c r="CF69">
        <v>0.10000100000000001</v>
      </c>
      <c r="CG69">
        <v>30.402200000000001</v>
      </c>
      <c r="CH69">
        <v>30.220400000000001</v>
      </c>
      <c r="CI69">
        <v>999.9</v>
      </c>
      <c r="CJ69">
        <v>0</v>
      </c>
      <c r="CK69">
        <v>0</v>
      </c>
      <c r="CL69">
        <v>10008.799999999999</v>
      </c>
      <c r="CM69">
        <v>0</v>
      </c>
      <c r="CN69">
        <v>2166.85</v>
      </c>
      <c r="CO69">
        <v>-5.1257900000000003</v>
      </c>
      <c r="CP69">
        <v>97.9572</v>
      </c>
      <c r="CQ69">
        <v>102.37</v>
      </c>
      <c r="CR69">
        <v>8.2962900000000008</v>
      </c>
      <c r="CS69">
        <v>100.06399999999999</v>
      </c>
      <c r="CT69">
        <v>22.521999999999998</v>
      </c>
      <c r="CU69">
        <v>3.0670999999999999</v>
      </c>
      <c r="CV69">
        <v>2.2414399999999999</v>
      </c>
      <c r="CW69">
        <v>24.396799999999999</v>
      </c>
      <c r="CX69">
        <v>19.261600000000001</v>
      </c>
      <c r="CY69">
        <v>2000.04</v>
      </c>
      <c r="CZ69">
        <v>0.98</v>
      </c>
      <c r="DA69">
        <v>1.9999599999999999E-2</v>
      </c>
      <c r="DB69">
        <v>0</v>
      </c>
      <c r="DC69">
        <v>807.87900000000002</v>
      </c>
      <c r="DD69">
        <v>5.0001199999999999</v>
      </c>
      <c r="DE69">
        <v>17392.2</v>
      </c>
      <c r="DF69">
        <v>17385</v>
      </c>
      <c r="DG69">
        <v>49.75</v>
      </c>
      <c r="DH69">
        <v>52</v>
      </c>
      <c r="DI69">
        <v>50.625</v>
      </c>
      <c r="DJ69">
        <v>51.061999999999998</v>
      </c>
      <c r="DK69">
        <v>51.436999999999998</v>
      </c>
      <c r="DL69">
        <v>1955.14</v>
      </c>
      <c r="DM69">
        <v>39.9</v>
      </c>
      <c r="DN69">
        <v>0</v>
      </c>
      <c r="DO69">
        <v>116.19999980926499</v>
      </c>
      <c r="DP69">
        <v>0</v>
      </c>
      <c r="DQ69">
        <v>807.57761538461602</v>
      </c>
      <c r="DR69">
        <v>-0.120752151228969</v>
      </c>
      <c r="DS69">
        <v>13.8974359586351</v>
      </c>
      <c r="DT69">
        <v>17391.734615384601</v>
      </c>
      <c r="DU69">
        <v>15</v>
      </c>
      <c r="DV69">
        <v>1628184076.5</v>
      </c>
      <c r="DW69" t="s">
        <v>637</v>
      </c>
      <c r="DX69">
        <v>1628184064.5</v>
      </c>
      <c r="DY69">
        <v>1628184076.5</v>
      </c>
      <c r="DZ69">
        <v>58</v>
      </c>
      <c r="EA69">
        <v>0.21299999999999999</v>
      </c>
      <c r="EB69">
        <v>1.4E-2</v>
      </c>
      <c r="EC69">
        <v>-4.3259999999999996</v>
      </c>
      <c r="ED69">
        <v>2.9000000000000001E-2</v>
      </c>
      <c r="EE69">
        <v>100</v>
      </c>
      <c r="EF69">
        <v>23</v>
      </c>
      <c r="EG69">
        <v>0.24</v>
      </c>
      <c r="EH69">
        <v>0.02</v>
      </c>
      <c r="EI69">
        <v>3.65996985023892</v>
      </c>
      <c r="EJ69">
        <v>-0.59148904826235504</v>
      </c>
      <c r="EK69">
        <v>9.5920762229255704E-2</v>
      </c>
      <c r="EL69">
        <v>1</v>
      </c>
      <c r="EM69">
        <v>0.59813512921842205</v>
      </c>
      <c r="EN69">
        <v>0.111573162955801</v>
      </c>
      <c r="EO69">
        <v>1.8989217874074302E-2</v>
      </c>
      <c r="EP69">
        <v>1</v>
      </c>
      <c r="EQ69">
        <v>2</v>
      </c>
      <c r="ER69">
        <v>2</v>
      </c>
      <c r="ES69" t="s">
        <v>370</v>
      </c>
      <c r="ET69">
        <v>2.93194</v>
      </c>
      <c r="EU69">
        <v>2.7403599999999999</v>
      </c>
      <c r="EV69">
        <v>2.6512399999999998E-2</v>
      </c>
      <c r="EW69">
        <v>2.7296000000000001E-2</v>
      </c>
      <c r="EX69">
        <v>0.13800200000000001</v>
      </c>
      <c r="EY69">
        <v>0.112735</v>
      </c>
      <c r="EZ69">
        <v>30378.7</v>
      </c>
      <c r="FA69">
        <v>30075.1</v>
      </c>
      <c r="FB69">
        <v>28432.1</v>
      </c>
      <c r="FC69">
        <v>28321.5</v>
      </c>
      <c r="FD69">
        <v>33716.1</v>
      </c>
      <c r="FE69">
        <v>35355.199999999997</v>
      </c>
      <c r="FF69">
        <v>42938.5</v>
      </c>
      <c r="FG69">
        <v>44202.9</v>
      </c>
      <c r="FH69">
        <v>1.76945</v>
      </c>
      <c r="FI69">
        <v>1.91415</v>
      </c>
      <c r="FJ69">
        <v>1.25989E-2</v>
      </c>
      <c r="FK69">
        <v>0</v>
      </c>
      <c r="FL69">
        <v>30.0154</v>
      </c>
      <c r="FM69">
        <v>999.9</v>
      </c>
      <c r="FN69">
        <v>42.723999999999997</v>
      </c>
      <c r="FO69">
        <v>39.256999999999998</v>
      </c>
      <c r="FP69">
        <v>30.584900000000001</v>
      </c>
      <c r="FQ69">
        <v>62.031100000000002</v>
      </c>
      <c r="FR69">
        <v>32.552100000000003</v>
      </c>
      <c r="FS69">
        <v>1</v>
      </c>
      <c r="FT69">
        <v>0.67684200000000005</v>
      </c>
      <c r="FU69">
        <v>2.8805399999999999</v>
      </c>
      <c r="FV69">
        <v>20.3216</v>
      </c>
      <c r="FW69">
        <v>5.2725499999999998</v>
      </c>
      <c r="FX69">
        <v>12.0907</v>
      </c>
      <c r="FY69">
        <v>5.0129000000000001</v>
      </c>
      <c r="FZ69">
        <v>3.2919800000000001</v>
      </c>
      <c r="GA69">
        <v>999.9</v>
      </c>
      <c r="GB69">
        <v>9999</v>
      </c>
      <c r="GC69">
        <v>9999</v>
      </c>
      <c r="GD69">
        <v>9999</v>
      </c>
      <c r="GE69">
        <v>1.8719699999999999</v>
      </c>
      <c r="GF69">
        <v>1.8727100000000001</v>
      </c>
      <c r="GG69">
        <v>1.8723799999999999</v>
      </c>
      <c r="GH69">
        <v>1.8761099999999999</v>
      </c>
      <c r="GI69">
        <v>1.86988</v>
      </c>
      <c r="GJ69">
        <v>1.87286</v>
      </c>
      <c r="GK69">
        <v>1.87286</v>
      </c>
      <c r="GL69">
        <v>1.8742399999999999</v>
      </c>
      <c r="GM69">
        <v>5</v>
      </c>
      <c r="GN69">
        <v>0</v>
      </c>
      <c r="GO69">
        <v>0</v>
      </c>
      <c r="GP69">
        <v>0</v>
      </c>
      <c r="GQ69" t="s">
        <v>371</v>
      </c>
      <c r="GR69" t="s">
        <v>372</v>
      </c>
      <c r="GS69" t="s">
        <v>373</v>
      </c>
      <c r="GT69" t="s">
        <v>373</v>
      </c>
      <c r="GU69" t="s">
        <v>373</v>
      </c>
      <c r="GV69" t="s">
        <v>373</v>
      </c>
      <c r="GW69">
        <v>0</v>
      </c>
      <c r="GX69">
        <v>100</v>
      </c>
      <c r="GY69">
        <v>100</v>
      </c>
      <c r="GZ69">
        <v>-4.3010000000000002</v>
      </c>
      <c r="HA69">
        <v>7.7399999999999997E-2</v>
      </c>
      <c r="HB69">
        <v>-3.79097787789315</v>
      </c>
      <c r="HC69">
        <v>-5.2264853520813098E-3</v>
      </c>
      <c r="HD69">
        <v>8.80926177612275E-7</v>
      </c>
      <c r="HE69">
        <v>-7.1543816509633199E-11</v>
      </c>
      <c r="HF69">
        <v>7.7380692624666E-2</v>
      </c>
      <c r="HG69">
        <v>0</v>
      </c>
      <c r="HH69">
        <v>0</v>
      </c>
      <c r="HI69">
        <v>0</v>
      </c>
      <c r="HJ69">
        <v>3</v>
      </c>
      <c r="HK69">
        <v>2051</v>
      </c>
      <c r="HL69">
        <v>1</v>
      </c>
      <c r="HM69">
        <v>25</v>
      </c>
      <c r="HN69">
        <v>0.9</v>
      </c>
      <c r="HO69">
        <v>0.7</v>
      </c>
      <c r="HP69">
        <v>18</v>
      </c>
      <c r="HQ69">
        <v>515.79100000000005</v>
      </c>
      <c r="HR69">
        <v>528.71699999999998</v>
      </c>
      <c r="HS69">
        <v>27.002700000000001</v>
      </c>
      <c r="HT69">
        <v>35.184899999999999</v>
      </c>
      <c r="HU69">
        <v>30.001100000000001</v>
      </c>
      <c r="HV69">
        <v>35.238900000000001</v>
      </c>
      <c r="HW69">
        <v>35.219000000000001</v>
      </c>
      <c r="HX69">
        <v>7.7784700000000004</v>
      </c>
      <c r="HY69">
        <v>26.7241</v>
      </c>
      <c r="HZ69">
        <v>27.2136</v>
      </c>
      <c r="IA69">
        <v>27</v>
      </c>
      <c r="IB69">
        <v>100</v>
      </c>
      <c r="IC69">
        <v>22.400300000000001</v>
      </c>
      <c r="ID69">
        <v>99.612499999999997</v>
      </c>
      <c r="IE69">
        <v>98.037999999999997</v>
      </c>
    </row>
    <row r="70" spans="1:239" x14ac:dyDescent="0.3">
      <c r="A70">
        <v>54</v>
      </c>
      <c r="B70">
        <v>1628184239.5</v>
      </c>
      <c r="C70">
        <v>9770</v>
      </c>
      <c r="D70" t="s">
        <v>638</v>
      </c>
      <c r="E70" t="s">
        <v>639</v>
      </c>
      <c r="F70">
        <v>0</v>
      </c>
      <c r="G70" t="s">
        <v>614</v>
      </c>
      <c r="H70" t="s">
        <v>27</v>
      </c>
      <c r="I70" t="s">
        <v>364</v>
      </c>
      <c r="J70">
        <v>1628184239.5</v>
      </c>
      <c r="K70">
        <f t="shared" si="46"/>
        <v>7.5006699822186291E-3</v>
      </c>
      <c r="L70">
        <f t="shared" si="47"/>
        <v>7.5006699822186294</v>
      </c>
      <c r="M70">
        <f t="shared" si="48"/>
        <v>1.4020257482695042</v>
      </c>
      <c r="N70">
        <f t="shared" si="49"/>
        <v>72.706999999999994</v>
      </c>
      <c r="O70">
        <f t="shared" si="50"/>
        <v>67.401729922326325</v>
      </c>
      <c r="P70">
        <f t="shared" si="51"/>
        <v>6.7157261758444422</v>
      </c>
      <c r="Q70">
        <f t="shared" si="52"/>
        <v>7.2443289457082995</v>
      </c>
      <c r="R70">
        <f t="shared" si="53"/>
        <v>0.6414964389464981</v>
      </c>
      <c r="S70">
        <f t="shared" si="54"/>
        <v>2.9242561653846795</v>
      </c>
      <c r="T70">
        <f t="shared" si="55"/>
        <v>0.57236096156686944</v>
      </c>
      <c r="U70">
        <f t="shared" si="56"/>
        <v>0.36331428795087539</v>
      </c>
      <c r="V70">
        <f t="shared" si="57"/>
        <v>321.48888286141306</v>
      </c>
      <c r="W70">
        <f t="shared" si="58"/>
        <v>30.462452869455188</v>
      </c>
      <c r="X70">
        <f t="shared" si="59"/>
        <v>30.334099999999999</v>
      </c>
      <c r="Y70">
        <f t="shared" si="60"/>
        <v>4.3428965487067526</v>
      </c>
      <c r="Z70">
        <f t="shared" si="61"/>
        <v>70.313977744320482</v>
      </c>
      <c r="AA70">
        <f t="shared" si="62"/>
        <v>3.0858467948305202</v>
      </c>
      <c r="AB70">
        <f t="shared" si="63"/>
        <v>4.3886676501953055</v>
      </c>
      <c r="AC70">
        <f t="shared" si="64"/>
        <v>1.2570497538762324</v>
      </c>
      <c r="AD70">
        <f t="shared" si="65"/>
        <v>-330.77954621584155</v>
      </c>
      <c r="AE70">
        <f t="shared" si="66"/>
        <v>28.866172454882808</v>
      </c>
      <c r="AF70">
        <f t="shared" si="67"/>
        <v>2.2041538646772798</v>
      </c>
      <c r="AG70">
        <f t="shared" si="68"/>
        <v>21.779662965131585</v>
      </c>
      <c r="AH70">
        <v>0</v>
      </c>
      <c r="AI70">
        <v>0</v>
      </c>
      <c r="AJ70">
        <f t="shared" si="69"/>
        <v>1</v>
      </c>
      <c r="AK70">
        <f t="shared" si="70"/>
        <v>0</v>
      </c>
      <c r="AL70">
        <f t="shared" si="71"/>
        <v>52103.40870425092</v>
      </c>
      <c r="AM70" t="s">
        <v>365</v>
      </c>
      <c r="AN70">
        <v>10238.9</v>
      </c>
      <c r="AO70">
        <v>302.21199999999999</v>
      </c>
      <c r="AP70">
        <v>4052.3</v>
      </c>
      <c r="AQ70">
        <f t="shared" si="72"/>
        <v>0.92542210596451402</v>
      </c>
      <c r="AR70">
        <v>-0.32343011824092399</v>
      </c>
      <c r="AS70" t="s">
        <v>640</v>
      </c>
      <c r="AT70">
        <v>10195.1</v>
      </c>
      <c r="AU70">
        <v>807.41543999999999</v>
      </c>
      <c r="AV70">
        <v>979.78499999999997</v>
      </c>
      <c r="AW70">
        <f t="shared" si="73"/>
        <v>0.17592590211117742</v>
      </c>
      <c r="AX70">
        <v>0.5</v>
      </c>
      <c r="AY70">
        <f t="shared" si="74"/>
        <v>1681.087499928193</v>
      </c>
      <c r="AZ70">
        <f t="shared" si="75"/>
        <v>1.4020257482695042</v>
      </c>
      <c r="BA70">
        <f t="shared" si="76"/>
        <v>147.87341747634562</v>
      </c>
      <c r="BB70">
        <f t="shared" si="77"/>
        <v>1.0263926574816185E-3</v>
      </c>
      <c r="BC70">
        <f t="shared" si="78"/>
        <v>3.1359073674326514</v>
      </c>
      <c r="BD70">
        <f t="shared" si="79"/>
        <v>244.93030461418292</v>
      </c>
      <c r="BE70" t="s">
        <v>641</v>
      </c>
      <c r="BF70">
        <v>629.16999999999996</v>
      </c>
      <c r="BG70">
        <f t="shared" si="80"/>
        <v>629.16999999999996</v>
      </c>
      <c r="BH70">
        <f t="shared" si="81"/>
        <v>0.35784891583357581</v>
      </c>
      <c r="BI70">
        <f t="shared" si="82"/>
        <v>0.49162060950044911</v>
      </c>
      <c r="BJ70">
        <f t="shared" si="83"/>
        <v>0.89757473423445799</v>
      </c>
      <c r="BK70">
        <f t="shared" si="84"/>
        <v>0.25439260419172544</v>
      </c>
      <c r="BL70">
        <f t="shared" si="85"/>
        <v>0.81931810666843019</v>
      </c>
      <c r="BM70">
        <f t="shared" si="86"/>
        <v>0.38309019564872027</v>
      </c>
      <c r="BN70">
        <f t="shared" si="87"/>
        <v>0.61690980435127973</v>
      </c>
      <c r="BO70">
        <f t="shared" si="88"/>
        <v>1999.87</v>
      </c>
      <c r="BP70">
        <f t="shared" si="89"/>
        <v>1681.087499928193</v>
      </c>
      <c r="BQ70">
        <f t="shared" si="90"/>
        <v>0.84059838885937244</v>
      </c>
      <c r="BR70">
        <f t="shared" si="91"/>
        <v>0.16075489049858896</v>
      </c>
      <c r="BS70">
        <v>6</v>
      </c>
      <c r="BT70">
        <v>0.5</v>
      </c>
      <c r="BU70" t="s">
        <v>368</v>
      </c>
      <c r="BV70">
        <v>2</v>
      </c>
      <c r="BW70">
        <v>1628184239.5</v>
      </c>
      <c r="BX70">
        <v>72.706999999999994</v>
      </c>
      <c r="BY70">
        <v>75.043599999999998</v>
      </c>
      <c r="BZ70">
        <v>30.970800000000001</v>
      </c>
      <c r="CA70">
        <v>22.249700000000001</v>
      </c>
      <c r="CB70">
        <v>76.933700000000002</v>
      </c>
      <c r="CC70">
        <v>30.8887</v>
      </c>
      <c r="CD70">
        <v>500.05399999999997</v>
      </c>
      <c r="CE70">
        <v>99.537300000000002</v>
      </c>
      <c r="CF70">
        <v>9.99969E-2</v>
      </c>
      <c r="CG70">
        <v>30.517199999999999</v>
      </c>
      <c r="CH70">
        <v>30.334099999999999</v>
      </c>
      <c r="CI70">
        <v>999.9</v>
      </c>
      <c r="CJ70">
        <v>0</v>
      </c>
      <c r="CK70">
        <v>0</v>
      </c>
      <c r="CL70">
        <v>10016.200000000001</v>
      </c>
      <c r="CM70">
        <v>0</v>
      </c>
      <c r="CN70">
        <v>1839.58</v>
      </c>
      <c r="CO70">
        <v>-2.3366500000000001</v>
      </c>
      <c r="CP70">
        <v>75.030799999999999</v>
      </c>
      <c r="CQ70">
        <v>76.751300000000001</v>
      </c>
      <c r="CR70">
        <v>8.7211700000000008</v>
      </c>
      <c r="CS70">
        <v>75.043599999999998</v>
      </c>
      <c r="CT70">
        <v>22.249700000000001</v>
      </c>
      <c r="CU70">
        <v>3.0827499999999999</v>
      </c>
      <c r="CV70">
        <v>2.2146699999999999</v>
      </c>
      <c r="CW70">
        <v>24.4818</v>
      </c>
      <c r="CX70">
        <v>19.0688</v>
      </c>
      <c r="CY70">
        <v>1999.87</v>
      </c>
      <c r="CZ70">
        <v>0.98000299999999996</v>
      </c>
      <c r="DA70">
        <v>1.9996799999999999E-2</v>
      </c>
      <c r="DB70">
        <v>0</v>
      </c>
      <c r="DC70">
        <v>807.23400000000004</v>
      </c>
      <c r="DD70">
        <v>5.0001199999999999</v>
      </c>
      <c r="DE70">
        <v>17040.7</v>
      </c>
      <c r="DF70">
        <v>17383.5</v>
      </c>
      <c r="DG70">
        <v>50.186999999999998</v>
      </c>
      <c r="DH70">
        <v>52.561999999999998</v>
      </c>
      <c r="DI70">
        <v>51.061999999999998</v>
      </c>
      <c r="DJ70">
        <v>51.625</v>
      </c>
      <c r="DK70">
        <v>51.875</v>
      </c>
      <c r="DL70">
        <v>1954.98</v>
      </c>
      <c r="DM70">
        <v>39.89</v>
      </c>
      <c r="DN70">
        <v>0</v>
      </c>
      <c r="DO70">
        <v>120.39999985694899</v>
      </c>
      <c r="DP70">
        <v>0</v>
      </c>
      <c r="DQ70">
        <v>807.41543999999999</v>
      </c>
      <c r="DR70">
        <v>-0.80899999142663803</v>
      </c>
      <c r="DS70">
        <v>-1408.3692323524699</v>
      </c>
      <c r="DT70">
        <v>17351.468000000001</v>
      </c>
      <c r="DU70">
        <v>15</v>
      </c>
      <c r="DV70">
        <v>1628184199</v>
      </c>
      <c r="DW70" t="s">
        <v>642</v>
      </c>
      <c r="DX70">
        <v>1628184190</v>
      </c>
      <c r="DY70">
        <v>1628184199</v>
      </c>
      <c r="DZ70">
        <v>59</v>
      </c>
      <c r="EA70">
        <v>-3.9E-2</v>
      </c>
      <c r="EB70">
        <v>5.0000000000000001E-3</v>
      </c>
      <c r="EC70">
        <v>-4.2380000000000004</v>
      </c>
      <c r="ED70">
        <v>2.1000000000000001E-2</v>
      </c>
      <c r="EE70">
        <v>75</v>
      </c>
      <c r="EF70">
        <v>22</v>
      </c>
      <c r="EG70">
        <v>0.26</v>
      </c>
      <c r="EH70">
        <v>0.01</v>
      </c>
      <c r="EI70">
        <v>1.4714366516511299</v>
      </c>
      <c r="EJ70">
        <v>-0.59362766123736799</v>
      </c>
      <c r="EK70">
        <v>9.2867603095833196E-2</v>
      </c>
      <c r="EL70">
        <v>1</v>
      </c>
      <c r="EM70">
        <v>0.62880705439864804</v>
      </c>
      <c r="EN70">
        <v>0.114877995234343</v>
      </c>
      <c r="EO70">
        <v>1.9912269840418599E-2</v>
      </c>
      <c r="EP70">
        <v>1</v>
      </c>
      <c r="EQ70">
        <v>2</v>
      </c>
      <c r="ER70">
        <v>2</v>
      </c>
      <c r="ES70" t="s">
        <v>370</v>
      </c>
      <c r="ET70">
        <v>2.9317000000000002</v>
      </c>
      <c r="EU70">
        <v>2.7404199999999999</v>
      </c>
      <c r="EV70">
        <v>2.0669099999999999E-2</v>
      </c>
      <c r="EW70">
        <v>2.0613300000000001E-2</v>
      </c>
      <c r="EX70">
        <v>0.13839799999999999</v>
      </c>
      <c r="EY70">
        <v>0.111738</v>
      </c>
      <c r="EZ70">
        <v>30540.400000000001</v>
      </c>
      <c r="FA70">
        <v>30260.9</v>
      </c>
      <c r="FB70">
        <v>28414.400000000001</v>
      </c>
      <c r="FC70">
        <v>28303.5</v>
      </c>
      <c r="FD70">
        <v>33677.1</v>
      </c>
      <c r="FE70">
        <v>35375.9</v>
      </c>
      <c r="FF70">
        <v>42907.3</v>
      </c>
      <c r="FG70">
        <v>44178</v>
      </c>
      <c r="FH70">
        <v>1.7660199999999999</v>
      </c>
      <c r="FI70">
        <v>1.9076200000000001</v>
      </c>
      <c r="FJ70">
        <v>-2.0936100000000001E-3</v>
      </c>
      <c r="FK70">
        <v>0</v>
      </c>
      <c r="FL70">
        <v>30.368099999999998</v>
      </c>
      <c r="FM70">
        <v>999.9</v>
      </c>
      <c r="FN70">
        <v>41.838999999999999</v>
      </c>
      <c r="FO70">
        <v>39.478000000000002</v>
      </c>
      <c r="FP70">
        <v>30.305</v>
      </c>
      <c r="FQ70">
        <v>62.021099999999997</v>
      </c>
      <c r="FR70">
        <v>32.191499999999998</v>
      </c>
      <c r="FS70">
        <v>1</v>
      </c>
      <c r="FT70">
        <v>0.70522099999999999</v>
      </c>
      <c r="FU70">
        <v>3.1063000000000001</v>
      </c>
      <c r="FV70">
        <v>20.316800000000001</v>
      </c>
      <c r="FW70">
        <v>5.27494</v>
      </c>
      <c r="FX70">
        <v>12.0913</v>
      </c>
      <c r="FY70">
        <v>5.0128000000000004</v>
      </c>
      <c r="FZ70">
        <v>3.2919200000000002</v>
      </c>
      <c r="GA70">
        <v>999.9</v>
      </c>
      <c r="GB70">
        <v>9999</v>
      </c>
      <c r="GC70">
        <v>9999</v>
      </c>
      <c r="GD70">
        <v>9999</v>
      </c>
      <c r="GE70">
        <v>1.8719600000000001</v>
      </c>
      <c r="GF70">
        <v>1.8727100000000001</v>
      </c>
      <c r="GG70">
        <v>1.8723099999999999</v>
      </c>
      <c r="GH70">
        <v>1.8761099999999999</v>
      </c>
      <c r="GI70">
        <v>1.86985</v>
      </c>
      <c r="GJ70">
        <v>1.87286</v>
      </c>
      <c r="GK70">
        <v>1.87283</v>
      </c>
      <c r="GL70">
        <v>1.87422</v>
      </c>
      <c r="GM70">
        <v>5</v>
      </c>
      <c r="GN70">
        <v>0</v>
      </c>
      <c r="GO70">
        <v>0</v>
      </c>
      <c r="GP70">
        <v>0</v>
      </c>
      <c r="GQ70" t="s">
        <v>371</v>
      </c>
      <c r="GR70" t="s">
        <v>372</v>
      </c>
      <c r="GS70" t="s">
        <v>373</v>
      </c>
      <c r="GT70" t="s">
        <v>373</v>
      </c>
      <c r="GU70" t="s">
        <v>373</v>
      </c>
      <c r="GV70" t="s">
        <v>373</v>
      </c>
      <c r="GW70">
        <v>0</v>
      </c>
      <c r="GX70">
        <v>100</v>
      </c>
      <c r="GY70">
        <v>100</v>
      </c>
      <c r="GZ70">
        <v>-4.2270000000000003</v>
      </c>
      <c r="HA70">
        <v>8.2100000000000006E-2</v>
      </c>
      <c r="HB70">
        <v>-3.8297730960838798</v>
      </c>
      <c r="HC70">
        <v>-5.2264853520813098E-3</v>
      </c>
      <c r="HD70">
        <v>8.80926177612275E-7</v>
      </c>
      <c r="HE70">
        <v>-7.1543816509633199E-11</v>
      </c>
      <c r="HF70">
        <v>8.2177744167588704E-2</v>
      </c>
      <c r="HG70">
        <v>0</v>
      </c>
      <c r="HH70">
        <v>0</v>
      </c>
      <c r="HI70">
        <v>0</v>
      </c>
      <c r="HJ70">
        <v>3</v>
      </c>
      <c r="HK70">
        <v>2051</v>
      </c>
      <c r="HL70">
        <v>1</v>
      </c>
      <c r="HM70">
        <v>25</v>
      </c>
      <c r="HN70">
        <v>0.8</v>
      </c>
      <c r="HO70">
        <v>0.7</v>
      </c>
      <c r="HP70">
        <v>18</v>
      </c>
      <c r="HQ70">
        <v>515.25900000000001</v>
      </c>
      <c r="HR70">
        <v>525.86</v>
      </c>
      <c r="HS70">
        <v>27.0014</v>
      </c>
      <c r="HT70">
        <v>35.493299999999998</v>
      </c>
      <c r="HU70">
        <v>30.001300000000001</v>
      </c>
      <c r="HV70">
        <v>35.488199999999999</v>
      </c>
      <c r="HW70">
        <v>35.456499999999998</v>
      </c>
      <c r="HX70">
        <v>6.5984400000000001</v>
      </c>
      <c r="HY70">
        <v>26.798999999999999</v>
      </c>
      <c r="HZ70">
        <v>24.920500000000001</v>
      </c>
      <c r="IA70">
        <v>27</v>
      </c>
      <c r="IB70">
        <v>75</v>
      </c>
      <c r="IC70">
        <v>22.111499999999999</v>
      </c>
      <c r="ID70">
        <v>99.544300000000007</v>
      </c>
      <c r="IE70">
        <v>97.98</v>
      </c>
    </row>
    <row r="71" spans="1:239" x14ac:dyDescent="0.3">
      <c r="A71">
        <v>55</v>
      </c>
      <c r="B71">
        <v>1628184365.5</v>
      </c>
      <c r="C71">
        <v>9896</v>
      </c>
      <c r="D71" t="s">
        <v>643</v>
      </c>
      <c r="E71" t="s">
        <v>644</v>
      </c>
      <c r="F71">
        <v>0</v>
      </c>
      <c r="G71" t="s">
        <v>614</v>
      </c>
      <c r="H71" t="s">
        <v>27</v>
      </c>
      <c r="I71" t="s">
        <v>364</v>
      </c>
      <c r="J71">
        <v>1628184365.5</v>
      </c>
      <c r="K71">
        <f t="shared" si="46"/>
        <v>7.6774244437318303E-3</v>
      </c>
      <c r="L71">
        <f t="shared" si="47"/>
        <v>7.6774244437318302</v>
      </c>
      <c r="M71">
        <f t="shared" si="48"/>
        <v>-0.88067598229260735</v>
      </c>
      <c r="N71">
        <f t="shared" si="49"/>
        <v>50.601900000000001</v>
      </c>
      <c r="O71">
        <f t="shared" si="50"/>
        <v>51.917571210328383</v>
      </c>
      <c r="P71">
        <f t="shared" si="51"/>
        <v>5.1727070585462034</v>
      </c>
      <c r="Q71">
        <f t="shared" si="52"/>
        <v>5.0416226954349002</v>
      </c>
      <c r="R71">
        <f t="shared" si="53"/>
        <v>0.65513798013536062</v>
      </c>
      <c r="S71">
        <f t="shared" si="54"/>
        <v>2.9199199866551186</v>
      </c>
      <c r="T71">
        <f t="shared" si="55"/>
        <v>0.58311257489021029</v>
      </c>
      <c r="U71">
        <f t="shared" si="56"/>
        <v>0.37025453726900465</v>
      </c>
      <c r="V71">
        <f t="shared" si="57"/>
        <v>321.51064786145758</v>
      </c>
      <c r="W71">
        <f t="shared" si="58"/>
        <v>30.511316254572417</v>
      </c>
      <c r="X71">
        <f t="shared" si="59"/>
        <v>30.410699999999999</v>
      </c>
      <c r="Y71">
        <f t="shared" si="60"/>
        <v>4.3619940582987482</v>
      </c>
      <c r="Z71">
        <f t="shared" si="61"/>
        <v>70.238969279039026</v>
      </c>
      <c r="AA71">
        <f t="shared" si="62"/>
        <v>3.0993158295182996</v>
      </c>
      <c r="AB71">
        <f t="shared" si="63"/>
        <v>4.4125303393983728</v>
      </c>
      <c r="AC71">
        <f t="shared" si="64"/>
        <v>1.2626782287804486</v>
      </c>
      <c r="AD71">
        <f t="shared" si="65"/>
        <v>-338.5744179685737</v>
      </c>
      <c r="AE71">
        <f t="shared" si="66"/>
        <v>31.688389608326837</v>
      </c>
      <c r="AF71">
        <f t="shared" si="67"/>
        <v>2.425298974439642</v>
      </c>
      <c r="AG71">
        <f t="shared" si="68"/>
        <v>17.049918475650394</v>
      </c>
      <c r="AH71">
        <v>0</v>
      </c>
      <c r="AI71">
        <v>0</v>
      </c>
      <c r="AJ71">
        <f t="shared" si="69"/>
        <v>1</v>
      </c>
      <c r="AK71">
        <f t="shared" si="70"/>
        <v>0</v>
      </c>
      <c r="AL71">
        <f t="shared" si="71"/>
        <v>51963.547189038589</v>
      </c>
      <c r="AM71" t="s">
        <v>365</v>
      </c>
      <c r="AN71">
        <v>10238.9</v>
      </c>
      <c r="AO71">
        <v>302.21199999999999</v>
      </c>
      <c r="AP71">
        <v>4052.3</v>
      </c>
      <c r="AQ71">
        <f t="shared" si="72"/>
        <v>0.92542210596451402</v>
      </c>
      <c r="AR71">
        <v>-0.32343011824092399</v>
      </c>
      <c r="AS71" t="s">
        <v>645</v>
      </c>
      <c r="AT71">
        <v>10192.799999999999</v>
      </c>
      <c r="AU71">
        <v>809.87284615384601</v>
      </c>
      <c r="AV71">
        <v>962.22</v>
      </c>
      <c r="AW71">
        <f t="shared" si="73"/>
        <v>0.15832881653484032</v>
      </c>
      <c r="AX71">
        <v>0.5</v>
      </c>
      <c r="AY71">
        <f t="shared" si="74"/>
        <v>1681.2047999282163</v>
      </c>
      <c r="AZ71">
        <f t="shared" si="75"/>
        <v>-0.88067598229260735</v>
      </c>
      <c r="BA71">
        <f t="shared" si="76"/>
        <v>133.09158316266374</v>
      </c>
      <c r="BB71">
        <f t="shared" si="77"/>
        <v>-3.3145626521853642E-4</v>
      </c>
      <c r="BC71">
        <f t="shared" si="78"/>
        <v>3.2114069547504727</v>
      </c>
      <c r="BD71">
        <f t="shared" si="79"/>
        <v>243.81767479265403</v>
      </c>
      <c r="BE71" t="s">
        <v>646</v>
      </c>
      <c r="BF71">
        <v>633.80999999999995</v>
      </c>
      <c r="BG71">
        <f t="shared" si="80"/>
        <v>633.80999999999995</v>
      </c>
      <c r="BH71">
        <f t="shared" si="81"/>
        <v>0.34130448338217878</v>
      </c>
      <c r="BI71">
        <f t="shared" si="82"/>
        <v>0.46389316356430677</v>
      </c>
      <c r="BJ71">
        <f t="shared" si="83"/>
        <v>0.90393126789898459</v>
      </c>
      <c r="BK71">
        <f t="shared" si="84"/>
        <v>0.23082622308540807</v>
      </c>
      <c r="BL71">
        <f t="shared" si="85"/>
        <v>0.82400199675314278</v>
      </c>
      <c r="BM71">
        <f t="shared" si="86"/>
        <v>0.3630448006684252</v>
      </c>
      <c r="BN71">
        <f t="shared" si="87"/>
        <v>0.63695519933157474</v>
      </c>
      <c r="BO71">
        <f t="shared" si="88"/>
        <v>2000.01</v>
      </c>
      <c r="BP71">
        <f t="shared" si="89"/>
        <v>1681.2047999282163</v>
      </c>
      <c r="BQ71">
        <f t="shared" si="90"/>
        <v>0.84059819697312332</v>
      </c>
      <c r="BR71">
        <f t="shared" si="91"/>
        <v>0.16075452015812799</v>
      </c>
      <c r="BS71">
        <v>6</v>
      </c>
      <c r="BT71">
        <v>0.5</v>
      </c>
      <c r="BU71" t="s">
        <v>368</v>
      </c>
      <c r="BV71">
        <v>2</v>
      </c>
      <c r="BW71">
        <v>1628184365.5</v>
      </c>
      <c r="BX71">
        <v>50.601900000000001</v>
      </c>
      <c r="BY71">
        <v>50.011400000000002</v>
      </c>
      <c r="BZ71">
        <v>31.107299999999999</v>
      </c>
      <c r="CA71">
        <v>22.1828</v>
      </c>
      <c r="CB71">
        <v>54.679099999999998</v>
      </c>
      <c r="CC71">
        <v>31.0213</v>
      </c>
      <c r="CD71">
        <v>500.10199999999998</v>
      </c>
      <c r="CE71">
        <v>99.532899999999998</v>
      </c>
      <c r="CF71">
        <v>0.100171</v>
      </c>
      <c r="CG71">
        <v>30.611999999999998</v>
      </c>
      <c r="CH71">
        <v>30.410699999999999</v>
      </c>
      <c r="CI71">
        <v>999.9</v>
      </c>
      <c r="CJ71">
        <v>0</v>
      </c>
      <c r="CK71">
        <v>0</v>
      </c>
      <c r="CL71">
        <v>9991.8799999999992</v>
      </c>
      <c r="CM71">
        <v>0</v>
      </c>
      <c r="CN71">
        <v>2155.15</v>
      </c>
      <c r="CO71">
        <v>0.59054600000000002</v>
      </c>
      <c r="CP71">
        <v>52.226500000000001</v>
      </c>
      <c r="CQ71">
        <v>51.145899999999997</v>
      </c>
      <c r="CR71">
        <v>8.9245099999999997</v>
      </c>
      <c r="CS71">
        <v>50.011400000000002</v>
      </c>
      <c r="CT71">
        <v>22.1828</v>
      </c>
      <c r="CU71">
        <v>3.0962000000000001</v>
      </c>
      <c r="CV71">
        <v>2.20791</v>
      </c>
      <c r="CW71">
        <v>24.554500000000001</v>
      </c>
      <c r="CX71">
        <v>19.0198</v>
      </c>
      <c r="CY71">
        <v>2000.01</v>
      </c>
      <c r="CZ71">
        <v>0.98000900000000002</v>
      </c>
      <c r="DA71">
        <v>1.9991200000000001E-2</v>
      </c>
      <c r="DB71">
        <v>0</v>
      </c>
      <c r="DC71">
        <v>809.91099999999994</v>
      </c>
      <c r="DD71">
        <v>5.0001199999999999</v>
      </c>
      <c r="DE71">
        <v>17479</v>
      </c>
      <c r="DF71">
        <v>17384.8</v>
      </c>
      <c r="DG71">
        <v>50.625</v>
      </c>
      <c r="DH71">
        <v>53.125</v>
      </c>
      <c r="DI71">
        <v>51.561999999999998</v>
      </c>
      <c r="DJ71">
        <v>52.186999999999998</v>
      </c>
      <c r="DK71">
        <v>52.375</v>
      </c>
      <c r="DL71">
        <v>1955.13</v>
      </c>
      <c r="DM71">
        <v>39.880000000000003</v>
      </c>
      <c r="DN71">
        <v>0</v>
      </c>
      <c r="DO71">
        <v>125.39999985694899</v>
      </c>
      <c r="DP71">
        <v>0</v>
      </c>
      <c r="DQ71">
        <v>809.87284615384601</v>
      </c>
      <c r="DR71">
        <v>1.7006495955504699</v>
      </c>
      <c r="DS71">
        <v>18.4717949305779</v>
      </c>
      <c r="DT71">
        <v>17476.019230769201</v>
      </c>
      <c r="DU71">
        <v>15</v>
      </c>
      <c r="DV71">
        <v>1628184325</v>
      </c>
      <c r="DW71" t="s">
        <v>647</v>
      </c>
      <c r="DX71">
        <v>1628184306</v>
      </c>
      <c r="DY71">
        <v>1628184325</v>
      </c>
      <c r="DZ71">
        <v>60</v>
      </c>
      <c r="EA71">
        <v>3.5999999999999997E-2</v>
      </c>
      <c r="EB71">
        <v>4.0000000000000001E-3</v>
      </c>
      <c r="EC71">
        <v>-4.0739999999999998</v>
      </c>
      <c r="ED71">
        <v>0.02</v>
      </c>
      <c r="EE71">
        <v>50</v>
      </c>
      <c r="EF71">
        <v>22</v>
      </c>
      <c r="EG71">
        <v>0.51</v>
      </c>
      <c r="EH71">
        <v>0.01</v>
      </c>
      <c r="EI71">
        <v>-0.82129179292769094</v>
      </c>
      <c r="EJ71">
        <v>-0.48118375283130099</v>
      </c>
      <c r="EK71">
        <v>8.06630535278237E-2</v>
      </c>
      <c r="EL71">
        <v>1</v>
      </c>
      <c r="EM71">
        <v>0.645090770679699</v>
      </c>
      <c r="EN71">
        <v>0.10834494822992</v>
      </c>
      <c r="EO71">
        <v>1.86748578563097E-2</v>
      </c>
      <c r="EP71">
        <v>1</v>
      </c>
      <c r="EQ71">
        <v>2</v>
      </c>
      <c r="ER71">
        <v>2</v>
      </c>
      <c r="ES71" t="s">
        <v>370</v>
      </c>
      <c r="ET71">
        <v>2.9316300000000002</v>
      </c>
      <c r="EU71">
        <v>2.74038</v>
      </c>
      <c r="EV71">
        <v>1.47364E-2</v>
      </c>
      <c r="EW71">
        <v>1.37906E-2</v>
      </c>
      <c r="EX71">
        <v>0.13870199999999999</v>
      </c>
      <c r="EY71">
        <v>0.11142299999999999</v>
      </c>
      <c r="EZ71">
        <v>30701.200000000001</v>
      </c>
      <c r="FA71">
        <v>30447.599999999999</v>
      </c>
      <c r="FB71">
        <v>28393.8</v>
      </c>
      <c r="FC71">
        <v>28283</v>
      </c>
      <c r="FD71">
        <v>33639.199999999997</v>
      </c>
      <c r="FE71">
        <v>35365.199999999997</v>
      </c>
      <c r="FF71">
        <v>42872.6</v>
      </c>
      <c r="FG71">
        <v>44147.9</v>
      </c>
      <c r="FH71">
        <v>1.7621500000000001</v>
      </c>
      <c r="FI71">
        <v>1.9007499999999999</v>
      </c>
      <c r="FJ71">
        <v>-1.11088E-2</v>
      </c>
      <c r="FK71">
        <v>0</v>
      </c>
      <c r="FL71">
        <v>30.5913</v>
      </c>
      <c r="FM71">
        <v>999.9</v>
      </c>
      <c r="FN71">
        <v>40.85</v>
      </c>
      <c r="FO71">
        <v>39.801000000000002</v>
      </c>
      <c r="FP71">
        <v>30.104399999999998</v>
      </c>
      <c r="FQ71">
        <v>62.681100000000001</v>
      </c>
      <c r="FR71">
        <v>32.399799999999999</v>
      </c>
      <c r="FS71">
        <v>1</v>
      </c>
      <c r="FT71">
        <v>0.73662099999999997</v>
      </c>
      <c r="FU71">
        <v>3.2688600000000001</v>
      </c>
      <c r="FV71">
        <v>20.313500000000001</v>
      </c>
      <c r="FW71">
        <v>5.2752400000000002</v>
      </c>
      <c r="FX71">
        <v>12.0913</v>
      </c>
      <c r="FY71">
        <v>5.0129000000000001</v>
      </c>
      <c r="FZ71">
        <v>3.2919800000000001</v>
      </c>
      <c r="GA71">
        <v>999.9</v>
      </c>
      <c r="GB71">
        <v>9999</v>
      </c>
      <c r="GC71">
        <v>9999</v>
      </c>
      <c r="GD71">
        <v>9999</v>
      </c>
      <c r="GE71">
        <v>1.8719699999999999</v>
      </c>
      <c r="GF71">
        <v>1.8727100000000001</v>
      </c>
      <c r="GG71">
        <v>1.8723099999999999</v>
      </c>
      <c r="GH71">
        <v>1.87609</v>
      </c>
      <c r="GI71">
        <v>1.8698300000000001</v>
      </c>
      <c r="GJ71">
        <v>1.87286</v>
      </c>
      <c r="GK71">
        <v>1.8728</v>
      </c>
      <c r="GL71">
        <v>1.87422</v>
      </c>
      <c r="GM71">
        <v>5</v>
      </c>
      <c r="GN71">
        <v>0</v>
      </c>
      <c r="GO71">
        <v>0</v>
      </c>
      <c r="GP71">
        <v>0</v>
      </c>
      <c r="GQ71" t="s">
        <v>371</v>
      </c>
      <c r="GR71" t="s">
        <v>372</v>
      </c>
      <c r="GS71" t="s">
        <v>373</v>
      </c>
      <c r="GT71" t="s">
        <v>373</v>
      </c>
      <c r="GU71" t="s">
        <v>373</v>
      </c>
      <c r="GV71" t="s">
        <v>373</v>
      </c>
      <c r="GW71">
        <v>0</v>
      </c>
      <c r="GX71">
        <v>100</v>
      </c>
      <c r="GY71">
        <v>100</v>
      </c>
      <c r="GZ71">
        <v>-4.077</v>
      </c>
      <c r="HA71">
        <v>8.5999999999999993E-2</v>
      </c>
      <c r="HB71">
        <v>-3.79404980351101</v>
      </c>
      <c r="HC71">
        <v>-5.2264853520813098E-3</v>
      </c>
      <c r="HD71">
        <v>8.80926177612275E-7</v>
      </c>
      <c r="HE71">
        <v>-7.1543816509633199E-11</v>
      </c>
      <c r="HF71">
        <v>8.5981024959250002E-2</v>
      </c>
      <c r="HG71">
        <v>0</v>
      </c>
      <c r="HH71">
        <v>0</v>
      </c>
      <c r="HI71">
        <v>0</v>
      </c>
      <c r="HJ71">
        <v>3</v>
      </c>
      <c r="HK71">
        <v>2051</v>
      </c>
      <c r="HL71">
        <v>1</v>
      </c>
      <c r="HM71">
        <v>25</v>
      </c>
      <c r="HN71">
        <v>1</v>
      </c>
      <c r="HO71">
        <v>0.7</v>
      </c>
      <c r="HP71">
        <v>18</v>
      </c>
      <c r="HQ71">
        <v>514.899</v>
      </c>
      <c r="HR71">
        <v>523.27200000000005</v>
      </c>
      <c r="HS71">
        <v>27.003399999999999</v>
      </c>
      <c r="HT71">
        <v>35.845300000000002</v>
      </c>
      <c r="HU71">
        <v>30.001300000000001</v>
      </c>
      <c r="HV71">
        <v>35.798000000000002</v>
      </c>
      <c r="HW71">
        <v>35.756399999999999</v>
      </c>
      <c r="HX71">
        <v>5.42692</v>
      </c>
      <c r="HY71">
        <v>25.542400000000001</v>
      </c>
      <c r="HZ71">
        <v>22.728100000000001</v>
      </c>
      <c r="IA71">
        <v>27</v>
      </c>
      <c r="IB71">
        <v>50</v>
      </c>
      <c r="IC71">
        <v>22.0732</v>
      </c>
      <c r="ID71">
        <v>99.467100000000002</v>
      </c>
      <c r="IE71">
        <v>97.911500000000004</v>
      </c>
    </row>
    <row r="72" spans="1:239" x14ac:dyDescent="0.3">
      <c r="A72">
        <v>56</v>
      </c>
      <c r="B72">
        <v>1628184482.5</v>
      </c>
      <c r="C72">
        <v>10013</v>
      </c>
      <c r="D72" t="s">
        <v>648</v>
      </c>
      <c r="E72" t="s">
        <v>649</v>
      </c>
      <c r="F72">
        <v>0</v>
      </c>
      <c r="G72" t="s">
        <v>614</v>
      </c>
      <c r="H72" t="s">
        <v>27</v>
      </c>
      <c r="I72" t="s">
        <v>364</v>
      </c>
      <c r="J72">
        <v>1628184482.5</v>
      </c>
      <c r="K72">
        <f t="shared" si="46"/>
        <v>7.9917603335048718E-3</v>
      </c>
      <c r="L72">
        <f t="shared" si="47"/>
        <v>7.9917603335048719</v>
      </c>
      <c r="M72">
        <f t="shared" si="48"/>
        <v>-3.6104646772689746</v>
      </c>
      <c r="N72">
        <f t="shared" si="49"/>
        <v>24.134499999999999</v>
      </c>
      <c r="O72">
        <f t="shared" si="50"/>
        <v>32.799363468521271</v>
      </c>
      <c r="P72">
        <f t="shared" si="51"/>
        <v>3.2677439706674276</v>
      </c>
      <c r="Q72">
        <f t="shared" si="52"/>
        <v>2.4044785788529999</v>
      </c>
      <c r="R72">
        <f t="shared" si="53"/>
        <v>0.69477462313505445</v>
      </c>
      <c r="S72">
        <f t="shared" si="54"/>
        <v>2.9208220284935793</v>
      </c>
      <c r="T72">
        <f t="shared" si="55"/>
        <v>0.61436296280556912</v>
      </c>
      <c r="U72">
        <f t="shared" si="56"/>
        <v>0.39042320674855924</v>
      </c>
      <c r="V72">
        <f t="shared" si="57"/>
        <v>321.5155768613547</v>
      </c>
      <c r="W72">
        <f t="shared" si="58"/>
        <v>30.505514258826743</v>
      </c>
      <c r="X72">
        <f t="shared" si="59"/>
        <v>30.432700000000001</v>
      </c>
      <c r="Y72">
        <f t="shared" si="60"/>
        <v>4.3674924903539658</v>
      </c>
      <c r="Z72">
        <f t="shared" si="61"/>
        <v>70.406303058836912</v>
      </c>
      <c r="AA72">
        <f t="shared" si="62"/>
        <v>3.1202080992690004</v>
      </c>
      <c r="AB72">
        <f t="shared" si="63"/>
        <v>4.4317169965045808</v>
      </c>
      <c r="AC72">
        <f t="shared" si="64"/>
        <v>1.2472843910849654</v>
      </c>
      <c r="AD72">
        <f t="shared" si="65"/>
        <v>-352.43663070756486</v>
      </c>
      <c r="AE72">
        <f t="shared" si="66"/>
        <v>40.185669557476992</v>
      </c>
      <c r="AF72">
        <f t="shared" si="67"/>
        <v>3.0761840642347762</v>
      </c>
      <c r="AG72">
        <f t="shared" si="68"/>
        <v>12.340799775501615</v>
      </c>
      <c r="AH72">
        <v>0</v>
      </c>
      <c r="AI72">
        <v>0</v>
      </c>
      <c r="AJ72">
        <f t="shared" si="69"/>
        <v>1</v>
      </c>
      <c r="AK72">
        <f t="shared" si="70"/>
        <v>0</v>
      </c>
      <c r="AL72">
        <f t="shared" si="71"/>
        <v>51976.134663056488</v>
      </c>
      <c r="AM72" t="s">
        <v>365</v>
      </c>
      <c r="AN72">
        <v>10238.9</v>
      </c>
      <c r="AO72">
        <v>302.21199999999999</v>
      </c>
      <c r="AP72">
        <v>4052.3</v>
      </c>
      <c r="AQ72">
        <f t="shared" si="72"/>
        <v>0.92542210596451402</v>
      </c>
      <c r="AR72">
        <v>-0.32343011824092399</v>
      </c>
      <c r="AS72" t="s">
        <v>650</v>
      </c>
      <c r="AT72">
        <v>10191.1</v>
      </c>
      <c r="AU72">
        <v>816.55283999999995</v>
      </c>
      <c r="AV72">
        <v>939.154</v>
      </c>
      <c r="AW72">
        <f t="shared" si="73"/>
        <v>0.13054425578765572</v>
      </c>
      <c r="AX72">
        <v>0.5</v>
      </c>
      <c r="AY72">
        <f t="shared" si="74"/>
        <v>1681.2224999281632</v>
      </c>
      <c r="AZ72">
        <f t="shared" si="75"/>
        <v>-3.6104646772689746</v>
      </c>
      <c r="BA72">
        <f t="shared" si="76"/>
        <v>109.73697003329207</v>
      </c>
      <c r="BB72">
        <f t="shared" si="77"/>
        <v>-1.9551454725168752E-3</v>
      </c>
      <c r="BC72">
        <f t="shared" si="78"/>
        <v>3.3148408035316894</v>
      </c>
      <c r="BD72">
        <f t="shared" si="79"/>
        <v>242.30968965196243</v>
      </c>
      <c r="BE72" t="s">
        <v>651</v>
      </c>
      <c r="BF72">
        <v>637.09</v>
      </c>
      <c r="BG72">
        <f t="shared" si="80"/>
        <v>637.09</v>
      </c>
      <c r="BH72">
        <f t="shared" si="81"/>
        <v>0.32163415158749253</v>
      </c>
      <c r="BI72">
        <f t="shared" si="82"/>
        <v>0.405878092059961</v>
      </c>
      <c r="BJ72">
        <f t="shared" si="83"/>
        <v>0.91155331590151123</v>
      </c>
      <c r="BK72">
        <f t="shared" si="84"/>
        <v>0.19248402523306682</v>
      </c>
      <c r="BL72">
        <f t="shared" si="85"/>
        <v>0.83015278574796114</v>
      </c>
      <c r="BM72">
        <f t="shared" si="86"/>
        <v>0.31667377909123506</v>
      </c>
      <c r="BN72">
        <f t="shared" si="87"/>
        <v>0.68332622090876494</v>
      </c>
      <c r="BO72">
        <f t="shared" si="88"/>
        <v>2000.03</v>
      </c>
      <c r="BP72">
        <f t="shared" si="89"/>
        <v>1681.2224999281632</v>
      </c>
      <c r="BQ72">
        <f t="shared" si="90"/>
        <v>0.84059864098446679</v>
      </c>
      <c r="BR72">
        <f t="shared" si="91"/>
        <v>0.16075537710002086</v>
      </c>
      <c r="BS72">
        <v>6</v>
      </c>
      <c r="BT72">
        <v>0.5</v>
      </c>
      <c r="BU72" t="s">
        <v>368</v>
      </c>
      <c r="BV72">
        <v>2</v>
      </c>
      <c r="BW72">
        <v>1628184482.5</v>
      </c>
      <c r="BX72">
        <v>24.134499999999999</v>
      </c>
      <c r="BY72">
        <v>20.0336</v>
      </c>
      <c r="BZ72">
        <v>31.3185</v>
      </c>
      <c r="CA72">
        <v>22.029199999999999</v>
      </c>
      <c r="CB72">
        <v>28.194099999999999</v>
      </c>
      <c r="CC72">
        <v>31.232700000000001</v>
      </c>
      <c r="CD72">
        <v>500.02499999999998</v>
      </c>
      <c r="CE72">
        <v>99.528199999999998</v>
      </c>
      <c r="CF72">
        <v>0.100074</v>
      </c>
      <c r="CG72">
        <v>30.687899999999999</v>
      </c>
      <c r="CH72">
        <v>30.432700000000001</v>
      </c>
      <c r="CI72">
        <v>999.9</v>
      </c>
      <c r="CJ72">
        <v>0</v>
      </c>
      <c r="CK72">
        <v>0</v>
      </c>
      <c r="CL72">
        <v>9997.5</v>
      </c>
      <c r="CM72">
        <v>0</v>
      </c>
      <c r="CN72">
        <v>2141.79</v>
      </c>
      <c r="CO72">
        <v>4.1009000000000002</v>
      </c>
      <c r="CP72">
        <v>24.9148</v>
      </c>
      <c r="CQ72">
        <v>20.4849</v>
      </c>
      <c r="CR72">
        <v>9.2892600000000005</v>
      </c>
      <c r="CS72">
        <v>20.0336</v>
      </c>
      <c r="CT72">
        <v>22.029199999999999</v>
      </c>
      <c r="CU72">
        <v>3.11707</v>
      </c>
      <c r="CV72">
        <v>2.1925300000000001</v>
      </c>
      <c r="CW72">
        <v>24.666899999999998</v>
      </c>
      <c r="CX72">
        <v>18.907800000000002</v>
      </c>
      <c r="CY72">
        <v>2000.03</v>
      </c>
      <c r="CZ72">
        <v>0.979993</v>
      </c>
      <c r="DA72">
        <v>2.0006900000000001E-2</v>
      </c>
      <c r="DB72">
        <v>0</v>
      </c>
      <c r="DC72">
        <v>817.15499999999997</v>
      </c>
      <c r="DD72">
        <v>5.0001199999999999</v>
      </c>
      <c r="DE72">
        <v>17617.7</v>
      </c>
      <c r="DF72">
        <v>17384.900000000001</v>
      </c>
      <c r="DG72">
        <v>51.125</v>
      </c>
      <c r="DH72">
        <v>53.686999999999998</v>
      </c>
      <c r="DI72">
        <v>52.061999999999998</v>
      </c>
      <c r="DJ72">
        <v>52.75</v>
      </c>
      <c r="DK72">
        <v>52.811999999999998</v>
      </c>
      <c r="DL72">
        <v>1955.12</v>
      </c>
      <c r="DM72">
        <v>39.909999999999997</v>
      </c>
      <c r="DN72">
        <v>0</v>
      </c>
      <c r="DO72">
        <v>116.39999985694899</v>
      </c>
      <c r="DP72">
        <v>0</v>
      </c>
      <c r="DQ72">
        <v>816.55283999999995</v>
      </c>
      <c r="DR72">
        <v>3.50223076306367</v>
      </c>
      <c r="DS72">
        <v>79.930769378516104</v>
      </c>
      <c r="DT72">
        <v>17607.292000000001</v>
      </c>
      <c r="DU72">
        <v>15</v>
      </c>
      <c r="DV72">
        <v>1628184440</v>
      </c>
      <c r="DW72" t="s">
        <v>652</v>
      </c>
      <c r="DX72">
        <v>1628184424</v>
      </c>
      <c r="DY72">
        <v>1628184440</v>
      </c>
      <c r="DZ72">
        <v>61</v>
      </c>
      <c r="EA72">
        <v>-0.11899999999999999</v>
      </c>
      <c r="EB72">
        <v>0</v>
      </c>
      <c r="EC72">
        <v>-4.0380000000000003</v>
      </c>
      <c r="ED72">
        <v>1.7999999999999999E-2</v>
      </c>
      <c r="EE72">
        <v>20</v>
      </c>
      <c r="EF72">
        <v>22</v>
      </c>
      <c r="EG72">
        <v>0.24</v>
      </c>
      <c r="EH72">
        <v>0.01</v>
      </c>
      <c r="EI72">
        <v>-3.60069491675107</v>
      </c>
      <c r="EJ72">
        <v>-0.38298487745405502</v>
      </c>
      <c r="EK72">
        <v>6.91482701330004E-2</v>
      </c>
      <c r="EL72">
        <v>1</v>
      </c>
      <c r="EM72">
        <v>0.68298521958690495</v>
      </c>
      <c r="EN72">
        <v>0.101836493586131</v>
      </c>
      <c r="EO72">
        <v>1.78434165112051E-2</v>
      </c>
      <c r="EP72">
        <v>1</v>
      </c>
      <c r="EQ72">
        <v>2</v>
      </c>
      <c r="ER72">
        <v>2</v>
      </c>
      <c r="ES72" t="s">
        <v>370</v>
      </c>
      <c r="ET72">
        <v>2.9312200000000002</v>
      </c>
      <c r="EU72">
        <v>2.7403300000000002</v>
      </c>
      <c r="EV72">
        <v>7.6044199999999998E-3</v>
      </c>
      <c r="EW72">
        <v>5.5277800000000004E-3</v>
      </c>
      <c r="EX72">
        <v>0.13924</v>
      </c>
      <c r="EY72">
        <v>0.11079899999999999</v>
      </c>
      <c r="EZ72">
        <v>30901.3</v>
      </c>
      <c r="FA72">
        <v>30674.2</v>
      </c>
      <c r="FB72">
        <v>28375.3</v>
      </c>
      <c r="FC72">
        <v>28258.7</v>
      </c>
      <c r="FD72">
        <v>33596.699999999997</v>
      </c>
      <c r="FE72">
        <v>35362.800000000003</v>
      </c>
      <c r="FF72">
        <v>42843.7</v>
      </c>
      <c r="FG72">
        <v>44112.800000000003</v>
      </c>
      <c r="FH72">
        <v>1.7580199999999999</v>
      </c>
      <c r="FI72">
        <v>1.89398</v>
      </c>
      <c r="FJ72">
        <v>-1.6238499999999999E-2</v>
      </c>
      <c r="FK72">
        <v>0</v>
      </c>
      <c r="FL72">
        <v>30.6967</v>
      </c>
      <c r="FM72">
        <v>999.9</v>
      </c>
      <c r="FN72">
        <v>39.762999999999998</v>
      </c>
      <c r="FO72">
        <v>40.122999999999998</v>
      </c>
      <c r="FP72">
        <v>29.8125</v>
      </c>
      <c r="FQ72">
        <v>62.051099999999998</v>
      </c>
      <c r="FR72">
        <v>32.207500000000003</v>
      </c>
      <c r="FS72">
        <v>1</v>
      </c>
      <c r="FT72">
        <v>0.76994700000000005</v>
      </c>
      <c r="FU72">
        <v>3.4481199999999999</v>
      </c>
      <c r="FV72">
        <v>20.309000000000001</v>
      </c>
      <c r="FW72">
        <v>5.2762900000000004</v>
      </c>
      <c r="FX72">
        <v>12.089600000000001</v>
      </c>
      <c r="FY72">
        <v>5.0133000000000001</v>
      </c>
      <c r="FZ72">
        <v>3.2919999999999998</v>
      </c>
      <c r="GA72">
        <v>999.9</v>
      </c>
      <c r="GB72">
        <v>9999</v>
      </c>
      <c r="GC72">
        <v>9999</v>
      </c>
      <c r="GD72">
        <v>9999</v>
      </c>
      <c r="GE72">
        <v>1.87195</v>
      </c>
      <c r="GF72">
        <v>1.8727100000000001</v>
      </c>
      <c r="GG72">
        <v>1.87225</v>
      </c>
      <c r="GH72">
        <v>1.8760699999999999</v>
      </c>
      <c r="GI72">
        <v>1.86981</v>
      </c>
      <c r="GJ72">
        <v>1.8728100000000001</v>
      </c>
      <c r="GK72">
        <v>1.8727400000000001</v>
      </c>
      <c r="GL72">
        <v>1.87422</v>
      </c>
      <c r="GM72">
        <v>5</v>
      </c>
      <c r="GN72">
        <v>0</v>
      </c>
      <c r="GO72">
        <v>0</v>
      </c>
      <c r="GP72">
        <v>0</v>
      </c>
      <c r="GQ72" t="s">
        <v>371</v>
      </c>
      <c r="GR72" t="s">
        <v>372</v>
      </c>
      <c r="GS72" t="s">
        <v>373</v>
      </c>
      <c r="GT72" t="s">
        <v>373</v>
      </c>
      <c r="GU72" t="s">
        <v>373</v>
      </c>
      <c r="GV72" t="s">
        <v>373</v>
      </c>
      <c r="GW72">
        <v>0</v>
      </c>
      <c r="GX72">
        <v>100</v>
      </c>
      <c r="GY72">
        <v>100</v>
      </c>
      <c r="GZ72">
        <v>-4.0599999999999996</v>
      </c>
      <c r="HA72">
        <v>8.5800000000000001E-2</v>
      </c>
      <c r="HB72">
        <v>-3.9129789853191301</v>
      </c>
      <c r="HC72">
        <v>-5.2264853520813098E-3</v>
      </c>
      <c r="HD72">
        <v>8.80926177612275E-7</v>
      </c>
      <c r="HE72">
        <v>-7.1543816509633199E-11</v>
      </c>
      <c r="HF72">
        <v>8.57524585738208E-2</v>
      </c>
      <c r="HG72">
        <v>0</v>
      </c>
      <c r="HH72">
        <v>0</v>
      </c>
      <c r="HI72">
        <v>0</v>
      </c>
      <c r="HJ72">
        <v>3</v>
      </c>
      <c r="HK72">
        <v>2051</v>
      </c>
      <c r="HL72">
        <v>1</v>
      </c>
      <c r="HM72">
        <v>25</v>
      </c>
      <c r="HN72">
        <v>1</v>
      </c>
      <c r="HO72">
        <v>0.7</v>
      </c>
      <c r="HP72">
        <v>18</v>
      </c>
      <c r="HQ72">
        <v>514.42899999999997</v>
      </c>
      <c r="HR72">
        <v>520.86800000000005</v>
      </c>
      <c r="HS72">
        <v>27.0002</v>
      </c>
      <c r="HT72">
        <v>36.202300000000001</v>
      </c>
      <c r="HU72">
        <v>30.0014</v>
      </c>
      <c r="HV72">
        <v>36.120800000000003</v>
      </c>
      <c r="HW72">
        <v>36.070700000000002</v>
      </c>
      <c r="HX72">
        <v>4.0517399999999997</v>
      </c>
      <c r="HY72">
        <v>24.242000000000001</v>
      </c>
      <c r="HZ72">
        <v>20.988</v>
      </c>
      <c r="IA72">
        <v>27</v>
      </c>
      <c r="IB72">
        <v>20</v>
      </c>
      <c r="IC72">
        <v>21.947600000000001</v>
      </c>
      <c r="ID72">
        <v>99.400899999999993</v>
      </c>
      <c r="IE72">
        <v>97.831199999999995</v>
      </c>
    </row>
    <row r="73" spans="1:239" x14ac:dyDescent="0.3">
      <c r="A73">
        <v>57</v>
      </c>
      <c r="B73">
        <v>1628184598.5</v>
      </c>
      <c r="C73">
        <v>10129</v>
      </c>
      <c r="D73" t="s">
        <v>653</v>
      </c>
      <c r="E73" t="s">
        <v>654</v>
      </c>
      <c r="F73">
        <v>0</v>
      </c>
      <c r="G73" t="s">
        <v>614</v>
      </c>
      <c r="H73" t="s">
        <v>27</v>
      </c>
      <c r="I73" t="s">
        <v>364</v>
      </c>
      <c r="J73">
        <v>1628184598.5</v>
      </c>
      <c r="K73">
        <f t="shared" si="46"/>
        <v>7.8761543558422929E-3</v>
      </c>
      <c r="L73">
        <f t="shared" si="47"/>
        <v>7.8761543558422922</v>
      </c>
      <c r="M73">
        <f t="shared" si="48"/>
        <v>26.291782445616612</v>
      </c>
      <c r="N73">
        <f t="shared" si="49"/>
        <v>365.02699999999999</v>
      </c>
      <c r="O73">
        <f t="shared" si="50"/>
        <v>289.45378579357401</v>
      </c>
      <c r="P73">
        <f t="shared" si="51"/>
        <v>28.839067963965757</v>
      </c>
      <c r="Q73">
        <f t="shared" si="52"/>
        <v>36.368632846937295</v>
      </c>
      <c r="R73">
        <f t="shared" si="53"/>
        <v>0.67808596110558217</v>
      </c>
      <c r="S73">
        <f t="shared" si="54"/>
        <v>2.9238619731305002</v>
      </c>
      <c r="T73">
        <f t="shared" si="55"/>
        <v>0.60133330159292309</v>
      </c>
      <c r="U73">
        <f t="shared" si="56"/>
        <v>0.38200278491110506</v>
      </c>
      <c r="V73">
        <f t="shared" si="57"/>
        <v>321.49642486134644</v>
      </c>
      <c r="W73">
        <f t="shared" si="58"/>
        <v>30.616528683421539</v>
      </c>
      <c r="X73">
        <f t="shared" si="59"/>
        <v>30.5032</v>
      </c>
      <c r="Y73">
        <f t="shared" si="60"/>
        <v>4.3851531698873458</v>
      </c>
      <c r="Z73">
        <f t="shared" si="61"/>
        <v>70.287959840821003</v>
      </c>
      <c r="AA73">
        <f t="shared" si="62"/>
        <v>3.1293939891550697</v>
      </c>
      <c r="AB73">
        <f t="shared" si="63"/>
        <v>4.4522475773121215</v>
      </c>
      <c r="AC73">
        <f t="shared" si="64"/>
        <v>1.2557591807322761</v>
      </c>
      <c r="AD73">
        <f t="shared" si="65"/>
        <v>-347.33840709264513</v>
      </c>
      <c r="AE73">
        <f t="shared" si="66"/>
        <v>41.866859122301172</v>
      </c>
      <c r="AF73">
        <f t="shared" si="67"/>
        <v>3.203941586752296</v>
      </c>
      <c r="AG73">
        <f t="shared" si="68"/>
        <v>19.228818477754793</v>
      </c>
      <c r="AH73">
        <v>0</v>
      </c>
      <c r="AI73">
        <v>0</v>
      </c>
      <c r="AJ73">
        <f t="shared" si="69"/>
        <v>1</v>
      </c>
      <c r="AK73">
        <f t="shared" si="70"/>
        <v>0</v>
      </c>
      <c r="AL73">
        <f t="shared" si="71"/>
        <v>52048.930374293675</v>
      </c>
      <c r="AM73" t="s">
        <v>365</v>
      </c>
      <c r="AN73">
        <v>10238.9</v>
      </c>
      <c r="AO73">
        <v>302.21199999999999</v>
      </c>
      <c r="AP73">
        <v>4052.3</v>
      </c>
      <c r="AQ73">
        <f t="shared" si="72"/>
        <v>0.92542210596451402</v>
      </c>
      <c r="AR73">
        <v>-0.32343011824092399</v>
      </c>
      <c r="AS73" t="s">
        <v>655</v>
      </c>
      <c r="AT73">
        <v>10189.799999999999</v>
      </c>
      <c r="AU73">
        <v>817.66073076923101</v>
      </c>
      <c r="AV73">
        <v>1122.69</v>
      </c>
      <c r="AW73">
        <f t="shared" si="73"/>
        <v>0.27169500862283358</v>
      </c>
      <c r="AX73">
        <v>0.5</v>
      </c>
      <c r="AY73">
        <f t="shared" si="74"/>
        <v>1681.1216999281587</v>
      </c>
      <c r="AZ73">
        <f t="shared" si="75"/>
        <v>26.291782445616612</v>
      </c>
      <c r="BA73">
        <f t="shared" si="76"/>
        <v>228.37618737900686</v>
      </c>
      <c r="BB73">
        <f t="shared" si="77"/>
        <v>1.5831817866008697E-2</v>
      </c>
      <c r="BC73">
        <f t="shared" si="78"/>
        <v>2.6094558604779592</v>
      </c>
      <c r="BD73">
        <f t="shared" si="79"/>
        <v>252.98011578967774</v>
      </c>
      <c r="BE73" t="s">
        <v>656</v>
      </c>
      <c r="BF73">
        <v>599.54999999999995</v>
      </c>
      <c r="BG73">
        <f t="shared" si="80"/>
        <v>599.54999999999995</v>
      </c>
      <c r="BH73">
        <f t="shared" si="81"/>
        <v>0.46597012532399873</v>
      </c>
      <c r="BI73">
        <f t="shared" si="82"/>
        <v>0.58307387932631605</v>
      </c>
      <c r="BJ73">
        <f t="shared" si="83"/>
        <v>0.84848598942871623</v>
      </c>
      <c r="BK73">
        <f t="shared" si="84"/>
        <v>0.37177019887281443</v>
      </c>
      <c r="BL73">
        <f t="shared" si="85"/>
        <v>0.78121100091517848</v>
      </c>
      <c r="BM73">
        <f t="shared" si="86"/>
        <v>0.42753911395648958</v>
      </c>
      <c r="BN73">
        <f t="shared" si="87"/>
        <v>0.57246088604351042</v>
      </c>
      <c r="BO73">
        <f t="shared" si="88"/>
        <v>1999.91</v>
      </c>
      <c r="BP73">
        <f t="shared" si="89"/>
        <v>1681.1216999281587</v>
      </c>
      <c r="BQ73">
        <f t="shared" si="90"/>
        <v>0.84059867690454004</v>
      </c>
      <c r="BR73">
        <f t="shared" si="91"/>
        <v>0.16075544642576237</v>
      </c>
      <c r="BS73">
        <v>6</v>
      </c>
      <c r="BT73">
        <v>0.5</v>
      </c>
      <c r="BU73" t="s">
        <v>368</v>
      </c>
      <c r="BV73">
        <v>2</v>
      </c>
      <c r="BW73">
        <v>1628184598.5</v>
      </c>
      <c r="BX73">
        <v>365.02699999999999</v>
      </c>
      <c r="BY73">
        <v>400.024</v>
      </c>
      <c r="BZ73">
        <v>31.409300000000002</v>
      </c>
      <c r="CA73">
        <v>22.255600000000001</v>
      </c>
      <c r="CB73">
        <v>370.57799999999997</v>
      </c>
      <c r="CC73">
        <v>31.323899999999998</v>
      </c>
      <c r="CD73">
        <v>500.04500000000002</v>
      </c>
      <c r="CE73">
        <v>99.532799999999995</v>
      </c>
      <c r="CF73">
        <v>9.9919900000000006E-2</v>
      </c>
      <c r="CG73">
        <v>30.768799999999999</v>
      </c>
      <c r="CH73">
        <v>30.5032</v>
      </c>
      <c r="CI73">
        <v>999.9</v>
      </c>
      <c r="CJ73">
        <v>0</v>
      </c>
      <c r="CK73">
        <v>0</v>
      </c>
      <c r="CL73">
        <v>10014.4</v>
      </c>
      <c r="CM73">
        <v>0</v>
      </c>
      <c r="CN73">
        <v>2127.02</v>
      </c>
      <c r="CO73">
        <v>-34.996499999999997</v>
      </c>
      <c r="CP73">
        <v>376.86399999999998</v>
      </c>
      <c r="CQ73">
        <v>409.12900000000002</v>
      </c>
      <c r="CR73">
        <v>9.1537000000000006</v>
      </c>
      <c r="CS73">
        <v>400.024</v>
      </c>
      <c r="CT73">
        <v>22.255600000000001</v>
      </c>
      <c r="CU73">
        <v>3.1262599999999998</v>
      </c>
      <c r="CV73">
        <v>2.2151700000000001</v>
      </c>
      <c r="CW73">
        <v>24.716100000000001</v>
      </c>
      <c r="CX73">
        <v>19.072399999999998</v>
      </c>
      <c r="CY73">
        <v>1999.91</v>
      </c>
      <c r="CZ73">
        <v>0.97999599999999998</v>
      </c>
      <c r="DA73">
        <v>2.00041E-2</v>
      </c>
      <c r="DB73">
        <v>0</v>
      </c>
      <c r="DC73">
        <v>818.19600000000003</v>
      </c>
      <c r="DD73">
        <v>5.0001199999999999</v>
      </c>
      <c r="DE73">
        <v>17746.7</v>
      </c>
      <c r="DF73">
        <v>17383.8</v>
      </c>
      <c r="DG73">
        <v>51.561999999999998</v>
      </c>
      <c r="DH73">
        <v>54.186999999999998</v>
      </c>
      <c r="DI73">
        <v>52.5</v>
      </c>
      <c r="DJ73">
        <v>53.186999999999998</v>
      </c>
      <c r="DK73">
        <v>53.186999999999998</v>
      </c>
      <c r="DL73">
        <v>1955</v>
      </c>
      <c r="DM73">
        <v>39.909999999999997</v>
      </c>
      <c r="DN73">
        <v>0</v>
      </c>
      <c r="DO73">
        <v>115.799999952316</v>
      </c>
      <c r="DP73">
        <v>0</v>
      </c>
      <c r="DQ73">
        <v>817.66073076923101</v>
      </c>
      <c r="DR73">
        <v>3.84803421246021</v>
      </c>
      <c r="DS73">
        <v>98.536752238777595</v>
      </c>
      <c r="DT73">
        <v>17735.1538461538</v>
      </c>
      <c r="DU73">
        <v>15</v>
      </c>
      <c r="DV73">
        <v>1628184557</v>
      </c>
      <c r="DW73" t="s">
        <v>657</v>
      </c>
      <c r="DX73">
        <v>1628184552</v>
      </c>
      <c r="DY73">
        <v>1628184557</v>
      </c>
      <c r="DZ73">
        <v>62</v>
      </c>
      <c r="EA73">
        <v>0.182</v>
      </c>
      <c r="EB73">
        <v>0</v>
      </c>
      <c r="EC73">
        <v>-5.7119999999999997</v>
      </c>
      <c r="ED73">
        <v>1.6E-2</v>
      </c>
      <c r="EE73">
        <v>400</v>
      </c>
      <c r="EF73">
        <v>22</v>
      </c>
      <c r="EG73">
        <v>0.04</v>
      </c>
      <c r="EH73">
        <v>0.01</v>
      </c>
      <c r="EI73">
        <v>26.339718326675801</v>
      </c>
      <c r="EJ73">
        <v>-0.85935404952541306</v>
      </c>
      <c r="EK73">
        <v>0.156837031960288</v>
      </c>
      <c r="EL73">
        <v>1</v>
      </c>
      <c r="EM73">
        <v>0.67687925964147899</v>
      </c>
      <c r="EN73">
        <v>7.4079305960353198E-2</v>
      </c>
      <c r="EO73">
        <v>1.53163699088491E-2</v>
      </c>
      <c r="EP73">
        <v>1</v>
      </c>
      <c r="EQ73">
        <v>2</v>
      </c>
      <c r="ER73">
        <v>2</v>
      </c>
      <c r="ES73" t="s">
        <v>370</v>
      </c>
      <c r="ET73">
        <v>2.93106</v>
      </c>
      <c r="EU73">
        <v>2.7403300000000002</v>
      </c>
      <c r="EV73">
        <v>8.5408999999999999E-2</v>
      </c>
      <c r="EW73">
        <v>9.2122700000000002E-2</v>
      </c>
      <c r="EX73">
        <v>0.13942099999999999</v>
      </c>
      <c r="EY73">
        <v>0.111516</v>
      </c>
      <c r="EZ73">
        <v>28459.7</v>
      </c>
      <c r="FA73">
        <v>27982.400000000001</v>
      </c>
      <c r="FB73">
        <v>28357</v>
      </c>
      <c r="FC73">
        <v>28238.400000000001</v>
      </c>
      <c r="FD73">
        <v>33569.1</v>
      </c>
      <c r="FE73">
        <v>35312.400000000001</v>
      </c>
      <c r="FF73">
        <v>42815.199999999997</v>
      </c>
      <c r="FG73">
        <v>44083.6</v>
      </c>
      <c r="FH73">
        <v>1.7535499999999999</v>
      </c>
      <c r="FI73">
        <v>1.8888799999999999</v>
      </c>
      <c r="FJ73">
        <v>-2.40393E-2</v>
      </c>
      <c r="FK73">
        <v>0</v>
      </c>
      <c r="FL73">
        <v>30.893899999999999</v>
      </c>
      <c r="FM73">
        <v>999.9</v>
      </c>
      <c r="FN73">
        <v>38.896000000000001</v>
      </c>
      <c r="FO73">
        <v>40.435000000000002</v>
      </c>
      <c r="FP73">
        <v>29.6495</v>
      </c>
      <c r="FQ73">
        <v>62.1511</v>
      </c>
      <c r="FR73">
        <v>32.564100000000003</v>
      </c>
      <c r="FS73">
        <v>1</v>
      </c>
      <c r="FT73">
        <v>0.80166700000000002</v>
      </c>
      <c r="FU73">
        <v>3.5990500000000001</v>
      </c>
      <c r="FV73">
        <v>20.305399999999999</v>
      </c>
      <c r="FW73">
        <v>5.2759900000000002</v>
      </c>
      <c r="FX73">
        <v>12.0913</v>
      </c>
      <c r="FY73">
        <v>5.0131500000000004</v>
      </c>
      <c r="FZ73">
        <v>3.2919800000000001</v>
      </c>
      <c r="GA73">
        <v>999.9</v>
      </c>
      <c r="GB73">
        <v>9999</v>
      </c>
      <c r="GC73">
        <v>9999</v>
      </c>
      <c r="GD73">
        <v>9999</v>
      </c>
      <c r="GE73">
        <v>1.87195</v>
      </c>
      <c r="GF73">
        <v>1.8727</v>
      </c>
      <c r="GG73">
        <v>1.87225</v>
      </c>
      <c r="GH73">
        <v>1.8760600000000001</v>
      </c>
      <c r="GI73">
        <v>1.86981</v>
      </c>
      <c r="GJ73">
        <v>1.8727199999999999</v>
      </c>
      <c r="GK73">
        <v>1.8727100000000001</v>
      </c>
      <c r="GL73">
        <v>1.87412</v>
      </c>
      <c r="GM73">
        <v>5</v>
      </c>
      <c r="GN73">
        <v>0</v>
      </c>
      <c r="GO73">
        <v>0</v>
      </c>
      <c r="GP73">
        <v>0</v>
      </c>
      <c r="GQ73" t="s">
        <v>371</v>
      </c>
      <c r="GR73" t="s">
        <v>372</v>
      </c>
      <c r="GS73" t="s">
        <v>373</v>
      </c>
      <c r="GT73" t="s">
        <v>373</v>
      </c>
      <c r="GU73" t="s">
        <v>373</v>
      </c>
      <c r="GV73" t="s">
        <v>373</v>
      </c>
      <c r="GW73">
        <v>0</v>
      </c>
      <c r="GX73">
        <v>100</v>
      </c>
      <c r="GY73">
        <v>100</v>
      </c>
      <c r="GZ73">
        <v>-5.5510000000000002</v>
      </c>
      <c r="HA73">
        <v>8.5400000000000004E-2</v>
      </c>
      <c r="HB73">
        <v>-3.7308243612110998</v>
      </c>
      <c r="HC73">
        <v>-5.2264853520813098E-3</v>
      </c>
      <c r="HD73">
        <v>8.80926177612275E-7</v>
      </c>
      <c r="HE73">
        <v>-7.1543816509633199E-11</v>
      </c>
      <c r="HF73">
        <v>8.5433853538626398E-2</v>
      </c>
      <c r="HG73">
        <v>0</v>
      </c>
      <c r="HH73">
        <v>0</v>
      </c>
      <c r="HI73">
        <v>0</v>
      </c>
      <c r="HJ73">
        <v>3</v>
      </c>
      <c r="HK73">
        <v>2051</v>
      </c>
      <c r="HL73">
        <v>1</v>
      </c>
      <c r="HM73">
        <v>25</v>
      </c>
      <c r="HN73">
        <v>0.8</v>
      </c>
      <c r="HO73">
        <v>0.7</v>
      </c>
      <c r="HP73">
        <v>18</v>
      </c>
      <c r="HQ73">
        <v>513.726</v>
      </c>
      <c r="HR73">
        <v>519.83199999999999</v>
      </c>
      <c r="HS73">
        <v>27.0014</v>
      </c>
      <c r="HT73">
        <v>36.5548</v>
      </c>
      <c r="HU73">
        <v>30.0014</v>
      </c>
      <c r="HV73">
        <v>36.452500000000001</v>
      </c>
      <c r="HW73">
        <v>36.399799999999999</v>
      </c>
      <c r="HX73">
        <v>21.471499999999999</v>
      </c>
      <c r="HY73">
        <v>23.363900000000001</v>
      </c>
      <c r="HZ73">
        <v>19.443200000000001</v>
      </c>
      <c r="IA73">
        <v>27</v>
      </c>
      <c r="IB73">
        <v>400</v>
      </c>
      <c r="IC73">
        <v>22.062799999999999</v>
      </c>
      <c r="ID73">
        <v>99.335700000000003</v>
      </c>
      <c r="IE73">
        <v>97.764399999999995</v>
      </c>
    </row>
    <row r="74" spans="1:239" x14ac:dyDescent="0.3">
      <c r="A74">
        <v>58</v>
      </c>
      <c r="B74">
        <v>1628184717.5</v>
      </c>
      <c r="C74">
        <v>10248</v>
      </c>
      <c r="D74" t="s">
        <v>658</v>
      </c>
      <c r="E74" t="s">
        <v>659</v>
      </c>
      <c r="F74">
        <v>0</v>
      </c>
      <c r="G74" t="s">
        <v>614</v>
      </c>
      <c r="H74" t="s">
        <v>27</v>
      </c>
      <c r="I74" t="s">
        <v>364</v>
      </c>
      <c r="J74">
        <v>1628184717.5</v>
      </c>
      <c r="K74">
        <f t="shared" si="46"/>
        <v>7.3077350622791099E-3</v>
      </c>
      <c r="L74">
        <f t="shared" si="47"/>
        <v>7.30773506227911</v>
      </c>
      <c r="M74">
        <f t="shared" si="48"/>
        <v>27.544490489684801</v>
      </c>
      <c r="N74">
        <f t="shared" si="49"/>
        <v>363.79500000000002</v>
      </c>
      <c r="O74">
        <f t="shared" si="50"/>
        <v>277.1356730875782</v>
      </c>
      <c r="P74">
        <f t="shared" si="51"/>
        <v>27.613440407156663</v>
      </c>
      <c r="Q74">
        <f t="shared" si="52"/>
        <v>36.248063776860008</v>
      </c>
      <c r="R74">
        <f t="shared" si="53"/>
        <v>0.60578538060501019</v>
      </c>
      <c r="S74">
        <f t="shared" si="54"/>
        <v>2.9236315816997545</v>
      </c>
      <c r="T74">
        <f t="shared" si="55"/>
        <v>0.54372361475006492</v>
      </c>
      <c r="U74">
        <f t="shared" si="56"/>
        <v>0.34487189470089208</v>
      </c>
      <c r="V74">
        <f t="shared" si="57"/>
        <v>321.52297786139292</v>
      </c>
      <c r="W74">
        <f t="shared" si="58"/>
        <v>30.741291274538302</v>
      </c>
      <c r="X74">
        <f t="shared" si="59"/>
        <v>30.605399999999999</v>
      </c>
      <c r="Y74">
        <f t="shared" si="60"/>
        <v>4.4108653597166443</v>
      </c>
      <c r="Z74">
        <f t="shared" si="61"/>
        <v>70.221855943487128</v>
      </c>
      <c r="AA74">
        <f t="shared" si="62"/>
        <v>3.1223283732420004</v>
      </c>
      <c r="AB74">
        <f t="shared" si="63"/>
        <v>4.4463768883505104</v>
      </c>
      <c r="AC74">
        <f t="shared" si="64"/>
        <v>1.2885369864746439</v>
      </c>
      <c r="AD74">
        <f t="shared" si="65"/>
        <v>-322.27111624650877</v>
      </c>
      <c r="AE74">
        <f t="shared" si="66"/>
        <v>22.113921264313362</v>
      </c>
      <c r="AF74">
        <f t="shared" si="67"/>
        <v>1.6931047400274835</v>
      </c>
      <c r="AG74">
        <f t="shared" si="68"/>
        <v>23.05888761922499</v>
      </c>
      <c r="AH74">
        <v>0</v>
      </c>
      <c r="AI74">
        <v>0</v>
      </c>
      <c r="AJ74">
        <f t="shared" si="69"/>
        <v>1</v>
      </c>
      <c r="AK74">
        <f t="shared" si="70"/>
        <v>0</v>
      </c>
      <c r="AL74">
        <f t="shared" si="71"/>
        <v>52046.452389301303</v>
      </c>
      <c r="AM74" t="s">
        <v>365</v>
      </c>
      <c r="AN74">
        <v>10238.9</v>
      </c>
      <c r="AO74">
        <v>302.21199999999999</v>
      </c>
      <c r="AP74">
        <v>4052.3</v>
      </c>
      <c r="AQ74">
        <f t="shared" si="72"/>
        <v>0.92542210596451402</v>
      </c>
      <c r="AR74">
        <v>-0.32343011824092399</v>
      </c>
      <c r="AS74" t="s">
        <v>660</v>
      </c>
      <c r="AT74">
        <v>10188.299999999999</v>
      </c>
      <c r="AU74">
        <v>833.83111538461503</v>
      </c>
      <c r="AV74">
        <v>1201.05</v>
      </c>
      <c r="AW74">
        <f t="shared" si="73"/>
        <v>0.30574820749792675</v>
      </c>
      <c r="AX74">
        <v>0.5</v>
      </c>
      <c r="AY74">
        <f t="shared" si="74"/>
        <v>1681.2641999281827</v>
      </c>
      <c r="AZ74">
        <f t="shared" si="75"/>
        <v>27.544490489684801</v>
      </c>
      <c r="BA74">
        <f t="shared" si="76"/>
        <v>257.02175772923891</v>
      </c>
      <c r="BB74">
        <f t="shared" si="77"/>
        <v>1.6575574861533444E-2</v>
      </c>
      <c r="BC74">
        <f t="shared" si="78"/>
        <v>2.3739644477748638</v>
      </c>
      <c r="BD74">
        <f t="shared" si="79"/>
        <v>256.75478076472774</v>
      </c>
      <c r="BE74" t="s">
        <v>661</v>
      </c>
      <c r="BF74">
        <v>611.37</v>
      </c>
      <c r="BG74">
        <f t="shared" si="80"/>
        <v>611.37</v>
      </c>
      <c r="BH74">
        <f t="shared" si="81"/>
        <v>0.49097040089921318</v>
      </c>
      <c r="BI74">
        <f t="shared" si="82"/>
        <v>0.6227426479029049</v>
      </c>
      <c r="BJ74">
        <f t="shared" si="83"/>
        <v>0.82862772564393916</v>
      </c>
      <c r="BK74">
        <f t="shared" si="84"/>
        <v>0.40854846436775588</v>
      </c>
      <c r="BL74">
        <f t="shared" si="85"/>
        <v>0.76031549126313835</v>
      </c>
      <c r="BM74">
        <f t="shared" si="86"/>
        <v>0.45659866323504161</v>
      </c>
      <c r="BN74">
        <f t="shared" si="87"/>
        <v>0.54340133676495839</v>
      </c>
      <c r="BO74">
        <f t="shared" si="88"/>
        <v>2000.08</v>
      </c>
      <c r="BP74">
        <f t="shared" si="89"/>
        <v>1681.2641999281827</v>
      </c>
      <c r="BQ74">
        <f t="shared" si="90"/>
        <v>0.84059847602505045</v>
      </c>
      <c r="BR74">
        <f t="shared" si="91"/>
        <v>0.16075505872834733</v>
      </c>
      <c r="BS74">
        <v>6</v>
      </c>
      <c r="BT74">
        <v>0.5</v>
      </c>
      <c r="BU74" t="s">
        <v>368</v>
      </c>
      <c r="BV74">
        <v>2</v>
      </c>
      <c r="BW74">
        <v>1628184717.5</v>
      </c>
      <c r="BX74">
        <v>363.79500000000002</v>
      </c>
      <c r="BY74">
        <v>400.03100000000001</v>
      </c>
      <c r="BZ74">
        <v>31.336500000000001</v>
      </c>
      <c r="CA74">
        <v>22.843800000000002</v>
      </c>
      <c r="CB74">
        <v>369.37099999999998</v>
      </c>
      <c r="CC74">
        <v>31.258299999999998</v>
      </c>
      <c r="CD74">
        <v>500.10500000000002</v>
      </c>
      <c r="CE74">
        <v>99.538600000000002</v>
      </c>
      <c r="CF74">
        <v>0.100108</v>
      </c>
      <c r="CG74">
        <v>30.745699999999999</v>
      </c>
      <c r="CH74">
        <v>30.605399999999999</v>
      </c>
      <c r="CI74">
        <v>999.9</v>
      </c>
      <c r="CJ74">
        <v>0</v>
      </c>
      <c r="CK74">
        <v>0</v>
      </c>
      <c r="CL74">
        <v>10012.5</v>
      </c>
      <c r="CM74">
        <v>0</v>
      </c>
      <c r="CN74">
        <v>412.03199999999998</v>
      </c>
      <c r="CO74">
        <v>-36.236499999999999</v>
      </c>
      <c r="CP74">
        <v>375.56400000000002</v>
      </c>
      <c r="CQ74">
        <v>409.38299999999998</v>
      </c>
      <c r="CR74">
        <v>8.4926399999999997</v>
      </c>
      <c r="CS74">
        <v>400.03100000000001</v>
      </c>
      <c r="CT74">
        <v>22.843800000000002</v>
      </c>
      <c r="CU74">
        <v>3.1191900000000001</v>
      </c>
      <c r="CV74">
        <v>2.2738399999999999</v>
      </c>
      <c r="CW74">
        <v>24.6782</v>
      </c>
      <c r="CX74">
        <v>19.4923</v>
      </c>
      <c r="CY74">
        <v>2000.08</v>
      </c>
      <c r="CZ74">
        <v>0.98000100000000001</v>
      </c>
      <c r="DA74">
        <v>1.9998599999999998E-2</v>
      </c>
      <c r="DB74">
        <v>0</v>
      </c>
      <c r="DC74">
        <v>835.26</v>
      </c>
      <c r="DD74">
        <v>5.0001199999999999</v>
      </c>
      <c r="DE74">
        <v>17043</v>
      </c>
      <c r="DF74">
        <v>17385.3</v>
      </c>
      <c r="DG74">
        <v>51.936999999999998</v>
      </c>
      <c r="DH74">
        <v>54.375</v>
      </c>
      <c r="DI74">
        <v>52.875</v>
      </c>
      <c r="DJ74">
        <v>53.5</v>
      </c>
      <c r="DK74">
        <v>53.561999999999998</v>
      </c>
      <c r="DL74">
        <v>1955.18</v>
      </c>
      <c r="DM74">
        <v>39.9</v>
      </c>
      <c r="DN74">
        <v>0</v>
      </c>
      <c r="DO74">
        <v>118.59999990463299</v>
      </c>
      <c r="DP74">
        <v>0</v>
      </c>
      <c r="DQ74">
        <v>833.83111538461503</v>
      </c>
      <c r="DR74">
        <v>12.3131281933086</v>
      </c>
      <c r="DS74">
        <v>213.449572325574</v>
      </c>
      <c r="DT74">
        <v>17015.615384615401</v>
      </c>
      <c r="DU74">
        <v>15</v>
      </c>
      <c r="DV74">
        <v>1628184678.5</v>
      </c>
      <c r="DW74" t="s">
        <v>662</v>
      </c>
      <c r="DX74">
        <v>1628184667.5</v>
      </c>
      <c r="DY74">
        <v>1628184678.5</v>
      </c>
      <c r="DZ74">
        <v>63</v>
      </c>
      <c r="EA74">
        <v>-3.1E-2</v>
      </c>
      <c r="EB74">
        <v>-7.0000000000000001E-3</v>
      </c>
      <c r="EC74">
        <v>-5.7430000000000003</v>
      </c>
      <c r="ED74">
        <v>1.7000000000000001E-2</v>
      </c>
      <c r="EE74">
        <v>400</v>
      </c>
      <c r="EF74">
        <v>22</v>
      </c>
      <c r="EG74">
        <v>0.03</v>
      </c>
      <c r="EH74">
        <v>0.02</v>
      </c>
      <c r="EI74">
        <v>27.682870689324101</v>
      </c>
      <c r="EJ74">
        <v>-0.96308568469746403</v>
      </c>
      <c r="EK74">
        <v>0.15381416599973</v>
      </c>
      <c r="EL74">
        <v>1</v>
      </c>
      <c r="EM74">
        <v>0.59738079989925996</v>
      </c>
      <c r="EN74">
        <v>9.8821727541655899E-2</v>
      </c>
      <c r="EO74">
        <v>1.79608312021587E-2</v>
      </c>
      <c r="EP74">
        <v>1</v>
      </c>
      <c r="EQ74">
        <v>2</v>
      </c>
      <c r="ER74">
        <v>2</v>
      </c>
      <c r="ES74" t="s">
        <v>370</v>
      </c>
      <c r="ET74">
        <v>2.931</v>
      </c>
      <c r="EU74">
        <v>2.7404999999999999</v>
      </c>
      <c r="EV74">
        <v>8.5120000000000001E-2</v>
      </c>
      <c r="EW74">
        <v>9.2056600000000002E-2</v>
      </c>
      <c r="EX74">
        <v>0.139124</v>
      </c>
      <c r="EY74">
        <v>0.113485</v>
      </c>
      <c r="EZ74">
        <v>28457</v>
      </c>
      <c r="FA74">
        <v>27962.5</v>
      </c>
      <c r="FB74">
        <v>28346.9</v>
      </c>
      <c r="FC74">
        <v>28217.8</v>
      </c>
      <c r="FD74">
        <v>33577.199999999997</v>
      </c>
      <c r="FE74">
        <v>35209.4</v>
      </c>
      <c r="FF74">
        <v>42809</v>
      </c>
      <c r="FG74">
        <v>44051.6</v>
      </c>
      <c r="FH74">
        <v>1.7486999999999999</v>
      </c>
      <c r="FI74">
        <v>1.8832</v>
      </c>
      <c r="FJ74">
        <v>-1.42381E-2</v>
      </c>
      <c r="FK74">
        <v>0</v>
      </c>
      <c r="FL74">
        <v>30.8368</v>
      </c>
      <c r="FM74">
        <v>999.9</v>
      </c>
      <c r="FN74">
        <v>37.956000000000003</v>
      </c>
      <c r="FO74">
        <v>40.758000000000003</v>
      </c>
      <c r="FP74">
        <v>29.433800000000002</v>
      </c>
      <c r="FQ74">
        <v>62.191099999999999</v>
      </c>
      <c r="FR74">
        <v>32.451900000000002</v>
      </c>
      <c r="FS74">
        <v>1</v>
      </c>
      <c r="FT74">
        <v>0.83408499999999997</v>
      </c>
      <c r="FU74">
        <v>3.6273900000000001</v>
      </c>
      <c r="FV74">
        <v>20.304200000000002</v>
      </c>
      <c r="FW74">
        <v>5.2692500000000004</v>
      </c>
      <c r="FX74">
        <v>12.0908</v>
      </c>
      <c r="FY74">
        <v>5.0123499999999996</v>
      </c>
      <c r="FZ74">
        <v>3.2914699999999999</v>
      </c>
      <c r="GA74">
        <v>999.9</v>
      </c>
      <c r="GB74">
        <v>9999</v>
      </c>
      <c r="GC74">
        <v>9999</v>
      </c>
      <c r="GD74">
        <v>9999</v>
      </c>
      <c r="GE74">
        <v>1.87195</v>
      </c>
      <c r="GF74">
        <v>1.8727</v>
      </c>
      <c r="GG74">
        <v>1.87225</v>
      </c>
      <c r="GH74">
        <v>1.8760600000000001</v>
      </c>
      <c r="GI74">
        <v>1.86981</v>
      </c>
      <c r="GJ74">
        <v>1.8727199999999999</v>
      </c>
      <c r="GK74">
        <v>1.8727100000000001</v>
      </c>
      <c r="GL74">
        <v>1.87412</v>
      </c>
      <c r="GM74">
        <v>5</v>
      </c>
      <c r="GN74">
        <v>0</v>
      </c>
      <c r="GO74">
        <v>0</v>
      </c>
      <c r="GP74">
        <v>0</v>
      </c>
      <c r="GQ74" t="s">
        <v>371</v>
      </c>
      <c r="GR74" t="s">
        <v>372</v>
      </c>
      <c r="GS74" t="s">
        <v>373</v>
      </c>
      <c r="GT74" t="s">
        <v>373</v>
      </c>
      <c r="GU74" t="s">
        <v>373</v>
      </c>
      <c r="GV74" t="s">
        <v>373</v>
      </c>
      <c r="GW74">
        <v>0</v>
      </c>
      <c r="GX74">
        <v>100</v>
      </c>
      <c r="GY74">
        <v>100</v>
      </c>
      <c r="GZ74">
        <v>-5.5759999999999996</v>
      </c>
      <c r="HA74">
        <v>7.8200000000000006E-2</v>
      </c>
      <c r="HB74">
        <v>-3.7622276697146702</v>
      </c>
      <c r="HC74">
        <v>-5.2264853520813098E-3</v>
      </c>
      <c r="HD74">
        <v>8.80926177612275E-7</v>
      </c>
      <c r="HE74">
        <v>-7.1543816509633199E-11</v>
      </c>
      <c r="HF74">
        <v>7.8194463847137005E-2</v>
      </c>
      <c r="HG74">
        <v>0</v>
      </c>
      <c r="HH74">
        <v>0</v>
      </c>
      <c r="HI74">
        <v>0</v>
      </c>
      <c r="HJ74">
        <v>3</v>
      </c>
      <c r="HK74">
        <v>2051</v>
      </c>
      <c r="HL74">
        <v>1</v>
      </c>
      <c r="HM74">
        <v>25</v>
      </c>
      <c r="HN74">
        <v>0.8</v>
      </c>
      <c r="HO74">
        <v>0.7</v>
      </c>
      <c r="HP74">
        <v>18</v>
      </c>
      <c r="HQ74">
        <v>512.81500000000005</v>
      </c>
      <c r="HR74">
        <v>518.43799999999999</v>
      </c>
      <c r="HS74">
        <v>26.9953</v>
      </c>
      <c r="HT74">
        <v>36.902000000000001</v>
      </c>
      <c r="HU74">
        <v>30.001100000000001</v>
      </c>
      <c r="HV74">
        <v>36.798400000000001</v>
      </c>
      <c r="HW74">
        <v>36.740299999999998</v>
      </c>
      <c r="HX74">
        <v>21.486799999999999</v>
      </c>
      <c r="HY74">
        <v>18.565300000000001</v>
      </c>
      <c r="HZ74">
        <v>18.1404</v>
      </c>
      <c r="IA74">
        <v>27</v>
      </c>
      <c r="IB74">
        <v>400</v>
      </c>
      <c r="IC74">
        <v>22.936900000000001</v>
      </c>
      <c r="ID74">
        <v>99.313000000000002</v>
      </c>
      <c r="IE74">
        <v>97.693299999999994</v>
      </c>
    </row>
    <row r="75" spans="1:239" x14ac:dyDescent="0.3">
      <c r="A75">
        <v>59</v>
      </c>
      <c r="B75">
        <v>1628184869</v>
      </c>
      <c r="C75">
        <v>10399.5</v>
      </c>
      <c r="D75" t="s">
        <v>663</v>
      </c>
      <c r="E75" t="s">
        <v>664</v>
      </c>
      <c r="F75">
        <v>0</v>
      </c>
      <c r="G75" t="s">
        <v>614</v>
      </c>
      <c r="H75" t="s">
        <v>27</v>
      </c>
      <c r="I75" t="s">
        <v>364</v>
      </c>
      <c r="J75">
        <v>1628184869</v>
      </c>
      <c r="K75">
        <f t="shared" si="46"/>
        <v>5.5027134547587109E-3</v>
      </c>
      <c r="L75">
        <f t="shared" si="47"/>
        <v>5.5027134547587107</v>
      </c>
      <c r="M75">
        <f t="shared" si="48"/>
        <v>36.551755015169896</v>
      </c>
      <c r="N75">
        <f t="shared" si="49"/>
        <v>552.46600000000001</v>
      </c>
      <c r="O75">
        <f t="shared" si="50"/>
        <v>399.0319349279136</v>
      </c>
      <c r="P75">
        <f t="shared" si="51"/>
        <v>39.759045161555129</v>
      </c>
      <c r="Q75">
        <f t="shared" si="52"/>
        <v>55.0470243645834</v>
      </c>
      <c r="R75">
        <f t="shared" si="53"/>
        <v>0.43738992708727703</v>
      </c>
      <c r="S75">
        <f t="shared" si="54"/>
        <v>2.9216584422039231</v>
      </c>
      <c r="T75">
        <f t="shared" si="55"/>
        <v>0.40399894302729872</v>
      </c>
      <c r="U75">
        <f t="shared" si="56"/>
        <v>0.25528662908799749</v>
      </c>
      <c r="V75">
        <f t="shared" si="57"/>
        <v>321.50701786138598</v>
      </c>
      <c r="W75">
        <f t="shared" si="58"/>
        <v>30.864387369074574</v>
      </c>
      <c r="X75">
        <f t="shared" si="59"/>
        <v>30.369399999999999</v>
      </c>
      <c r="Y75">
        <f t="shared" si="60"/>
        <v>4.3516882890091928</v>
      </c>
      <c r="Z75">
        <f t="shared" si="61"/>
        <v>69.850887927452661</v>
      </c>
      <c r="AA75">
        <f t="shared" si="62"/>
        <v>3.0449204942420396</v>
      </c>
      <c r="AB75">
        <f t="shared" si="63"/>
        <v>4.3591722089553153</v>
      </c>
      <c r="AC75">
        <f t="shared" si="64"/>
        <v>1.3067677947671532</v>
      </c>
      <c r="AD75">
        <f t="shared" si="65"/>
        <v>-242.66966335485915</v>
      </c>
      <c r="AE75">
        <f t="shared" si="66"/>
        <v>4.7253734980831172</v>
      </c>
      <c r="AF75">
        <f t="shared" si="67"/>
        <v>0.36099205513406718</v>
      </c>
      <c r="AG75">
        <f t="shared" si="68"/>
        <v>83.923720059744028</v>
      </c>
      <c r="AH75">
        <v>0</v>
      </c>
      <c r="AI75">
        <v>0</v>
      </c>
      <c r="AJ75">
        <f t="shared" si="69"/>
        <v>1</v>
      </c>
      <c r="AK75">
        <f t="shared" si="70"/>
        <v>0</v>
      </c>
      <c r="AL75">
        <f t="shared" si="71"/>
        <v>52049.620909136211</v>
      </c>
      <c r="AM75" t="s">
        <v>365</v>
      </c>
      <c r="AN75">
        <v>10238.9</v>
      </c>
      <c r="AO75">
        <v>302.21199999999999</v>
      </c>
      <c r="AP75">
        <v>4052.3</v>
      </c>
      <c r="AQ75">
        <f t="shared" si="72"/>
        <v>0.92542210596451402</v>
      </c>
      <c r="AR75">
        <v>-0.32343011824092399</v>
      </c>
      <c r="AS75" t="s">
        <v>665</v>
      </c>
      <c r="AT75">
        <v>10187.6</v>
      </c>
      <c r="AU75">
        <v>895.70475999999996</v>
      </c>
      <c r="AV75">
        <v>1311.3</v>
      </c>
      <c r="AW75">
        <f t="shared" si="73"/>
        <v>0.31693376039045218</v>
      </c>
      <c r="AX75">
        <v>0.5</v>
      </c>
      <c r="AY75">
        <f t="shared" si="74"/>
        <v>1681.1801999281793</v>
      </c>
      <c r="AZ75">
        <f t="shared" si="75"/>
        <v>36.551755015169896</v>
      </c>
      <c r="BA75">
        <f t="shared" si="76"/>
        <v>266.41138132860505</v>
      </c>
      <c r="BB75">
        <f t="shared" si="77"/>
        <v>2.1934106251659483E-2</v>
      </c>
      <c r="BC75">
        <f t="shared" si="78"/>
        <v>2.0902920765652406</v>
      </c>
      <c r="BD75">
        <f t="shared" si="79"/>
        <v>261.45403935672113</v>
      </c>
      <c r="BE75" t="s">
        <v>666</v>
      </c>
      <c r="BF75">
        <v>635.51</v>
      </c>
      <c r="BG75">
        <f t="shared" si="80"/>
        <v>635.51</v>
      </c>
      <c r="BH75">
        <f t="shared" si="81"/>
        <v>0.51535880424006708</v>
      </c>
      <c r="BI75">
        <f t="shared" si="82"/>
        <v>0.61497690110833247</v>
      </c>
      <c r="BJ75">
        <f t="shared" si="83"/>
        <v>0.80221494443615204</v>
      </c>
      <c r="BK75">
        <f t="shared" si="84"/>
        <v>0.41185232606075983</v>
      </c>
      <c r="BL75">
        <f t="shared" si="85"/>
        <v>0.73091618116694856</v>
      </c>
      <c r="BM75">
        <f t="shared" si="86"/>
        <v>0.43633124203041679</v>
      </c>
      <c r="BN75">
        <f t="shared" si="87"/>
        <v>0.56366875796958316</v>
      </c>
      <c r="BO75">
        <f t="shared" si="88"/>
        <v>1999.98</v>
      </c>
      <c r="BP75">
        <f t="shared" si="89"/>
        <v>1681.1801999281793</v>
      </c>
      <c r="BQ75">
        <f t="shared" si="90"/>
        <v>0.84059850594914909</v>
      </c>
      <c r="BR75">
        <f t="shared" si="91"/>
        <v>0.16075511648185781</v>
      </c>
      <c r="BS75">
        <v>6</v>
      </c>
      <c r="BT75">
        <v>0.5</v>
      </c>
      <c r="BU75" t="s">
        <v>368</v>
      </c>
      <c r="BV75">
        <v>2</v>
      </c>
      <c r="BW75">
        <v>1628184869</v>
      </c>
      <c r="BX75">
        <v>552.46600000000001</v>
      </c>
      <c r="BY75">
        <v>599.97199999999998</v>
      </c>
      <c r="BZ75">
        <v>30.5596</v>
      </c>
      <c r="CA75">
        <v>24.1587</v>
      </c>
      <c r="CB75">
        <v>559.65899999999999</v>
      </c>
      <c r="CC75">
        <v>30.520099999999999</v>
      </c>
      <c r="CD75">
        <v>500.04399999999998</v>
      </c>
      <c r="CE75">
        <v>99.538899999999998</v>
      </c>
      <c r="CF75">
        <v>9.9854899999999996E-2</v>
      </c>
      <c r="CG75">
        <v>30.3994</v>
      </c>
      <c r="CH75">
        <v>30.369399999999999</v>
      </c>
      <c r="CI75">
        <v>999.9</v>
      </c>
      <c r="CJ75">
        <v>0</v>
      </c>
      <c r="CK75">
        <v>0</v>
      </c>
      <c r="CL75">
        <v>10001.200000000001</v>
      </c>
      <c r="CM75">
        <v>0</v>
      </c>
      <c r="CN75">
        <v>450.286</v>
      </c>
      <c r="CO75">
        <v>-47.505200000000002</v>
      </c>
      <c r="CP75">
        <v>569.88199999999995</v>
      </c>
      <c r="CQ75">
        <v>614.82500000000005</v>
      </c>
      <c r="CR75">
        <v>6.4008700000000003</v>
      </c>
      <c r="CS75">
        <v>599.97199999999998</v>
      </c>
      <c r="CT75">
        <v>24.1587</v>
      </c>
      <c r="CU75">
        <v>3.0418699999999999</v>
      </c>
      <c r="CV75">
        <v>2.4047299999999998</v>
      </c>
      <c r="CW75">
        <v>24.258900000000001</v>
      </c>
      <c r="CX75">
        <v>20.395700000000001</v>
      </c>
      <c r="CY75">
        <v>1999.98</v>
      </c>
      <c r="CZ75">
        <v>0.98000100000000001</v>
      </c>
      <c r="DA75">
        <v>1.9998599999999998E-2</v>
      </c>
      <c r="DB75">
        <v>0</v>
      </c>
      <c r="DC75">
        <v>896.27599999999995</v>
      </c>
      <c r="DD75">
        <v>5.0001199999999999</v>
      </c>
      <c r="DE75">
        <v>18306.099999999999</v>
      </c>
      <c r="DF75">
        <v>17384.400000000001</v>
      </c>
      <c r="DG75">
        <v>51.75</v>
      </c>
      <c r="DH75">
        <v>53.436999999999998</v>
      </c>
      <c r="DI75">
        <v>52.686999999999998</v>
      </c>
      <c r="DJ75">
        <v>52.811999999999998</v>
      </c>
      <c r="DK75">
        <v>53.375</v>
      </c>
      <c r="DL75">
        <v>1955.08</v>
      </c>
      <c r="DM75">
        <v>39.9</v>
      </c>
      <c r="DN75">
        <v>0</v>
      </c>
      <c r="DO75">
        <v>151.299999952316</v>
      </c>
      <c r="DP75">
        <v>0</v>
      </c>
      <c r="DQ75">
        <v>895.70475999999996</v>
      </c>
      <c r="DR75">
        <v>6.2095384678147898</v>
      </c>
      <c r="DS75">
        <v>-969.884615558831</v>
      </c>
      <c r="DT75">
        <v>18384.256000000001</v>
      </c>
      <c r="DU75">
        <v>15</v>
      </c>
      <c r="DV75">
        <v>1628184831</v>
      </c>
      <c r="DW75" t="s">
        <v>667</v>
      </c>
      <c r="DX75">
        <v>1628184828</v>
      </c>
      <c r="DY75">
        <v>1628184831</v>
      </c>
      <c r="DZ75">
        <v>64</v>
      </c>
      <c r="EA75">
        <v>-0.76800000000000002</v>
      </c>
      <c r="EB75">
        <v>-3.9E-2</v>
      </c>
      <c r="EC75">
        <v>-7.3970000000000002</v>
      </c>
      <c r="ED75">
        <v>3.0000000000000001E-3</v>
      </c>
      <c r="EE75">
        <v>600</v>
      </c>
      <c r="EF75">
        <v>23</v>
      </c>
      <c r="EG75">
        <v>0.06</v>
      </c>
      <c r="EH75">
        <v>0.01</v>
      </c>
      <c r="EI75">
        <v>36.7470819923128</v>
      </c>
      <c r="EJ75">
        <v>-0.97303083988580796</v>
      </c>
      <c r="EK75">
        <v>0.186818926757847</v>
      </c>
      <c r="EL75">
        <v>1</v>
      </c>
      <c r="EM75">
        <v>0.44554384021818999</v>
      </c>
      <c r="EN75">
        <v>-2.02817861797824E-3</v>
      </c>
      <c r="EO75">
        <v>7.6429190793294802E-3</v>
      </c>
      <c r="EP75">
        <v>1</v>
      </c>
      <c r="EQ75">
        <v>2</v>
      </c>
      <c r="ER75">
        <v>2</v>
      </c>
      <c r="ES75" t="s">
        <v>370</v>
      </c>
      <c r="ET75">
        <v>2.9307799999999999</v>
      </c>
      <c r="EU75">
        <v>2.7401399999999998</v>
      </c>
      <c r="EV75">
        <v>0.116205</v>
      </c>
      <c r="EW75">
        <v>0.123943</v>
      </c>
      <c r="EX75">
        <v>0.136819</v>
      </c>
      <c r="EY75">
        <v>0.117936</v>
      </c>
      <c r="EZ75">
        <v>27500.6</v>
      </c>
      <c r="FA75">
        <v>26975.200000000001</v>
      </c>
      <c r="FB75">
        <v>28358.9</v>
      </c>
      <c r="FC75">
        <v>28213.5</v>
      </c>
      <c r="FD75">
        <v>33699.300000000003</v>
      </c>
      <c r="FE75">
        <v>35025.599999999999</v>
      </c>
      <c r="FF75">
        <v>42849.3</v>
      </c>
      <c r="FG75">
        <v>44042.6</v>
      </c>
      <c r="FH75">
        <v>1.74675</v>
      </c>
      <c r="FI75">
        <v>1.88402</v>
      </c>
      <c r="FJ75">
        <v>4.4770499999999998E-2</v>
      </c>
      <c r="FK75">
        <v>0</v>
      </c>
      <c r="FL75">
        <v>29.640899999999998</v>
      </c>
      <c r="FM75">
        <v>999.9</v>
      </c>
      <c r="FN75">
        <v>36.966999999999999</v>
      </c>
      <c r="FO75">
        <v>40.999000000000002</v>
      </c>
      <c r="FP75">
        <v>29.0364</v>
      </c>
      <c r="FQ75">
        <v>62.201099999999997</v>
      </c>
      <c r="FR75">
        <v>32.3157</v>
      </c>
      <c r="FS75">
        <v>1</v>
      </c>
      <c r="FT75">
        <v>0.83677100000000004</v>
      </c>
      <c r="FU75">
        <v>2.9114200000000001</v>
      </c>
      <c r="FV75">
        <v>20.319199999999999</v>
      </c>
      <c r="FW75">
        <v>5.2724000000000002</v>
      </c>
      <c r="FX75">
        <v>12.0898</v>
      </c>
      <c r="FY75">
        <v>5.0115999999999996</v>
      </c>
      <c r="FZ75">
        <v>3.2912499999999998</v>
      </c>
      <c r="GA75">
        <v>999.9</v>
      </c>
      <c r="GB75">
        <v>9999</v>
      </c>
      <c r="GC75">
        <v>9999</v>
      </c>
      <c r="GD75">
        <v>9999</v>
      </c>
      <c r="GE75">
        <v>1.87195</v>
      </c>
      <c r="GF75">
        <v>1.8727</v>
      </c>
      <c r="GG75">
        <v>1.87225</v>
      </c>
      <c r="GH75">
        <v>1.87605</v>
      </c>
      <c r="GI75">
        <v>1.86981</v>
      </c>
      <c r="GJ75">
        <v>1.8727100000000001</v>
      </c>
      <c r="GK75">
        <v>1.8727499999999999</v>
      </c>
      <c r="GL75">
        <v>1.8741399999999999</v>
      </c>
      <c r="GM75">
        <v>5</v>
      </c>
      <c r="GN75">
        <v>0</v>
      </c>
      <c r="GO75">
        <v>0</v>
      </c>
      <c r="GP75">
        <v>0</v>
      </c>
      <c r="GQ75" t="s">
        <v>371</v>
      </c>
      <c r="GR75" t="s">
        <v>372</v>
      </c>
      <c r="GS75" t="s">
        <v>373</v>
      </c>
      <c r="GT75" t="s">
        <v>373</v>
      </c>
      <c r="GU75" t="s">
        <v>373</v>
      </c>
      <c r="GV75" t="s">
        <v>373</v>
      </c>
      <c r="GW75">
        <v>0</v>
      </c>
      <c r="GX75">
        <v>100</v>
      </c>
      <c r="GY75">
        <v>100</v>
      </c>
      <c r="GZ75">
        <v>-7.1929999999999996</v>
      </c>
      <c r="HA75">
        <v>3.95E-2</v>
      </c>
      <c r="HB75">
        <v>-4.5306861123452702</v>
      </c>
      <c r="HC75">
        <v>-5.2264853520813098E-3</v>
      </c>
      <c r="HD75">
        <v>8.80926177612275E-7</v>
      </c>
      <c r="HE75">
        <v>-7.1543816509633199E-11</v>
      </c>
      <c r="HF75">
        <v>3.9544328605876297E-2</v>
      </c>
      <c r="HG75">
        <v>0</v>
      </c>
      <c r="HH75">
        <v>0</v>
      </c>
      <c r="HI75">
        <v>0</v>
      </c>
      <c r="HJ75">
        <v>3</v>
      </c>
      <c r="HK75">
        <v>2051</v>
      </c>
      <c r="HL75">
        <v>1</v>
      </c>
      <c r="HM75">
        <v>25</v>
      </c>
      <c r="HN75">
        <v>0.7</v>
      </c>
      <c r="HO75">
        <v>0.6</v>
      </c>
      <c r="HP75">
        <v>18</v>
      </c>
      <c r="HQ75">
        <v>512.85500000000002</v>
      </c>
      <c r="HR75">
        <v>520.66</v>
      </c>
      <c r="HS75">
        <v>26.997199999999999</v>
      </c>
      <c r="HT75">
        <v>36.962000000000003</v>
      </c>
      <c r="HU75">
        <v>29.999500000000001</v>
      </c>
      <c r="HV75">
        <v>36.983199999999997</v>
      </c>
      <c r="HW75">
        <v>36.930399999999999</v>
      </c>
      <c r="HX75">
        <v>29.817299999999999</v>
      </c>
      <c r="HY75">
        <v>7.4041600000000001</v>
      </c>
      <c r="HZ75">
        <v>17.613199999999999</v>
      </c>
      <c r="IA75">
        <v>27</v>
      </c>
      <c r="IB75">
        <v>600</v>
      </c>
      <c r="IC75">
        <v>24.313700000000001</v>
      </c>
      <c r="ID75">
        <v>99.385900000000007</v>
      </c>
      <c r="IE75">
        <v>97.675299999999993</v>
      </c>
    </row>
    <row r="76" spans="1:239" x14ac:dyDescent="0.3">
      <c r="A76">
        <v>60</v>
      </c>
      <c r="B76">
        <v>1628185031.0999999</v>
      </c>
      <c r="C76">
        <v>10561.5999999046</v>
      </c>
      <c r="D76" t="s">
        <v>668</v>
      </c>
      <c r="E76" t="s">
        <v>669</v>
      </c>
      <c r="F76">
        <v>0</v>
      </c>
      <c r="G76" t="s">
        <v>614</v>
      </c>
      <c r="H76" t="s">
        <v>27</v>
      </c>
      <c r="I76" t="s">
        <v>364</v>
      </c>
      <c r="J76">
        <v>1628185031.0999999</v>
      </c>
      <c r="K76">
        <f t="shared" si="46"/>
        <v>3.9132047183224813E-3</v>
      </c>
      <c r="L76">
        <f t="shared" si="47"/>
        <v>3.9132047183224814</v>
      </c>
      <c r="M76">
        <f t="shared" si="48"/>
        <v>40.210393804911796</v>
      </c>
      <c r="N76">
        <f t="shared" si="49"/>
        <v>748.279</v>
      </c>
      <c r="O76">
        <f t="shared" si="50"/>
        <v>505.84552441531326</v>
      </c>
      <c r="P76">
        <f t="shared" si="51"/>
        <v>50.398839350770636</v>
      </c>
      <c r="Q76">
        <f t="shared" si="52"/>
        <v>74.553181337614006</v>
      </c>
      <c r="R76">
        <f t="shared" si="53"/>
        <v>0.29507697056789001</v>
      </c>
      <c r="S76">
        <f t="shared" si="54"/>
        <v>2.9159702317362393</v>
      </c>
      <c r="T76">
        <f t="shared" si="55"/>
        <v>0.27943514117178841</v>
      </c>
      <c r="U76">
        <f t="shared" si="56"/>
        <v>0.17598319169895876</v>
      </c>
      <c r="V76">
        <f t="shared" si="57"/>
        <v>321.48626986137702</v>
      </c>
      <c r="W76">
        <f t="shared" si="58"/>
        <v>31.132485546060465</v>
      </c>
      <c r="X76">
        <f t="shared" si="59"/>
        <v>30.389500000000002</v>
      </c>
      <c r="Y76">
        <f t="shared" si="60"/>
        <v>4.3567012765937445</v>
      </c>
      <c r="Z76">
        <f t="shared" si="61"/>
        <v>69.703987417691465</v>
      </c>
      <c r="AA76">
        <f t="shared" si="62"/>
        <v>3.0130473171389998</v>
      </c>
      <c r="AB76">
        <f t="shared" si="63"/>
        <v>4.322632648091898</v>
      </c>
      <c r="AC76">
        <f t="shared" si="64"/>
        <v>1.3436539594547448</v>
      </c>
      <c r="AD76">
        <f t="shared" si="65"/>
        <v>-172.57232807802143</v>
      </c>
      <c r="AE76">
        <f t="shared" si="66"/>
        <v>-21.537192837270958</v>
      </c>
      <c r="AF76">
        <f t="shared" si="67"/>
        <v>-1.6474971721646772</v>
      </c>
      <c r="AG76">
        <f t="shared" si="68"/>
        <v>125.72925177391997</v>
      </c>
      <c r="AH76">
        <v>0</v>
      </c>
      <c r="AI76">
        <v>0</v>
      </c>
      <c r="AJ76">
        <f t="shared" si="69"/>
        <v>1</v>
      </c>
      <c r="AK76">
        <f t="shared" si="70"/>
        <v>0</v>
      </c>
      <c r="AL76">
        <f t="shared" si="71"/>
        <v>51912.621417384318</v>
      </c>
      <c r="AM76" t="s">
        <v>365</v>
      </c>
      <c r="AN76">
        <v>10238.9</v>
      </c>
      <c r="AO76">
        <v>302.21199999999999</v>
      </c>
      <c r="AP76">
        <v>4052.3</v>
      </c>
      <c r="AQ76">
        <f t="shared" si="72"/>
        <v>0.92542210596451402</v>
      </c>
      <c r="AR76">
        <v>-0.32343011824092399</v>
      </c>
      <c r="AS76" t="s">
        <v>670</v>
      </c>
      <c r="AT76">
        <v>10188.299999999999</v>
      </c>
      <c r="AU76">
        <v>900.66030769230804</v>
      </c>
      <c r="AV76">
        <v>1326.95</v>
      </c>
      <c r="AW76">
        <f t="shared" si="73"/>
        <v>0.32125527887839933</v>
      </c>
      <c r="AX76">
        <v>0.5</v>
      </c>
      <c r="AY76">
        <f t="shared" si="74"/>
        <v>1681.0709999281746</v>
      </c>
      <c r="AZ76">
        <f t="shared" si="75"/>
        <v>40.210393804911796</v>
      </c>
      <c r="BA76">
        <f t="shared" si="76"/>
        <v>270.02646644815769</v>
      </c>
      <c r="BB76">
        <f t="shared" si="77"/>
        <v>2.4111904806450511E-2</v>
      </c>
      <c r="BC76">
        <f t="shared" si="78"/>
        <v>2.0538452842985797</v>
      </c>
      <c r="BD76">
        <f t="shared" si="79"/>
        <v>262.07030917512026</v>
      </c>
      <c r="BE76" t="s">
        <v>671</v>
      </c>
      <c r="BF76">
        <v>638.83000000000004</v>
      </c>
      <c r="BG76">
        <f t="shared" si="80"/>
        <v>638.83000000000004</v>
      </c>
      <c r="BH76">
        <f t="shared" si="81"/>
        <v>0.51857266664154644</v>
      </c>
      <c r="BI76">
        <f t="shared" si="82"/>
        <v>0.61949905875093303</v>
      </c>
      <c r="BJ76">
        <f t="shared" si="83"/>
        <v>0.79841041520798484</v>
      </c>
      <c r="BK76">
        <f t="shared" si="84"/>
        <v>0.41599871606956312</v>
      </c>
      <c r="BL76">
        <f t="shared" si="85"/>
        <v>0.72674294576553944</v>
      </c>
      <c r="BM76">
        <f t="shared" si="86"/>
        <v>0.4394049347149202</v>
      </c>
      <c r="BN76">
        <f t="shared" si="87"/>
        <v>0.56059506528507974</v>
      </c>
      <c r="BO76">
        <f t="shared" si="88"/>
        <v>1999.85</v>
      </c>
      <c r="BP76">
        <f t="shared" si="89"/>
        <v>1681.0709999281746</v>
      </c>
      <c r="BQ76">
        <f t="shared" si="90"/>
        <v>0.84059854485495145</v>
      </c>
      <c r="BR76">
        <f t="shared" si="91"/>
        <v>0.16075519157005627</v>
      </c>
      <c r="BS76">
        <v>6</v>
      </c>
      <c r="BT76">
        <v>0.5</v>
      </c>
      <c r="BU76" t="s">
        <v>368</v>
      </c>
      <c r="BV76">
        <v>2</v>
      </c>
      <c r="BW76">
        <v>1628185031.0999999</v>
      </c>
      <c r="BX76">
        <v>748.279</v>
      </c>
      <c r="BY76">
        <v>800.04600000000005</v>
      </c>
      <c r="BZ76">
        <v>30.241499999999998</v>
      </c>
      <c r="CA76">
        <v>25.6876</v>
      </c>
      <c r="CB76">
        <v>756.84900000000005</v>
      </c>
      <c r="CC76">
        <v>30.2105</v>
      </c>
      <c r="CD76">
        <v>499.99299999999999</v>
      </c>
      <c r="CE76">
        <v>99.532700000000006</v>
      </c>
      <c r="CF76">
        <v>0.10016600000000001</v>
      </c>
      <c r="CG76">
        <v>30.252500000000001</v>
      </c>
      <c r="CH76">
        <v>30.389500000000002</v>
      </c>
      <c r="CI76">
        <v>999.9</v>
      </c>
      <c r="CJ76">
        <v>0</v>
      </c>
      <c r="CK76">
        <v>0</v>
      </c>
      <c r="CL76">
        <v>9969.3799999999992</v>
      </c>
      <c r="CM76">
        <v>0</v>
      </c>
      <c r="CN76">
        <v>358.154</v>
      </c>
      <c r="CO76">
        <v>-51.210599999999999</v>
      </c>
      <c r="CP76">
        <v>772.19500000000005</v>
      </c>
      <c r="CQ76">
        <v>821.13900000000001</v>
      </c>
      <c r="CR76">
        <v>4.5624799999999999</v>
      </c>
      <c r="CS76">
        <v>800.04600000000005</v>
      </c>
      <c r="CT76">
        <v>25.6876</v>
      </c>
      <c r="CU76">
        <v>3.0108700000000002</v>
      </c>
      <c r="CV76">
        <v>2.5567500000000001</v>
      </c>
      <c r="CW76">
        <v>24.088100000000001</v>
      </c>
      <c r="CX76">
        <v>21.392399999999999</v>
      </c>
      <c r="CY76">
        <v>1999.85</v>
      </c>
      <c r="CZ76">
        <v>0.97999899999999995</v>
      </c>
      <c r="DA76">
        <v>2.0001399999999999E-2</v>
      </c>
      <c r="DB76">
        <v>0</v>
      </c>
      <c r="DC76">
        <v>900.702</v>
      </c>
      <c r="DD76">
        <v>5.0001199999999999</v>
      </c>
      <c r="DE76">
        <v>18324.099999999999</v>
      </c>
      <c r="DF76">
        <v>17383.3</v>
      </c>
      <c r="DG76">
        <v>51.311999999999998</v>
      </c>
      <c r="DH76">
        <v>52.561999999999998</v>
      </c>
      <c r="DI76">
        <v>52.186999999999998</v>
      </c>
      <c r="DJ76">
        <v>52.061999999999998</v>
      </c>
      <c r="DK76">
        <v>52.875</v>
      </c>
      <c r="DL76">
        <v>1954.95</v>
      </c>
      <c r="DM76">
        <v>39.9</v>
      </c>
      <c r="DN76">
        <v>0</v>
      </c>
      <c r="DO76">
        <v>161.799999952316</v>
      </c>
      <c r="DP76">
        <v>0</v>
      </c>
      <c r="DQ76">
        <v>900.66030769230804</v>
      </c>
      <c r="DR76">
        <v>0.47295726888004203</v>
      </c>
      <c r="DS76">
        <v>-21.829059828537702</v>
      </c>
      <c r="DT76">
        <v>18325.742307692301</v>
      </c>
      <c r="DU76">
        <v>15</v>
      </c>
      <c r="DV76">
        <v>1628185053.0999999</v>
      </c>
      <c r="DW76" t="s">
        <v>672</v>
      </c>
      <c r="DX76">
        <v>1628185050.0999999</v>
      </c>
      <c r="DY76">
        <v>1628185053.0999999</v>
      </c>
      <c r="DZ76">
        <v>65</v>
      </c>
      <c r="EA76">
        <v>-0.35199999999999998</v>
      </c>
      <c r="EB76">
        <v>-8.0000000000000002E-3</v>
      </c>
      <c r="EC76">
        <v>-8.57</v>
      </c>
      <c r="ED76">
        <v>3.1E-2</v>
      </c>
      <c r="EE76">
        <v>800</v>
      </c>
      <c r="EF76">
        <v>26</v>
      </c>
      <c r="EG76">
        <v>0.05</v>
      </c>
      <c r="EH76">
        <v>0.02</v>
      </c>
      <c r="EI76">
        <v>39.956085118453203</v>
      </c>
      <c r="EJ76">
        <v>-0.97103825040806702</v>
      </c>
      <c r="EK76">
        <v>0.15093402717438401</v>
      </c>
      <c r="EL76">
        <v>1</v>
      </c>
      <c r="EM76">
        <v>0.30651171635394397</v>
      </c>
      <c r="EN76">
        <v>-4.7785362714963399E-2</v>
      </c>
      <c r="EO76">
        <v>7.0636725838702299E-3</v>
      </c>
      <c r="EP76">
        <v>1</v>
      </c>
      <c r="EQ76">
        <v>2</v>
      </c>
      <c r="ER76">
        <v>2</v>
      </c>
      <c r="ES76" t="s">
        <v>370</v>
      </c>
      <c r="ET76">
        <v>2.93079</v>
      </c>
      <c r="EU76">
        <v>2.7401900000000001</v>
      </c>
      <c r="EV76">
        <v>0.14335200000000001</v>
      </c>
      <c r="EW76">
        <v>0.15093699999999999</v>
      </c>
      <c r="EX76">
        <v>0.13589100000000001</v>
      </c>
      <c r="EY76">
        <v>0.123054</v>
      </c>
      <c r="EZ76">
        <v>26675</v>
      </c>
      <c r="FA76">
        <v>26159</v>
      </c>
      <c r="FB76">
        <v>28379.5</v>
      </c>
      <c r="FC76">
        <v>28230</v>
      </c>
      <c r="FD76">
        <v>33766.6</v>
      </c>
      <c r="FE76">
        <v>34839.4</v>
      </c>
      <c r="FF76">
        <v>42889.5</v>
      </c>
      <c r="FG76">
        <v>44065.1</v>
      </c>
      <c r="FH76">
        <v>1.7485299999999999</v>
      </c>
      <c r="FI76">
        <v>1.8904799999999999</v>
      </c>
      <c r="FJ76">
        <v>8.1412499999999999E-2</v>
      </c>
      <c r="FK76">
        <v>0</v>
      </c>
      <c r="FL76">
        <v>29.064</v>
      </c>
      <c r="FM76">
        <v>999.9</v>
      </c>
      <c r="FN76">
        <v>37.363999999999997</v>
      </c>
      <c r="FO76">
        <v>41.029000000000003</v>
      </c>
      <c r="FP76">
        <v>29.398</v>
      </c>
      <c r="FQ76">
        <v>62.659300000000002</v>
      </c>
      <c r="FR76">
        <v>32.303699999999999</v>
      </c>
      <c r="FS76">
        <v>1</v>
      </c>
      <c r="FT76">
        <v>0.80832099999999996</v>
      </c>
      <c r="FU76">
        <v>2.5919599999999998</v>
      </c>
      <c r="FV76">
        <v>20.3261</v>
      </c>
      <c r="FW76">
        <v>5.2762900000000004</v>
      </c>
      <c r="FX76">
        <v>12.0923</v>
      </c>
      <c r="FY76">
        <v>5.0133000000000001</v>
      </c>
      <c r="FZ76">
        <v>3.2919999999999998</v>
      </c>
      <c r="GA76">
        <v>999.9</v>
      </c>
      <c r="GB76">
        <v>9999</v>
      </c>
      <c r="GC76">
        <v>9999</v>
      </c>
      <c r="GD76">
        <v>9999</v>
      </c>
      <c r="GE76">
        <v>1.87195</v>
      </c>
      <c r="GF76">
        <v>1.8727100000000001</v>
      </c>
      <c r="GG76">
        <v>1.8722700000000001</v>
      </c>
      <c r="GH76">
        <v>1.8760699999999999</v>
      </c>
      <c r="GI76">
        <v>1.8698300000000001</v>
      </c>
      <c r="GJ76">
        <v>1.87276</v>
      </c>
      <c r="GK76">
        <v>1.87276</v>
      </c>
      <c r="GL76">
        <v>1.8742000000000001</v>
      </c>
      <c r="GM76">
        <v>5</v>
      </c>
      <c r="GN76">
        <v>0</v>
      </c>
      <c r="GO76">
        <v>0</v>
      </c>
      <c r="GP76">
        <v>0</v>
      </c>
      <c r="GQ76" t="s">
        <v>371</v>
      </c>
      <c r="GR76" t="s">
        <v>372</v>
      </c>
      <c r="GS76" t="s">
        <v>373</v>
      </c>
      <c r="GT76" t="s">
        <v>373</v>
      </c>
      <c r="GU76" t="s">
        <v>373</v>
      </c>
      <c r="GV76" t="s">
        <v>373</v>
      </c>
      <c r="GW76">
        <v>0</v>
      </c>
      <c r="GX76">
        <v>100</v>
      </c>
      <c r="GY76">
        <v>100</v>
      </c>
      <c r="GZ76">
        <v>-8.57</v>
      </c>
      <c r="HA76">
        <v>3.1E-2</v>
      </c>
      <c r="HB76">
        <v>-4.5306861123452702</v>
      </c>
      <c r="HC76">
        <v>-5.2264853520813098E-3</v>
      </c>
      <c r="HD76">
        <v>8.80926177612275E-7</v>
      </c>
      <c r="HE76">
        <v>-7.1543816509633199E-11</v>
      </c>
      <c r="HF76">
        <v>3.9544328605876297E-2</v>
      </c>
      <c r="HG76">
        <v>0</v>
      </c>
      <c r="HH76">
        <v>0</v>
      </c>
      <c r="HI76">
        <v>0</v>
      </c>
      <c r="HJ76">
        <v>3</v>
      </c>
      <c r="HK76">
        <v>2051</v>
      </c>
      <c r="HL76">
        <v>1</v>
      </c>
      <c r="HM76">
        <v>25</v>
      </c>
      <c r="HN76">
        <v>3.4</v>
      </c>
      <c r="HO76">
        <v>3.3</v>
      </c>
      <c r="HP76">
        <v>18</v>
      </c>
      <c r="HQ76">
        <v>513.43399999999997</v>
      </c>
      <c r="HR76">
        <v>524.97799999999995</v>
      </c>
      <c r="HS76">
        <v>26.998100000000001</v>
      </c>
      <c r="HT76">
        <v>36.705100000000002</v>
      </c>
      <c r="HU76">
        <v>29.999099999999999</v>
      </c>
      <c r="HV76">
        <v>36.882800000000003</v>
      </c>
      <c r="HW76">
        <v>36.863300000000002</v>
      </c>
      <c r="HX76">
        <v>37.713500000000003</v>
      </c>
      <c r="HY76">
        <v>3.02711</v>
      </c>
      <c r="HZ76">
        <v>23.0002</v>
      </c>
      <c r="IA76">
        <v>27</v>
      </c>
      <c r="IB76">
        <v>800</v>
      </c>
      <c r="IC76">
        <v>25.74</v>
      </c>
      <c r="ID76">
        <v>99.470799999999997</v>
      </c>
      <c r="IE76">
        <v>97.727999999999994</v>
      </c>
    </row>
    <row r="77" spans="1:239" x14ac:dyDescent="0.3">
      <c r="A77">
        <v>61</v>
      </c>
      <c r="B77">
        <v>1628185198.5999999</v>
      </c>
      <c r="C77">
        <v>10729.0999999046</v>
      </c>
      <c r="D77" t="s">
        <v>673</v>
      </c>
      <c r="E77" t="s">
        <v>674</v>
      </c>
      <c r="F77">
        <v>0</v>
      </c>
      <c r="G77" t="s">
        <v>614</v>
      </c>
      <c r="H77" t="s">
        <v>27</v>
      </c>
      <c r="I77" t="s">
        <v>364</v>
      </c>
      <c r="J77">
        <v>1628185198.5999999</v>
      </c>
      <c r="K77">
        <f t="shared" si="46"/>
        <v>3.3758946784593004E-3</v>
      </c>
      <c r="L77">
        <f t="shared" si="47"/>
        <v>3.3758946784593005</v>
      </c>
      <c r="M77">
        <f t="shared" si="48"/>
        <v>42.320740143402439</v>
      </c>
      <c r="N77">
        <f t="shared" si="49"/>
        <v>945.34699999999998</v>
      </c>
      <c r="O77">
        <f t="shared" si="50"/>
        <v>637.25880139990113</v>
      </c>
      <c r="P77">
        <f t="shared" si="51"/>
        <v>63.487877360102082</v>
      </c>
      <c r="Q77">
        <f t="shared" si="52"/>
        <v>94.181632747786992</v>
      </c>
      <c r="R77">
        <f t="shared" si="53"/>
        <v>0.24286806483645881</v>
      </c>
      <c r="S77">
        <f t="shared" si="54"/>
        <v>2.922103908088737</v>
      </c>
      <c r="T77">
        <f t="shared" si="55"/>
        <v>0.23218521944815718</v>
      </c>
      <c r="U77">
        <f t="shared" si="56"/>
        <v>0.14603641294720579</v>
      </c>
      <c r="V77">
        <f t="shared" si="57"/>
        <v>321.52457386139361</v>
      </c>
      <c r="W77">
        <f t="shared" si="58"/>
        <v>31.467505895144171</v>
      </c>
      <c r="X77">
        <f t="shared" si="59"/>
        <v>30.741299999999999</v>
      </c>
      <c r="Y77">
        <f t="shared" si="60"/>
        <v>4.445259426789038</v>
      </c>
      <c r="Z77">
        <f t="shared" si="61"/>
        <v>69.795327116895606</v>
      </c>
      <c r="AA77">
        <f t="shared" si="62"/>
        <v>3.0512216080585999</v>
      </c>
      <c r="AB77">
        <f t="shared" si="63"/>
        <v>4.371670331092953</v>
      </c>
      <c r="AC77">
        <f t="shared" si="64"/>
        <v>1.3940378187304381</v>
      </c>
      <c r="AD77">
        <f t="shared" si="65"/>
        <v>-148.87695532005515</v>
      </c>
      <c r="AE77">
        <f t="shared" si="66"/>
        <v>-45.984894394131395</v>
      </c>
      <c r="AF77">
        <f t="shared" si="67"/>
        <v>-3.519785459204662</v>
      </c>
      <c r="AG77">
        <f t="shared" si="68"/>
        <v>123.14293868800237</v>
      </c>
      <c r="AH77">
        <v>0</v>
      </c>
      <c r="AI77">
        <v>0</v>
      </c>
      <c r="AJ77">
        <f t="shared" si="69"/>
        <v>1</v>
      </c>
      <c r="AK77">
        <f t="shared" si="70"/>
        <v>0</v>
      </c>
      <c r="AL77">
        <f t="shared" si="71"/>
        <v>52053.470352528631</v>
      </c>
      <c r="AM77" t="s">
        <v>365</v>
      </c>
      <c r="AN77">
        <v>10238.9</v>
      </c>
      <c r="AO77">
        <v>302.21199999999999</v>
      </c>
      <c r="AP77">
        <v>4052.3</v>
      </c>
      <c r="AQ77">
        <f t="shared" si="72"/>
        <v>0.92542210596451402</v>
      </c>
      <c r="AR77">
        <v>-0.32343011824092399</v>
      </c>
      <c r="AS77" t="s">
        <v>675</v>
      </c>
      <c r="AT77">
        <v>10189.9</v>
      </c>
      <c r="AU77">
        <v>893.37324000000001</v>
      </c>
      <c r="AV77">
        <v>1323.87</v>
      </c>
      <c r="AW77">
        <f t="shared" si="73"/>
        <v>0.32518053887466281</v>
      </c>
      <c r="AX77">
        <v>0.5</v>
      </c>
      <c r="AY77">
        <f t="shared" si="74"/>
        <v>1681.2725999281831</v>
      </c>
      <c r="AZ77">
        <f t="shared" si="75"/>
        <v>42.320740143402439</v>
      </c>
      <c r="BA77">
        <f t="shared" si="76"/>
        <v>273.358565019926</v>
      </c>
      <c r="BB77">
        <f t="shared" si="77"/>
        <v>2.5364221283012012E-2</v>
      </c>
      <c r="BC77">
        <f t="shared" si="78"/>
        <v>2.0609500932871057</v>
      </c>
      <c r="BD77">
        <f t="shared" si="79"/>
        <v>261.94994785171139</v>
      </c>
      <c r="BE77" t="s">
        <v>676</v>
      </c>
      <c r="BF77">
        <v>631.85</v>
      </c>
      <c r="BG77">
        <f t="shared" si="80"/>
        <v>631.85</v>
      </c>
      <c r="BH77">
        <f t="shared" si="81"/>
        <v>0.52272504097834371</v>
      </c>
      <c r="BI77">
        <f t="shared" si="82"/>
        <v>0.62208716511083484</v>
      </c>
      <c r="BJ77">
        <f t="shared" si="83"/>
        <v>0.79768159160344398</v>
      </c>
      <c r="BK77">
        <f t="shared" si="84"/>
        <v>0.42137071309577168</v>
      </c>
      <c r="BL77">
        <f t="shared" si="85"/>
        <v>0.72756425982536943</v>
      </c>
      <c r="BM77">
        <f t="shared" si="86"/>
        <v>0.43997934757401175</v>
      </c>
      <c r="BN77">
        <f t="shared" si="87"/>
        <v>0.56002065242598831</v>
      </c>
      <c r="BO77">
        <f t="shared" si="88"/>
        <v>2000.09</v>
      </c>
      <c r="BP77">
        <f t="shared" si="89"/>
        <v>1681.2725999281831</v>
      </c>
      <c r="BQ77">
        <f t="shared" si="90"/>
        <v>0.8405984730328051</v>
      </c>
      <c r="BR77">
        <f t="shared" si="91"/>
        <v>0.16075505295331391</v>
      </c>
      <c r="BS77">
        <v>6</v>
      </c>
      <c r="BT77">
        <v>0.5</v>
      </c>
      <c r="BU77" t="s">
        <v>368</v>
      </c>
      <c r="BV77">
        <v>2</v>
      </c>
      <c r="BW77">
        <v>1628185198.5999999</v>
      </c>
      <c r="BX77">
        <v>945.34699999999998</v>
      </c>
      <c r="BY77">
        <v>999.94899999999996</v>
      </c>
      <c r="BZ77">
        <v>30.6266</v>
      </c>
      <c r="CA77">
        <v>26.700500000000002</v>
      </c>
      <c r="CB77">
        <v>954.29499999999996</v>
      </c>
      <c r="CC77">
        <v>30.57</v>
      </c>
      <c r="CD77">
        <v>500.11500000000001</v>
      </c>
      <c r="CE77">
        <v>99.526399999999995</v>
      </c>
      <c r="CF77">
        <v>0.100121</v>
      </c>
      <c r="CG77">
        <v>30.449400000000001</v>
      </c>
      <c r="CH77">
        <v>30.741299999999999</v>
      </c>
      <c r="CI77">
        <v>999.9</v>
      </c>
      <c r="CJ77">
        <v>0</v>
      </c>
      <c r="CK77">
        <v>0</v>
      </c>
      <c r="CL77">
        <v>10005</v>
      </c>
      <c r="CM77">
        <v>0</v>
      </c>
      <c r="CN77">
        <v>1205.8</v>
      </c>
      <c r="CO77">
        <v>-54.601399999999998</v>
      </c>
      <c r="CP77">
        <v>975.21500000000003</v>
      </c>
      <c r="CQ77">
        <v>1027.3800000000001</v>
      </c>
      <c r="CR77">
        <v>3.9261200000000001</v>
      </c>
      <c r="CS77">
        <v>999.94899999999996</v>
      </c>
      <c r="CT77">
        <v>26.700500000000002</v>
      </c>
      <c r="CU77">
        <v>3.0481500000000001</v>
      </c>
      <c r="CV77">
        <v>2.6574</v>
      </c>
      <c r="CW77">
        <v>24.293299999999999</v>
      </c>
      <c r="CX77">
        <v>22.024000000000001</v>
      </c>
      <c r="CY77">
        <v>2000.09</v>
      </c>
      <c r="CZ77">
        <v>0.97999899999999995</v>
      </c>
      <c r="DA77">
        <v>2.0001399999999999E-2</v>
      </c>
      <c r="DB77">
        <v>0</v>
      </c>
      <c r="DC77">
        <v>892.32</v>
      </c>
      <c r="DD77">
        <v>5.0001199999999999</v>
      </c>
      <c r="DE77">
        <v>18197.7</v>
      </c>
      <c r="DF77">
        <v>17385.400000000001</v>
      </c>
      <c r="DG77">
        <v>51</v>
      </c>
      <c r="DH77">
        <v>52.561999999999998</v>
      </c>
      <c r="DI77">
        <v>51.875</v>
      </c>
      <c r="DJ77">
        <v>51.75</v>
      </c>
      <c r="DK77">
        <v>52.561999999999998</v>
      </c>
      <c r="DL77">
        <v>1955.19</v>
      </c>
      <c r="DM77">
        <v>39.9</v>
      </c>
      <c r="DN77">
        <v>0</v>
      </c>
      <c r="DO77">
        <v>167</v>
      </c>
      <c r="DP77">
        <v>0</v>
      </c>
      <c r="DQ77">
        <v>893.37324000000001</v>
      </c>
      <c r="DR77">
        <v>-7.39984614107094</v>
      </c>
      <c r="DS77">
        <v>-3248.83845754094</v>
      </c>
      <c r="DT77">
        <v>18961.531999999999</v>
      </c>
      <c r="DU77">
        <v>15</v>
      </c>
      <c r="DV77">
        <v>1628185160.5999999</v>
      </c>
      <c r="DW77" t="s">
        <v>677</v>
      </c>
      <c r="DX77">
        <v>1628185153.0999999</v>
      </c>
      <c r="DY77">
        <v>1628185160.5999999</v>
      </c>
      <c r="DZ77">
        <v>66</v>
      </c>
      <c r="EA77">
        <v>0.183</v>
      </c>
      <c r="EB77">
        <v>2.5999999999999999E-2</v>
      </c>
      <c r="EC77">
        <v>-9.1509999999999998</v>
      </c>
      <c r="ED77">
        <v>5.7000000000000002E-2</v>
      </c>
      <c r="EE77">
        <v>1000</v>
      </c>
      <c r="EF77">
        <v>26</v>
      </c>
      <c r="EG77">
        <v>0.08</v>
      </c>
      <c r="EH77">
        <v>0.03</v>
      </c>
      <c r="EI77">
        <v>42.646201209797098</v>
      </c>
      <c r="EJ77">
        <v>-0.71912557564744195</v>
      </c>
      <c r="EK77">
        <v>0.158661288322169</v>
      </c>
      <c r="EL77">
        <v>1</v>
      </c>
      <c r="EM77">
        <v>0.23646479474462101</v>
      </c>
      <c r="EN77">
        <v>3.9733043767294897E-2</v>
      </c>
      <c r="EO77">
        <v>7.0237419118118101E-3</v>
      </c>
      <c r="EP77">
        <v>1</v>
      </c>
      <c r="EQ77">
        <v>2</v>
      </c>
      <c r="ER77">
        <v>2</v>
      </c>
      <c r="ES77" t="s">
        <v>370</v>
      </c>
      <c r="ET77">
        <v>2.9312800000000001</v>
      </c>
      <c r="EU77">
        <v>2.7404500000000001</v>
      </c>
      <c r="EV77">
        <v>0.167188</v>
      </c>
      <c r="EW77">
        <v>0.17468800000000001</v>
      </c>
      <c r="EX77">
        <v>0.13705400000000001</v>
      </c>
      <c r="EY77">
        <v>0.126417</v>
      </c>
      <c r="EZ77">
        <v>25937.1</v>
      </c>
      <c r="FA77">
        <v>25445.9</v>
      </c>
      <c r="FB77">
        <v>28384.5</v>
      </c>
      <c r="FC77">
        <v>28251</v>
      </c>
      <c r="FD77">
        <v>33710.199999999997</v>
      </c>
      <c r="FE77">
        <v>34732.1</v>
      </c>
      <c r="FF77">
        <v>42876.9</v>
      </c>
      <c r="FG77">
        <v>44099.8</v>
      </c>
      <c r="FH77">
        <v>1.7515000000000001</v>
      </c>
      <c r="FI77">
        <v>1.8975299999999999</v>
      </c>
      <c r="FJ77">
        <v>8.4608799999999998E-2</v>
      </c>
      <c r="FK77">
        <v>0</v>
      </c>
      <c r="FL77">
        <v>29.3645</v>
      </c>
      <c r="FM77">
        <v>999.9</v>
      </c>
      <c r="FN77">
        <v>38.798999999999999</v>
      </c>
      <c r="FO77">
        <v>40.948999999999998</v>
      </c>
      <c r="FP77">
        <v>30.398599999999998</v>
      </c>
      <c r="FQ77">
        <v>62.579300000000003</v>
      </c>
      <c r="FR77">
        <v>31.674700000000001</v>
      </c>
      <c r="FS77">
        <v>1</v>
      </c>
      <c r="FT77">
        <v>0.77551800000000004</v>
      </c>
      <c r="FU77">
        <v>2.8130299999999999</v>
      </c>
      <c r="FV77">
        <v>20.322099999999999</v>
      </c>
      <c r="FW77">
        <v>5.2716500000000002</v>
      </c>
      <c r="FX77">
        <v>12.0916</v>
      </c>
      <c r="FY77">
        <v>5.0103499999999999</v>
      </c>
      <c r="FZ77">
        <v>3.2912499999999998</v>
      </c>
      <c r="GA77">
        <v>999.9</v>
      </c>
      <c r="GB77">
        <v>9999</v>
      </c>
      <c r="GC77">
        <v>9999</v>
      </c>
      <c r="GD77">
        <v>9999</v>
      </c>
      <c r="GE77">
        <v>1.87195</v>
      </c>
      <c r="GF77">
        <v>1.8727100000000001</v>
      </c>
      <c r="GG77">
        <v>1.8722700000000001</v>
      </c>
      <c r="GH77">
        <v>1.8760699999999999</v>
      </c>
      <c r="GI77">
        <v>1.86985</v>
      </c>
      <c r="GJ77">
        <v>1.8728</v>
      </c>
      <c r="GK77">
        <v>1.8727799999999999</v>
      </c>
      <c r="GL77">
        <v>1.8742099999999999</v>
      </c>
      <c r="GM77">
        <v>5</v>
      </c>
      <c r="GN77">
        <v>0</v>
      </c>
      <c r="GO77">
        <v>0</v>
      </c>
      <c r="GP77">
        <v>0</v>
      </c>
      <c r="GQ77" t="s">
        <v>371</v>
      </c>
      <c r="GR77" t="s">
        <v>372</v>
      </c>
      <c r="GS77" t="s">
        <v>373</v>
      </c>
      <c r="GT77" t="s">
        <v>373</v>
      </c>
      <c r="GU77" t="s">
        <v>373</v>
      </c>
      <c r="GV77" t="s">
        <v>373</v>
      </c>
      <c r="GW77">
        <v>0</v>
      </c>
      <c r="GX77">
        <v>100</v>
      </c>
      <c r="GY77">
        <v>100</v>
      </c>
      <c r="GZ77">
        <v>-8.9480000000000004</v>
      </c>
      <c r="HA77">
        <v>5.6599999999999998E-2</v>
      </c>
      <c r="HB77">
        <v>-4.69989113548018</v>
      </c>
      <c r="HC77">
        <v>-5.2264853520813098E-3</v>
      </c>
      <c r="HD77">
        <v>8.80926177612275E-7</v>
      </c>
      <c r="HE77">
        <v>-7.1543816509633199E-11</v>
      </c>
      <c r="HF77">
        <v>5.6633333333334E-2</v>
      </c>
      <c r="HG77">
        <v>0</v>
      </c>
      <c r="HH77">
        <v>0</v>
      </c>
      <c r="HI77">
        <v>0</v>
      </c>
      <c r="HJ77">
        <v>3</v>
      </c>
      <c r="HK77">
        <v>2051</v>
      </c>
      <c r="HL77">
        <v>1</v>
      </c>
      <c r="HM77">
        <v>25</v>
      </c>
      <c r="HN77">
        <v>0.8</v>
      </c>
      <c r="HO77">
        <v>0.6</v>
      </c>
      <c r="HP77">
        <v>18</v>
      </c>
      <c r="HQ77">
        <v>513.87300000000005</v>
      </c>
      <c r="HR77">
        <v>528.65099999999995</v>
      </c>
      <c r="HS77">
        <v>27.006</v>
      </c>
      <c r="HT77">
        <v>36.396900000000002</v>
      </c>
      <c r="HU77">
        <v>29.9998</v>
      </c>
      <c r="HV77">
        <v>36.656700000000001</v>
      </c>
      <c r="HW77">
        <v>36.664999999999999</v>
      </c>
      <c r="HX77">
        <v>45.280500000000004</v>
      </c>
      <c r="HY77">
        <v>6.8895200000000001</v>
      </c>
      <c r="HZ77">
        <v>29.2927</v>
      </c>
      <c r="IA77">
        <v>27</v>
      </c>
      <c r="IB77">
        <v>1000</v>
      </c>
      <c r="IC77">
        <v>26.536799999999999</v>
      </c>
      <c r="ID77">
        <v>99.4602</v>
      </c>
      <c r="IE77">
        <v>97.803399999999996</v>
      </c>
    </row>
    <row r="78" spans="1:239" x14ac:dyDescent="0.3">
      <c r="A78">
        <v>62</v>
      </c>
      <c r="B78">
        <v>1628185309.0999999</v>
      </c>
      <c r="C78">
        <v>10839.5999999046</v>
      </c>
      <c r="D78" t="s">
        <v>678</v>
      </c>
      <c r="E78" t="s">
        <v>679</v>
      </c>
      <c r="F78">
        <v>0</v>
      </c>
      <c r="G78" t="s">
        <v>614</v>
      </c>
      <c r="H78" t="s">
        <v>27</v>
      </c>
      <c r="I78" t="s">
        <v>364</v>
      </c>
      <c r="J78">
        <v>1628185309.0999999</v>
      </c>
      <c r="K78">
        <f t="shared" si="46"/>
        <v>3.1443518717888062E-3</v>
      </c>
      <c r="L78">
        <f t="shared" si="47"/>
        <v>3.1443518717888064</v>
      </c>
      <c r="M78">
        <f t="shared" si="48"/>
        <v>43.094514004046083</v>
      </c>
      <c r="N78">
        <f t="shared" si="49"/>
        <v>1143.8900000000001</v>
      </c>
      <c r="O78">
        <f t="shared" si="50"/>
        <v>794.74135827141538</v>
      </c>
      <c r="P78">
        <f t="shared" si="51"/>
        <v>79.175773231677923</v>
      </c>
      <c r="Q78">
        <f t="shared" si="52"/>
        <v>113.95955967231001</v>
      </c>
      <c r="R78">
        <f t="shared" si="53"/>
        <v>0.21896932440444739</v>
      </c>
      <c r="S78">
        <f t="shared" si="54"/>
        <v>2.9214014974522926</v>
      </c>
      <c r="T78">
        <f t="shared" si="55"/>
        <v>0.21024285829136002</v>
      </c>
      <c r="U78">
        <f t="shared" si="56"/>
        <v>0.13215684685366777</v>
      </c>
      <c r="V78">
        <f t="shared" si="57"/>
        <v>321.49323286134506</v>
      </c>
      <c r="W78">
        <f t="shared" si="58"/>
        <v>31.622604677404269</v>
      </c>
      <c r="X78">
        <f t="shared" si="59"/>
        <v>30.940100000000001</v>
      </c>
      <c r="Y78">
        <f t="shared" si="60"/>
        <v>4.4959932638159428</v>
      </c>
      <c r="Z78">
        <f t="shared" si="61"/>
        <v>69.675003768430329</v>
      </c>
      <c r="AA78">
        <f t="shared" si="62"/>
        <v>3.0625492205810998</v>
      </c>
      <c r="AB78">
        <f t="shared" si="63"/>
        <v>4.3954776533054707</v>
      </c>
      <c r="AC78">
        <f t="shared" si="64"/>
        <v>1.433444043234843</v>
      </c>
      <c r="AD78">
        <f t="shared" si="65"/>
        <v>-138.66591754588634</v>
      </c>
      <c r="AE78">
        <f t="shared" si="66"/>
        <v>-62.337944902630674</v>
      </c>
      <c r="AF78">
        <f t="shared" si="67"/>
        <v>-4.7795612123366338</v>
      </c>
      <c r="AG78">
        <f t="shared" si="68"/>
        <v>115.70980920049138</v>
      </c>
      <c r="AH78">
        <v>0</v>
      </c>
      <c r="AI78">
        <v>0</v>
      </c>
      <c r="AJ78">
        <f t="shared" si="69"/>
        <v>1</v>
      </c>
      <c r="AK78">
        <f t="shared" si="70"/>
        <v>0</v>
      </c>
      <c r="AL78">
        <f t="shared" si="71"/>
        <v>52017.143683454022</v>
      </c>
      <c r="AM78" t="s">
        <v>365</v>
      </c>
      <c r="AN78">
        <v>10238.9</v>
      </c>
      <c r="AO78">
        <v>302.21199999999999</v>
      </c>
      <c r="AP78">
        <v>4052.3</v>
      </c>
      <c r="AQ78">
        <f t="shared" si="72"/>
        <v>0.92542210596451402</v>
      </c>
      <c r="AR78">
        <v>-0.32343011824092399</v>
      </c>
      <c r="AS78" t="s">
        <v>680</v>
      </c>
      <c r="AT78">
        <v>10189.9</v>
      </c>
      <c r="AU78">
        <v>872.322</v>
      </c>
      <c r="AV78">
        <v>1276.5</v>
      </c>
      <c r="AW78">
        <f t="shared" si="73"/>
        <v>0.31662984723854293</v>
      </c>
      <c r="AX78">
        <v>0.5</v>
      </c>
      <c r="AY78">
        <f t="shared" si="74"/>
        <v>1681.1048999281579</v>
      </c>
      <c r="AZ78">
        <f t="shared" si="75"/>
        <v>43.094514004046083</v>
      </c>
      <c r="BA78">
        <f t="shared" si="76"/>
        <v>266.14399382810933</v>
      </c>
      <c r="BB78">
        <f t="shared" si="77"/>
        <v>2.5827028476415999E-2</v>
      </c>
      <c r="BC78">
        <f t="shared" si="78"/>
        <v>2.174539757148453</v>
      </c>
      <c r="BD78">
        <f t="shared" si="79"/>
        <v>260.04054918192975</v>
      </c>
      <c r="BE78" t="s">
        <v>681</v>
      </c>
      <c r="BF78">
        <v>624.41</v>
      </c>
      <c r="BG78">
        <f t="shared" si="80"/>
        <v>624.41</v>
      </c>
      <c r="BH78">
        <f t="shared" si="81"/>
        <v>0.51084214649432047</v>
      </c>
      <c r="BI78">
        <f t="shared" si="82"/>
        <v>0.61981935008971156</v>
      </c>
      <c r="BJ78">
        <f t="shared" si="83"/>
        <v>0.8097692749767349</v>
      </c>
      <c r="BK78">
        <f t="shared" si="84"/>
        <v>0.41484448130326967</v>
      </c>
      <c r="BL78">
        <f t="shared" si="85"/>
        <v>0.74019596340139215</v>
      </c>
      <c r="BM78">
        <f t="shared" si="86"/>
        <v>0.44366804963020168</v>
      </c>
      <c r="BN78">
        <f t="shared" si="87"/>
        <v>0.55633195036979832</v>
      </c>
      <c r="BO78">
        <f t="shared" si="88"/>
        <v>1999.89</v>
      </c>
      <c r="BP78">
        <f t="shared" si="89"/>
        <v>1681.1048999281579</v>
      </c>
      <c r="BQ78">
        <f t="shared" si="90"/>
        <v>0.84059868289163797</v>
      </c>
      <c r="BR78">
        <f t="shared" si="91"/>
        <v>0.16075545798086147</v>
      </c>
      <c r="BS78">
        <v>6</v>
      </c>
      <c r="BT78">
        <v>0.5</v>
      </c>
      <c r="BU78" t="s">
        <v>368</v>
      </c>
      <c r="BV78">
        <v>2</v>
      </c>
      <c r="BW78">
        <v>1628185309.0999999</v>
      </c>
      <c r="BX78">
        <v>1143.8900000000001</v>
      </c>
      <c r="BY78">
        <v>1199.8900000000001</v>
      </c>
      <c r="BZ78">
        <v>30.7409</v>
      </c>
      <c r="CA78">
        <v>27.085599999999999</v>
      </c>
      <c r="CB78">
        <v>1153.54</v>
      </c>
      <c r="CC78">
        <v>30.6724</v>
      </c>
      <c r="CD78">
        <v>500.26400000000001</v>
      </c>
      <c r="CE78">
        <v>99.524299999999997</v>
      </c>
      <c r="CF78">
        <v>0.10027899999999999</v>
      </c>
      <c r="CG78">
        <v>30.5443</v>
      </c>
      <c r="CH78">
        <v>30.940100000000001</v>
      </c>
      <c r="CI78">
        <v>999.9</v>
      </c>
      <c r="CJ78">
        <v>0</v>
      </c>
      <c r="CK78">
        <v>0</v>
      </c>
      <c r="CL78">
        <v>10001.200000000001</v>
      </c>
      <c r="CM78">
        <v>0</v>
      </c>
      <c r="CN78">
        <v>1661.65</v>
      </c>
      <c r="CO78">
        <v>-55.997700000000002</v>
      </c>
      <c r="CP78">
        <v>1180.17</v>
      </c>
      <c r="CQ78">
        <v>1233.29</v>
      </c>
      <c r="CR78">
        <v>3.6553200000000001</v>
      </c>
      <c r="CS78">
        <v>1199.8900000000001</v>
      </c>
      <c r="CT78">
        <v>27.085599999999999</v>
      </c>
      <c r="CU78">
        <v>3.0594700000000001</v>
      </c>
      <c r="CV78">
        <v>2.6956699999999998</v>
      </c>
      <c r="CW78">
        <v>24.3551</v>
      </c>
      <c r="CX78">
        <v>22.258800000000001</v>
      </c>
      <c r="CY78">
        <v>1999.89</v>
      </c>
      <c r="CZ78">
        <v>0.97999599999999998</v>
      </c>
      <c r="DA78">
        <v>2.00041E-2</v>
      </c>
      <c r="DB78">
        <v>0</v>
      </c>
      <c r="DC78">
        <v>870.58500000000004</v>
      </c>
      <c r="DD78">
        <v>5.0001199999999999</v>
      </c>
      <c r="DE78">
        <v>18535.2</v>
      </c>
      <c r="DF78">
        <v>17383.7</v>
      </c>
      <c r="DG78">
        <v>51.061999999999998</v>
      </c>
      <c r="DH78">
        <v>52.75</v>
      </c>
      <c r="DI78">
        <v>51.875</v>
      </c>
      <c r="DJ78">
        <v>51.936999999999998</v>
      </c>
      <c r="DK78">
        <v>52.625</v>
      </c>
      <c r="DL78">
        <v>1954.98</v>
      </c>
      <c r="DM78">
        <v>39.909999999999997</v>
      </c>
      <c r="DN78">
        <v>0</v>
      </c>
      <c r="DO78">
        <v>109.799999952316</v>
      </c>
      <c r="DP78">
        <v>0</v>
      </c>
      <c r="DQ78">
        <v>872.322</v>
      </c>
      <c r="DR78">
        <v>-13.5212991481419</v>
      </c>
      <c r="DS78">
        <v>-1691.9008568634699</v>
      </c>
      <c r="DT78">
        <v>18563.003846153799</v>
      </c>
      <c r="DU78">
        <v>15</v>
      </c>
      <c r="DV78">
        <v>1628185265.0999999</v>
      </c>
      <c r="DW78" t="s">
        <v>682</v>
      </c>
      <c r="DX78">
        <v>1628185258.5999999</v>
      </c>
      <c r="DY78">
        <v>1628185265.0999999</v>
      </c>
      <c r="DZ78">
        <v>67</v>
      </c>
      <c r="EA78">
        <v>1.4999999999999999E-2</v>
      </c>
      <c r="EB78">
        <v>1.2E-2</v>
      </c>
      <c r="EC78">
        <v>-9.8460000000000001</v>
      </c>
      <c r="ED78">
        <v>6.8000000000000005E-2</v>
      </c>
      <c r="EE78">
        <v>1200</v>
      </c>
      <c r="EF78">
        <v>27</v>
      </c>
      <c r="EG78">
        <v>0.05</v>
      </c>
      <c r="EH78">
        <v>0.03</v>
      </c>
      <c r="EI78">
        <v>43.219644095422801</v>
      </c>
      <c r="EJ78">
        <v>-0.78069346540457096</v>
      </c>
      <c r="EK78">
        <v>0.18164795564618599</v>
      </c>
      <c r="EL78">
        <v>1</v>
      </c>
      <c r="EM78">
        <v>0.22678044562935801</v>
      </c>
      <c r="EN78">
        <v>-1.38381136019477E-3</v>
      </c>
      <c r="EO78">
        <v>2.5992698105589702E-3</v>
      </c>
      <c r="EP78">
        <v>1</v>
      </c>
      <c r="EQ78">
        <v>2</v>
      </c>
      <c r="ER78">
        <v>2</v>
      </c>
      <c r="ES78" t="s">
        <v>370</v>
      </c>
      <c r="ET78">
        <v>2.9316599999999999</v>
      </c>
      <c r="EU78">
        <v>2.74057</v>
      </c>
      <c r="EV78">
        <v>0.18872800000000001</v>
      </c>
      <c r="EW78">
        <v>0.19602600000000001</v>
      </c>
      <c r="EX78">
        <v>0.137374</v>
      </c>
      <c r="EY78">
        <v>0.12767100000000001</v>
      </c>
      <c r="EZ78">
        <v>25263.7</v>
      </c>
      <c r="FA78">
        <v>24786.2</v>
      </c>
      <c r="FB78">
        <v>28383.7</v>
      </c>
      <c r="FC78">
        <v>28251.1</v>
      </c>
      <c r="FD78">
        <v>33694.5</v>
      </c>
      <c r="FE78">
        <v>34681.800000000003</v>
      </c>
      <c r="FF78">
        <v>42872.6</v>
      </c>
      <c r="FG78">
        <v>44099.1</v>
      </c>
      <c r="FH78">
        <v>1.75187</v>
      </c>
      <c r="FI78">
        <v>1.8980999999999999</v>
      </c>
      <c r="FJ78">
        <v>6.7971599999999993E-2</v>
      </c>
      <c r="FK78">
        <v>0</v>
      </c>
      <c r="FL78">
        <v>29.834599999999998</v>
      </c>
      <c r="FM78">
        <v>999.9</v>
      </c>
      <c r="FN78">
        <v>39.933999999999997</v>
      </c>
      <c r="FO78">
        <v>40.969000000000001</v>
      </c>
      <c r="FP78">
        <v>31.320399999999999</v>
      </c>
      <c r="FQ78">
        <v>62.129300000000001</v>
      </c>
      <c r="FR78">
        <v>32.0473</v>
      </c>
      <c r="FS78">
        <v>1</v>
      </c>
      <c r="FT78">
        <v>0.77686999999999995</v>
      </c>
      <c r="FU78">
        <v>3.0615899999999998</v>
      </c>
      <c r="FV78">
        <v>20.317900000000002</v>
      </c>
      <c r="FW78">
        <v>5.2761399999999998</v>
      </c>
      <c r="FX78">
        <v>12.093400000000001</v>
      </c>
      <c r="FY78">
        <v>5.0130999999999997</v>
      </c>
      <c r="FZ78">
        <v>3.2919999999999998</v>
      </c>
      <c r="GA78">
        <v>999.9</v>
      </c>
      <c r="GB78">
        <v>9999</v>
      </c>
      <c r="GC78">
        <v>9999</v>
      </c>
      <c r="GD78">
        <v>9999</v>
      </c>
      <c r="GE78">
        <v>1.87195</v>
      </c>
      <c r="GF78">
        <v>1.8727100000000001</v>
      </c>
      <c r="GG78">
        <v>1.8722799999999999</v>
      </c>
      <c r="GH78">
        <v>1.8760699999999999</v>
      </c>
      <c r="GI78">
        <v>1.86985</v>
      </c>
      <c r="GJ78">
        <v>1.8727499999999999</v>
      </c>
      <c r="GK78">
        <v>1.87277</v>
      </c>
      <c r="GL78">
        <v>1.87422</v>
      </c>
      <c r="GM78">
        <v>5</v>
      </c>
      <c r="GN78">
        <v>0</v>
      </c>
      <c r="GO78">
        <v>0</v>
      </c>
      <c r="GP78">
        <v>0</v>
      </c>
      <c r="GQ78" t="s">
        <v>371</v>
      </c>
      <c r="GR78" t="s">
        <v>372</v>
      </c>
      <c r="GS78" t="s">
        <v>373</v>
      </c>
      <c r="GT78" t="s">
        <v>373</v>
      </c>
      <c r="GU78" t="s">
        <v>373</v>
      </c>
      <c r="GV78" t="s">
        <v>373</v>
      </c>
      <c r="GW78">
        <v>0</v>
      </c>
      <c r="GX78">
        <v>100</v>
      </c>
      <c r="GY78">
        <v>100</v>
      </c>
      <c r="GZ78">
        <v>-9.65</v>
      </c>
      <c r="HA78">
        <v>6.8500000000000005E-2</v>
      </c>
      <c r="HB78">
        <v>-4.6850850646267697</v>
      </c>
      <c r="HC78">
        <v>-5.2264853520813098E-3</v>
      </c>
      <c r="HD78">
        <v>8.80926177612275E-7</v>
      </c>
      <c r="HE78">
        <v>-7.1543816509633199E-11</v>
      </c>
      <c r="HF78">
        <v>6.8474999999999397E-2</v>
      </c>
      <c r="HG78">
        <v>0</v>
      </c>
      <c r="HH78">
        <v>0</v>
      </c>
      <c r="HI78">
        <v>0</v>
      </c>
      <c r="HJ78">
        <v>3</v>
      </c>
      <c r="HK78">
        <v>2051</v>
      </c>
      <c r="HL78">
        <v>1</v>
      </c>
      <c r="HM78">
        <v>25</v>
      </c>
      <c r="HN78">
        <v>0.8</v>
      </c>
      <c r="HO78">
        <v>0.7</v>
      </c>
      <c r="HP78">
        <v>18</v>
      </c>
      <c r="HQ78">
        <v>513.88199999999995</v>
      </c>
      <c r="HR78">
        <v>528.79499999999996</v>
      </c>
      <c r="HS78">
        <v>27.003799999999998</v>
      </c>
      <c r="HT78">
        <v>36.398400000000002</v>
      </c>
      <c r="HU78">
        <v>30.000499999999999</v>
      </c>
      <c r="HV78">
        <v>36.6233</v>
      </c>
      <c r="HW78">
        <v>36.630800000000001</v>
      </c>
      <c r="HX78">
        <v>52.536499999999997</v>
      </c>
      <c r="HY78">
        <v>10.9176</v>
      </c>
      <c r="HZ78">
        <v>32.474499999999999</v>
      </c>
      <c r="IA78">
        <v>27</v>
      </c>
      <c r="IB78">
        <v>1200</v>
      </c>
      <c r="IC78">
        <v>26.978100000000001</v>
      </c>
      <c r="ID78">
        <v>99.453100000000006</v>
      </c>
      <c r="IE78">
        <v>97.802499999999995</v>
      </c>
    </row>
    <row r="79" spans="1:239" x14ac:dyDescent="0.3">
      <c r="A79">
        <v>63</v>
      </c>
      <c r="B79">
        <v>1628185434.0999999</v>
      </c>
      <c r="C79">
        <v>10964.5999999046</v>
      </c>
      <c r="D79" t="s">
        <v>683</v>
      </c>
      <c r="E79" t="s">
        <v>684</v>
      </c>
      <c r="F79">
        <v>0</v>
      </c>
      <c r="G79" t="s">
        <v>614</v>
      </c>
      <c r="H79" t="s">
        <v>27</v>
      </c>
      <c r="I79" t="s">
        <v>364</v>
      </c>
      <c r="J79">
        <v>1628185434.0999999</v>
      </c>
      <c r="K79">
        <f t="shared" si="46"/>
        <v>3.225612770729613E-3</v>
      </c>
      <c r="L79">
        <f t="shared" si="47"/>
        <v>3.2256127707296129</v>
      </c>
      <c r="M79">
        <f t="shared" si="48"/>
        <v>42.1715317308824</v>
      </c>
      <c r="N79">
        <f t="shared" si="49"/>
        <v>1443.91</v>
      </c>
      <c r="O79">
        <f t="shared" si="50"/>
        <v>1093.0385681911407</v>
      </c>
      <c r="P79">
        <f t="shared" si="51"/>
        <v>108.89622021783531</v>
      </c>
      <c r="Q79">
        <f t="shared" si="52"/>
        <v>143.85250979290103</v>
      </c>
      <c r="R79">
        <f t="shared" si="53"/>
        <v>0.21843887975489415</v>
      </c>
      <c r="S79">
        <f t="shared" si="54"/>
        <v>2.9243040131287454</v>
      </c>
      <c r="T79">
        <f t="shared" si="55"/>
        <v>0.2097619919528371</v>
      </c>
      <c r="U79">
        <f t="shared" si="56"/>
        <v>0.13185210988110735</v>
      </c>
      <c r="V79">
        <f t="shared" si="57"/>
        <v>321.51659386139011</v>
      </c>
      <c r="W79">
        <f t="shared" si="58"/>
        <v>31.804580260758133</v>
      </c>
      <c r="X79">
        <f t="shared" si="59"/>
        <v>31.2483</v>
      </c>
      <c r="Y79">
        <f t="shared" si="60"/>
        <v>4.5756431415881957</v>
      </c>
      <c r="Z79">
        <f t="shared" si="61"/>
        <v>69.768875111596302</v>
      </c>
      <c r="AA79">
        <f t="shared" si="62"/>
        <v>3.1026656384250804</v>
      </c>
      <c r="AB79">
        <f t="shared" si="63"/>
        <v>4.4470627245491956</v>
      </c>
      <c r="AC79">
        <f t="shared" si="64"/>
        <v>1.4729775031631154</v>
      </c>
      <c r="AD79">
        <f t="shared" si="65"/>
        <v>-142.24952318917593</v>
      </c>
      <c r="AE79">
        <f t="shared" si="66"/>
        <v>-78.811773470102906</v>
      </c>
      <c r="AF79">
        <f t="shared" si="67"/>
        <v>-6.0519281141474126</v>
      </c>
      <c r="AG79">
        <f t="shared" si="68"/>
        <v>94.403369087963853</v>
      </c>
      <c r="AH79">
        <v>0</v>
      </c>
      <c r="AI79">
        <v>0</v>
      </c>
      <c r="AJ79">
        <f t="shared" si="69"/>
        <v>1</v>
      </c>
      <c r="AK79">
        <f t="shared" si="70"/>
        <v>0</v>
      </c>
      <c r="AL79">
        <f t="shared" si="71"/>
        <v>52064.892409243985</v>
      </c>
      <c r="AM79" t="s">
        <v>365</v>
      </c>
      <c r="AN79">
        <v>10238.9</v>
      </c>
      <c r="AO79">
        <v>302.21199999999999</v>
      </c>
      <c r="AP79">
        <v>4052.3</v>
      </c>
      <c r="AQ79">
        <f t="shared" si="72"/>
        <v>0.92542210596451402</v>
      </c>
      <c r="AR79">
        <v>-0.32343011824092399</v>
      </c>
      <c r="AS79" t="s">
        <v>685</v>
      </c>
      <c r="AT79">
        <v>10189.200000000001</v>
      </c>
      <c r="AU79">
        <v>841.60563999999999</v>
      </c>
      <c r="AV79">
        <v>1197.72</v>
      </c>
      <c r="AW79">
        <f t="shared" si="73"/>
        <v>0.29732688775339811</v>
      </c>
      <c r="AX79">
        <v>0.5</v>
      </c>
      <c r="AY79">
        <f t="shared" si="74"/>
        <v>1681.2305999281812</v>
      </c>
      <c r="AZ79">
        <f t="shared" si="75"/>
        <v>42.1715317308824</v>
      </c>
      <c r="BA79">
        <f t="shared" si="76"/>
        <v>249.93753093621223</v>
      </c>
      <c r="BB79">
        <f t="shared" si="77"/>
        <v>2.5276105402161145E-2</v>
      </c>
      <c r="BC79">
        <f t="shared" si="78"/>
        <v>2.3833450222088635</v>
      </c>
      <c r="BD79">
        <f t="shared" si="79"/>
        <v>256.60226776140252</v>
      </c>
      <c r="BE79" t="s">
        <v>686</v>
      </c>
      <c r="BF79">
        <v>608.95000000000005</v>
      </c>
      <c r="BG79">
        <f t="shared" si="80"/>
        <v>608.95000000000005</v>
      </c>
      <c r="BH79">
        <f t="shared" si="81"/>
        <v>0.49157566042146739</v>
      </c>
      <c r="BI79">
        <f t="shared" si="82"/>
        <v>0.60484460825109987</v>
      </c>
      <c r="BJ79">
        <f t="shared" si="83"/>
        <v>0.82901244427664911</v>
      </c>
      <c r="BK79">
        <f t="shared" si="84"/>
        <v>0.39766742452328735</v>
      </c>
      <c r="BL79">
        <f t="shared" si="85"/>
        <v>0.76120347042522729</v>
      </c>
      <c r="BM79">
        <f t="shared" si="86"/>
        <v>0.43763980026857624</v>
      </c>
      <c r="BN79">
        <f t="shared" si="87"/>
        <v>0.56236019973142382</v>
      </c>
      <c r="BO79">
        <f t="shared" si="88"/>
        <v>2000.04</v>
      </c>
      <c r="BP79">
        <f t="shared" si="89"/>
        <v>1681.2305999281812</v>
      </c>
      <c r="BQ79">
        <f t="shared" si="90"/>
        <v>0.84059848799433068</v>
      </c>
      <c r="BR79">
        <f t="shared" si="91"/>
        <v>0.16075508182905848</v>
      </c>
      <c r="BS79">
        <v>6</v>
      </c>
      <c r="BT79">
        <v>0.5</v>
      </c>
      <c r="BU79" t="s">
        <v>368</v>
      </c>
      <c r="BV79">
        <v>2</v>
      </c>
      <c r="BW79">
        <v>1628185434.0999999</v>
      </c>
      <c r="BX79">
        <v>1443.91</v>
      </c>
      <c r="BY79">
        <v>1500.09</v>
      </c>
      <c r="BZ79">
        <v>31.142800000000001</v>
      </c>
      <c r="CA79">
        <v>27.393599999999999</v>
      </c>
      <c r="CB79">
        <v>1454.05</v>
      </c>
      <c r="CC79">
        <v>31.052600000000002</v>
      </c>
      <c r="CD79">
        <v>500.13200000000001</v>
      </c>
      <c r="CE79">
        <v>99.527100000000004</v>
      </c>
      <c r="CF79">
        <v>9.9961099999999997E-2</v>
      </c>
      <c r="CG79">
        <v>30.7484</v>
      </c>
      <c r="CH79">
        <v>31.2483</v>
      </c>
      <c r="CI79">
        <v>999.9</v>
      </c>
      <c r="CJ79">
        <v>0</v>
      </c>
      <c r="CK79">
        <v>0</v>
      </c>
      <c r="CL79">
        <v>10017.5</v>
      </c>
      <c r="CM79">
        <v>0</v>
      </c>
      <c r="CN79">
        <v>2074.04</v>
      </c>
      <c r="CO79">
        <v>-56.182899999999997</v>
      </c>
      <c r="CP79">
        <v>1490.32</v>
      </c>
      <c r="CQ79">
        <v>1542.34</v>
      </c>
      <c r="CR79">
        <v>3.7492200000000002</v>
      </c>
      <c r="CS79">
        <v>1500.09</v>
      </c>
      <c r="CT79">
        <v>27.393599999999999</v>
      </c>
      <c r="CU79">
        <v>3.0995599999999999</v>
      </c>
      <c r="CV79">
        <v>2.72641</v>
      </c>
      <c r="CW79">
        <v>24.572600000000001</v>
      </c>
      <c r="CX79">
        <v>22.4451</v>
      </c>
      <c r="CY79">
        <v>2000.04</v>
      </c>
      <c r="CZ79">
        <v>0.97999899999999995</v>
      </c>
      <c r="DA79">
        <v>2.0001399999999999E-2</v>
      </c>
      <c r="DB79">
        <v>0</v>
      </c>
      <c r="DC79">
        <v>839.98299999999995</v>
      </c>
      <c r="DD79">
        <v>5.0001199999999999</v>
      </c>
      <c r="DE79">
        <v>18069.400000000001</v>
      </c>
      <c r="DF79">
        <v>17384.900000000001</v>
      </c>
      <c r="DG79">
        <v>51.311999999999998</v>
      </c>
      <c r="DH79">
        <v>53.436999999999998</v>
      </c>
      <c r="DI79">
        <v>52.186999999999998</v>
      </c>
      <c r="DJ79">
        <v>52.5</v>
      </c>
      <c r="DK79">
        <v>52.936999999999998</v>
      </c>
      <c r="DL79">
        <v>1955.14</v>
      </c>
      <c r="DM79">
        <v>39.9</v>
      </c>
      <c r="DN79">
        <v>0</v>
      </c>
      <c r="DO79">
        <v>124.799999952316</v>
      </c>
      <c r="DP79">
        <v>0</v>
      </c>
      <c r="DQ79">
        <v>841.60563999999999</v>
      </c>
      <c r="DR79">
        <v>-13.7050000230759</v>
      </c>
      <c r="DS79">
        <v>-253.446154196576</v>
      </c>
      <c r="DT79">
        <v>18097.844000000001</v>
      </c>
      <c r="DU79">
        <v>15</v>
      </c>
      <c r="DV79">
        <v>1628185385.5999999</v>
      </c>
      <c r="DW79" t="s">
        <v>687</v>
      </c>
      <c r="DX79">
        <v>1628185373.5999999</v>
      </c>
      <c r="DY79">
        <v>1628185385.5999999</v>
      </c>
      <c r="DZ79">
        <v>68</v>
      </c>
      <c r="EA79">
        <v>0.50700000000000001</v>
      </c>
      <c r="EB79">
        <v>2.1999999999999999E-2</v>
      </c>
      <c r="EC79">
        <v>-10.308</v>
      </c>
      <c r="ED79">
        <v>0.09</v>
      </c>
      <c r="EE79">
        <v>1500</v>
      </c>
      <c r="EF79">
        <v>27</v>
      </c>
      <c r="EG79">
        <v>0.04</v>
      </c>
      <c r="EH79">
        <v>0.04</v>
      </c>
      <c r="EI79">
        <v>42.254503567578503</v>
      </c>
      <c r="EJ79">
        <v>-0.94628978779013695</v>
      </c>
      <c r="EK79">
        <v>0.154910288291599</v>
      </c>
      <c r="EL79">
        <v>1</v>
      </c>
      <c r="EM79">
        <v>0.22105493733586701</v>
      </c>
      <c r="EN79">
        <v>-2.87783466706095E-3</v>
      </c>
      <c r="EO79">
        <v>1.88690041453236E-3</v>
      </c>
      <c r="EP79">
        <v>1</v>
      </c>
      <c r="EQ79">
        <v>2</v>
      </c>
      <c r="ER79">
        <v>2</v>
      </c>
      <c r="ES79" t="s">
        <v>370</v>
      </c>
      <c r="ET79">
        <v>2.9312299999999998</v>
      </c>
      <c r="EU79">
        <v>2.7404000000000002</v>
      </c>
      <c r="EV79">
        <v>0.21771699999999999</v>
      </c>
      <c r="EW79">
        <v>0.22466800000000001</v>
      </c>
      <c r="EX79">
        <v>0.13850599999999999</v>
      </c>
      <c r="EY79">
        <v>0.12864</v>
      </c>
      <c r="EZ79">
        <v>24341</v>
      </c>
      <c r="FA79">
        <v>23888.7</v>
      </c>
      <c r="FB79">
        <v>28365.200000000001</v>
      </c>
      <c r="FC79">
        <v>28238.799999999999</v>
      </c>
      <c r="FD79">
        <v>33620</v>
      </c>
      <c r="FE79">
        <v>34631.9</v>
      </c>
      <c r="FF79">
        <v>42833.1</v>
      </c>
      <c r="FG79">
        <v>44083.7</v>
      </c>
      <c r="FH79">
        <v>1.7495799999999999</v>
      </c>
      <c r="FI79">
        <v>1.8962699999999999</v>
      </c>
      <c r="FJ79">
        <v>4.45843E-2</v>
      </c>
      <c r="FK79">
        <v>0</v>
      </c>
      <c r="FL79">
        <v>30.523800000000001</v>
      </c>
      <c r="FM79">
        <v>999.9</v>
      </c>
      <c r="FN79">
        <v>40.825000000000003</v>
      </c>
      <c r="FO79">
        <v>41.07</v>
      </c>
      <c r="FP79">
        <v>32.192399999999999</v>
      </c>
      <c r="FQ79">
        <v>62.349299999999999</v>
      </c>
      <c r="FR79">
        <v>31.4864</v>
      </c>
      <c r="FS79">
        <v>1</v>
      </c>
      <c r="FT79">
        <v>0.79662599999999995</v>
      </c>
      <c r="FU79">
        <v>3.4059300000000001</v>
      </c>
      <c r="FV79">
        <v>20.310400000000001</v>
      </c>
      <c r="FW79">
        <v>5.2712000000000003</v>
      </c>
      <c r="FX79">
        <v>12.0932</v>
      </c>
      <c r="FY79">
        <v>5.0114999999999998</v>
      </c>
      <c r="FZ79">
        <v>3.2919999999999998</v>
      </c>
      <c r="GA79">
        <v>999.9</v>
      </c>
      <c r="GB79">
        <v>9999</v>
      </c>
      <c r="GC79">
        <v>9999</v>
      </c>
      <c r="GD79">
        <v>9999</v>
      </c>
      <c r="GE79">
        <v>1.87195</v>
      </c>
      <c r="GF79">
        <v>1.8727100000000001</v>
      </c>
      <c r="GG79">
        <v>1.87226</v>
      </c>
      <c r="GH79">
        <v>1.8760699999999999</v>
      </c>
      <c r="GI79">
        <v>1.86982</v>
      </c>
      <c r="GJ79">
        <v>1.87276</v>
      </c>
      <c r="GK79">
        <v>1.8727499999999999</v>
      </c>
      <c r="GL79">
        <v>1.87422</v>
      </c>
      <c r="GM79">
        <v>5</v>
      </c>
      <c r="GN79">
        <v>0</v>
      </c>
      <c r="GO79">
        <v>0</v>
      </c>
      <c r="GP79">
        <v>0</v>
      </c>
      <c r="GQ79" t="s">
        <v>371</v>
      </c>
      <c r="GR79" t="s">
        <v>372</v>
      </c>
      <c r="GS79" t="s">
        <v>373</v>
      </c>
      <c r="GT79" t="s">
        <v>373</v>
      </c>
      <c r="GU79" t="s">
        <v>373</v>
      </c>
      <c r="GV79" t="s">
        <v>373</v>
      </c>
      <c r="GW79">
        <v>0</v>
      </c>
      <c r="GX79">
        <v>100</v>
      </c>
      <c r="GY79">
        <v>100</v>
      </c>
      <c r="GZ79">
        <v>-10.14</v>
      </c>
      <c r="HA79">
        <v>9.0200000000000002E-2</v>
      </c>
      <c r="HB79">
        <v>-4.1779626955042497</v>
      </c>
      <c r="HC79">
        <v>-5.2264853520813098E-3</v>
      </c>
      <c r="HD79">
        <v>8.80926177612275E-7</v>
      </c>
      <c r="HE79">
        <v>-7.1543816509633199E-11</v>
      </c>
      <c r="HF79">
        <v>9.0189999999999798E-2</v>
      </c>
      <c r="HG79">
        <v>0</v>
      </c>
      <c r="HH79">
        <v>0</v>
      </c>
      <c r="HI79">
        <v>0</v>
      </c>
      <c r="HJ79">
        <v>3</v>
      </c>
      <c r="HK79">
        <v>2051</v>
      </c>
      <c r="HL79">
        <v>1</v>
      </c>
      <c r="HM79">
        <v>25</v>
      </c>
      <c r="HN79">
        <v>1</v>
      </c>
      <c r="HO79">
        <v>0.8</v>
      </c>
      <c r="HP79">
        <v>18</v>
      </c>
      <c r="HQ79">
        <v>512.88599999999997</v>
      </c>
      <c r="HR79">
        <v>528.202</v>
      </c>
      <c r="HS79">
        <v>27.002199999999998</v>
      </c>
      <c r="HT79">
        <v>36.590499999999999</v>
      </c>
      <c r="HU79">
        <v>30.001100000000001</v>
      </c>
      <c r="HV79">
        <v>36.7254</v>
      </c>
      <c r="HW79">
        <v>36.7241</v>
      </c>
      <c r="HX79">
        <v>63.024999999999999</v>
      </c>
      <c r="HY79">
        <v>13.9268</v>
      </c>
      <c r="HZ79">
        <v>34.898400000000002</v>
      </c>
      <c r="IA79">
        <v>27</v>
      </c>
      <c r="IB79">
        <v>1500</v>
      </c>
      <c r="IC79">
        <v>27.313500000000001</v>
      </c>
      <c r="ID79">
        <v>99.372100000000003</v>
      </c>
      <c r="IE79">
        <v>97.765000000000001</v>
      </c>
    </row>
    <row r="80" spans="1:239" x14ac:dyDescent="0.3">
      <c r="A80">
        <v>64</v>
      </c>
      <c r="B80">
        <v>1628185541.5999999</v>
      </c>
      <c r="C80">
        <v>11072.0999999046</v>
      </c>
      <c r="D80" t="s">
        <v>688</v>
      </c>
      <c r="E80" t="s">
        <v>689</v>
      </c>
      <c r="F80">
        <v>0</v>
      </c>
      <c r="G80" t="s">
        <v>614</v>
      </c>
      <c r="H80" t="s">
        <v>27</v>
      </c>
      <c r="I80" t="s">
        <v>364</v>
      </c>
      <c r="J80">
        <v>1628185541.5999999</v>
      </c>
      <c r="K80">
        <f t="shared" si="46"/>
        <v>3.1752702726279875E-3</v>
      </c>
      <c r="L80">
        <f t="shared" si="47"/>
        <v>3.1752702726279876</v>
      </c>
      <c r="M80">
        <f t="shared" si="48"/>
        <v>41.207238006249142</v>
      </c>
      <c r="N80">
        <f t="shared" si="49"/>
        <v>1743.71</v>
      </c>
      <c r="O80">
        <f t="shared" si="50"/>
        <v>1381.0523629715572</v>
      </c>
      <c r="P80">
        <f t="shared" si="51"/>
        <v>137.59606991197535</v>
      </c>
      <c r="Q80">
        <f t="shared" si="52"/>
        <v>173.7281289972</v>
      </c>
      <c r="R80">
        <f t="shared" si="53"/>
        <v>0.21066917906182736</v>
      </c>
      <c r="S80">
        <f t="shared" si="54"/>
        <v>2.9162703053359125</v>
      </c>
      <c r="T80">
        <f t="shared" si="55"/>
        <v>0.20256494596675548</v>
      </c>
      <c r="U80">
        <f t="shared" si="56"/>
        <v>0.12730524829045142</v>
      </c>
      <c r="V80">
        <f t="shared" si="57"/>
        <v>321.47509786137209</v>
      </c>
      <c r="W80">
        <f t="shared" si="58"/>
        <v>31.945755777191479</v>
      </c>
      <c r="X80">
        <f t="shared" si="59"/>
        <v>31.437799999999999</v>
      </c>
      <c r="Y80">
        <f t="shared" si="60"/>
        <v>4.6252244056087353</v>
      </c>
      <c r="Z80">
        <f t="shared" si="61"/>
        <v>69.750908662692098</v>
      </c>
      <c r="AA80">
        <f t="shared" si="62"/>
        <v>3.1242090431639999</v>
      </c>
      <c r="AB80">
        <f t="shared" si="63"/>
        <v>4.4790943990025127</v>
      </c>
      <c r="AC80">
        <f t="shared" si="64"/>
        <v>1.5010153624447353</v>
      </c>
      <c r="AD80">
        <f t="shared" si="65"/>
        <v>-140.02941902289425</v>
      </c>
      <c r="AE80">
        <f t="shared" si="66"/>
        <v>-88.626021502105871</v>
      </c>
      <c r="AF80">
        <f t="shared" si="67"/>
        <v>-6.8349290228986339</v>
      </c>
      <c r="AG80">
        <f t="shared" si="68"/>
        <v>85.984728313473354</v>
      </c>
      <c r="AH80">
        <v>0</v>
      </c>
      <c r="AI80">
        <v>0</v>
      </c>
      <c r="AJ80">
        <f t="shared" si="69"/>
        <v>1</v>
      </c>
      <c r="AK80">
        <f t="shared" si="70"/>
        <v>0</v>
      </c>
      <c r="AL80">
        <f t="shared" si="71"/>
        <v>51814.924142284159</v>
      </c>
      <c r="AM80" t="s">
        <v>365</v>
      </c>
      <c r="AN80">
        <v>10238.9</v>
      </c>
      <c r="AO80">
        <v>302.21199999999999</v>
      </c>
      <c r="AP80">
        <v>4052.3</v>
      </c>
      <c r="AQ80">
        <f t="shared" si="72"/>
        <v>0.92542210596451402</v>
      </c>
      <c r="AR80">
        <v>-0.32343011824092399</v>
      </c>
      <c r="AS80" t="s">
        <v>690</v>
      </c>
      <c r="AT80">
        <v>10187.700000000001</v>
      </c>
      <c r="AU80">
        <v>825.87144000000001</v>
      </c>
      <c r="AV80">
        <v>1153.78</v>
      </c>
      <c r="AW80">
        <f t="shared" si="73"/>
        <v>0.28420371301287939</v>
      </c>
      <c r="AX80">
        <v>0.5</v>
      </c>
      <c r="AY80">
        <f t="shared" si="74"/>
        <v>1681.0121999281719</v>
      </c>
      <c r="AZ80">
        <f t="shared" si="75"/>
        <v>41.207238006249142</v>
      </c>
      <c r="BA80">
        <f t="shared" si="76"/>
        <v>238.87495441976759</v>
      </c>
      <c r="BB80">
        <f t="shared" si="77"/>
        <v>2.4705750574721963E-2</v>
      </c>
      <c r="BC80">
        <f t="shared" si="78"/>
        <v>2.5121946991627526</v>
      </c>
      <c r="BD80">
        <f t="shared" si="79"/>
        <v>254.5255682990539</v>
      </c>
      <c r="BE80" t="s">
        <v>691</v>
      </c>
      <c r="BF80">
        <v>597.17999999999995</v>
      </c>
      <c r="BG80">
        <f t="shared" si="80"/>
        <v>597.17999999999995</v>
      </c>
      <c r="BH80">
        <f t="shared" si="81"/>
        <v>0.48241432508797177</v>
      </c>
      <c r="BI80">
        <f t="shared" si="82"/>
        <v>0.58912784764642467</v>
      </c>
      <c r="BJ80">
        <f t="shared" si="83"/>
        <v>0.83890573988747141</v>
      </c>
      <c r="BK80">
        <f t="shared" si="84"/>
        <v>0.38506444582229482</v>
      </c>
      <c r="BL80">
        <f t="shared" si="85"/>
        <v>0.77292052879825757</v>
      </c>
      <c r="BM80">
        <f t="shared" si="86"/>
        <v>0.4259928979472784</v>
      </c>
      <c r="BN80">
        <f t="shared" si="87"/>
        <v>0.57400710205272154</v>
      </c>
      <c r="BO80">
        <f t="shared" si="88"/>
        <v>1999.78</v>
      </c>
      <c r="BP80">
        <f t="shared" si="89"/>
        <v>1681.0121999281719</v>
      </c>
      <c r="BQ80">
        <f t="shared" si="90"/>
        <v>0.84059856580632464</v>
      </c>
      <c r="BR80">
        <f t="shared" si="91"/>
        <v>0.16075523200620673</v>
      </c>
      <c r="BS80">
        <v>6</v>
      </c>
      <c r="BT80">
        <v>0.5</v>
      </c>
      <c r="BU80" t="s">
        <v>368</v>
      </c>
      <c r="BV80">
        <v>2</v>
      </c>
      <c r="BW80">
        <v>1628185541.5999999</v>
      </c>
      <c r="BX80">
        <v>1743.71</v>
      </c>
      <c r="BY80">
        <v>1799.79</v>
      </c>
      <c r="BZ80">
        <v>31.357700000000001</v>
      </c>
      <c r="CA80">
        <v>27.6677</v>
      </c>
      <c r="CB80">
        <v>1754.66</v>
      </c>
      <c r="CC80">
        <v>31.265999999999998</v>
      </c>
      <c r="CD80">
        <v>500.11399999999998</v>
      </c>
      <c r="CE80">
        <v>99.531099999999995</v>
      </c>
      <c r="CF80">
        <v>0.10022</v>
      </c>
      <c r="CG80">
        <v>30.874099999999999</v>
      </c>
      <c r="CH80">
        <v>31.437799999999999</v>
      </c>
      <c r="CI80">
        <v>999.9</v>
      </c>
      <c r="CJ80">
        <v>0</v>
      </c>
      <c r="CK80">
        <v>0</v>
      </c>
      <c r="CL80">
        <v>9971.25</v>
      </c>
      <c r="CM80">
        <v>0</v>
      </c>
      <c r="CN80">
        <v>2089.88</v>
      </c>
      <c r="CO80">
        <v>-56.0792</v>
      </c>
      <c r="CP80">
        <v>1800.16</v>
      </c>
      <c r="CQ80">
        <v>1851</v>
      </c>
      <c r="CR80">
        <v>3.6899899999999999</v>
      </c>
      <c r="CS80">
        <v>1799.79</v>
      </c>
      <c r="CT80">
        <v>27.6677</v>
      </c>
      <c r="CU80">
        <v>3.12107</v>
      </c>
      <c r="CV80">
        <v>2.7538</v>
      </c>
      <c r="CW80">
        <v>24.688300000000002</v>
      </c>
      <c r="CX80">
        <v>22.6097</v>
      </c>
      <c r="CY80">
        <v>1999.78</v>
      </c>
      <c r="CZ80">
        <v>0.97999899999999995</v>
      </c>
      <c r="DA80">
        <v>2.0001399999999999E-2</v>
      </c>
      <c r="DB80">
        <v>0</v>
      </c>
      <c r="DC80">
        <v>824.34400000000005</v>
      </c>
      <c r="DD80">
        <v>5.0001199999999999</v>
      </c>
      <c r="DE80">
        <v>17779.2</v>
      </c>
      <c r="DF80">
        <v>17382.7</v>
      </c>
      <c r="DG80">
        <v>51.625</v>
      </c>
      <c r="DH80">
        <v>54</v>
      </c>
      <c r="DI80">
        <v>52.561999999999998</v>
      </c>
      <c r="DJ80">
        <v>53</v>
      </c>
      <c r="DK80">
        <v>53.25</v>
      </c>
      <c r="DL80">
        <v>1954.88</v>
      </c>
      <c r="DM80">
        <v>39.9</v>
      </c>
      <c r="DN80">
        <v>0</v>
      </c>
      <c r="DO80">
        <v>107.200000047684</v>
      </c>
      <c r="DP80">
        <v>0</v>
      </c>
      <c r="DQ80">
        <v>825.87144000000001</v>
      </c>
      <c r="DR80">
        <v>-10.630769247001499</v>
      </c>
      <c r="DS80">
        <v>-199.13846153780901</v>
      </c>
      <c r="DT80">
        <v>17804.356</v>
      </c>
      <c r="DU80">
        <v>15</v>
      </c>
      <c r="DV80">
        <v>1628185497.0999999</v>
      </c>
      <c r="DW80" t="s">
        <v>692</v>
      </c>
      <c r="DX80">
        <v>1628185497.0999999</v>
      </c>
      <c r="DY80">
        <v>1628185489.5999999</v>
      </c>
      <c r="DZ80">
        <v>69</v>
      </c>
      <c r="EA80">
        <v>7.2999999999999995E-2</v>
      </c>
      <c r="EB80">
        <v>1E-3</v>
      </c>
      <c r="EC80">
        <v>-11.108000000000001</v>
      </c>
      <c r="ED80">
        <v>9.1999999999999998E-2</v>
      </c>
      <c r="EE80">
        <v>1800</v>
      </c>
      <c r="EF80">
        <v>28</v>
      </c>
      <c r="EG80">
        <v>0.08</v>
      </c>
      <c r="EH80">
        <v>0.02</v>
      </c>
      <c r="EI80">
        <v>41.492241814823899</v>
      </c>
      <c r="EJ80">
        <v>-0.89992400252342497</v>
      </c>
      <c r="EK80">
        <v>0.19409441721371401</v>
      </c>
      <c r="EL80">
        <v>1</v>
      </c>
      <c r="EM80">
        <v>0.211079537237749</v>
      </c>
      <c r="EN80">
        <v>9.9299389302757203E-3</v>
      </c>
      <c r="EO80">
        <v>2.36647531959089E-3</v>
      </c>
      <c r="EP80">
        <v>1</v>
      </c>
      <c r="EQ80">
        <v>2</v>
      </c>
      <c r="ER80">
        <v>2</v>
      </c>
      <c r="ES80" t="s">
        <v>370</v>
      </c>
      <c r="ET80">
        <v>2.9310399999999999</v>
      </c>
      <c r="EU80">
        <v>2.7402500000000001</v>
      </c>
      <c r="EV80">
        <v>0.243422</v>
      </c>
      <c r="EW80">
        <v>0.25004999999999999</v>
      </c>
      <c r="EX80">
        <v>0.139102</v>
      </c>
      <c r="EY80">
        <v>0.12947400000000001</v>
      </c>
      <c r="EZ80">
        <v>23521.5</v>
      </c>
      <c r="FA80">
        <v>23088.3</v>
      </c>
      <c r="FB80">
        <v>28347.5</v>
      </c>
      <c r="FC80">
        <v>28222.3</v>
      </c>
      <c r="FD80">
        <v>33573.199999999997</v>
      </c>
      <c r="FE80">
        <v>34581.599999999999</v>
      </c>
      <c r="FF80">
        <v>42801.7</v>
      </c>
      <c r="FG80">
        <v>44060.5</v>
      </c>
      <c r="FH80">
        <v>1.7460500000000001</v>
      </c>
      <c r="FI80">
        <v>1.8928</v>
      </c>
      <c r="FJ80">
        <v>3.1516000000000002E-2</v>
      </c>
      <c r="FK80">
        <v>0</v>
      </c>
      <c r="FL80">
        <v>30.925999999999998</v>
      </c>
      <c r="FM80">
        <v>999.9</v>
      </c>
      <c r="FN80">
        <v>41.32</v>
      </c>
      <c r="FO80">
        <v>41.220999999999997</v>
      </c>
      <c r="FP80">
        <v>32.8444</v>
      </c>
      <c r="FQ80">
        <v>62.389299999999999</v>
      </c>
      <c r="FR80">
        <v>31.710699999999999</v>
      </c>
      <c r="FS80">
        <v>1</v>
      </c>
      <c r="FT80">
        <v>0.824075</v>
      </c>
      <c r="FU80">
        <v>3.64561</v>
      </c>
      <c r="FV80">
        <v>20.304600000000001</v>
      </c>
      <c r="FW80">
        <v>5.2744900000000001</v>
      </c>
      <c r="FX80">
        <v>12.093500000000001</v>
      </c>
      <c r="FY80">
        <v>5.0127499999999996</v>
      </c>
      <c r="FZ80">
        <v>3.2919999999999998</v>
      </c>
      <c r="GA80">
        <v>999.9</v>
      </c>
      <c r="GB80">
        <v>9999</v>
      </c>
      <c r="GC80">
        <v>9999</v>
      </c>
      <c r="GD80">
        <v>9999</v>
      </c>
      <c r="GE80">
        <v>1.87192</v>
      </c>
      <c r="GF80">
        <v>1.8727100000000001</v>
      </c>
      <c r="GG80">
        <v>1.87225</v>
      </c>
      <c r="GH80">
        <v>1.8760399999999999</v>
      </c>
      <c r="GI80">
        <v>1.86981</v>
      </c>
      <c r="GJ80">
        <v>1.8727100000000001</v>
      </c>
      <c r="GK80">
        <v>1.8727199999999999</v>
      </c>
      <c r="GL80">
        <v>1.87415</v>
      </c>
      <c r="GM80">
        <v>5</v>
      </c>
      <c r="GN80">
        <v>0</v>
      </c>
      <c r="GO80">
        <v>0</v>
      </c>
      <c r="GP80">
        <v>0</v>
      </c>
      <c r="GQ80" t="s">
        <v>371</v>
      </c>
      <c r="GR80" t="s">
        <v>372</v>
      </c>
      <c r="GS80" t="s">
        <v>373</v>
      </c>
      <c r="GT80" t="s">
        <v>373</v>
      </c>
      <c r="GU80" t="s">
        <v>373</v>
      </c>
      <c r="GV80" t="s">
        <v>373</v>
      </c>
      <c r="GW80">
        <v>0</v>
      </c>
      <c r="GX80">
        <v>100</v>
      </c>
      <c r="GY80">
        <v>100</v>
      </c>
      <c r="GZ80">
        <v>-10.95</v>
      </c>
      <c r="HA80">
        <v>9.1700000000000004E-2</v>
      </c>
      <c r="HB80">
        <v>-4.1060722955048998</v>
      </c>
      <c r="HC80">
        <v>-5.2264853520813098E-3</v>
      </c>
      <c r="HD80">
        <v>8.80926177612275E-7</v>
      </c>
      <c r="HE80">
        <v>-7.1543816509633199E-11</v>
      </c>
      <c r="HF80">
        <v>9.1649999999997803E-2</v>
      </c>
      <c r="HG80">
        <v>0</v>
      </c>
      <c r="HH80">
        <v>0</v>
      </c>
      <c r="HI80">
        <v>0</v>
      </c>
      <c r="HJ80">
        <v>3</v>
      </c>
      <c r="HK80">
        <v>2051</v>
      </c>
      <c r="HL80">
        <v>1</v>
      </c>
      <c r="HM80">
        <v>25</v>
      </c>
      <c r="HN80">
        <v>0.7</v>
      </c>
      <c r="HO80">
        <v>0.9</v>
      </c>
      <c r="HP80">
        <v>18</v>
      </c>
      <c r="HQ80">
        <v>511.64299999999997</v>
      </c>
      <c r="HR80">
        <v>527.03399999999999</v>
      </c>
      <c r="HS80">
        <v>27.003499999999999</v>
      </c>
      <c r="HT80">
        <v>36.856200000000001</v>
      </c>
      <c r="HU80">
        <v>30.0015</v>
      </c>
      <c r="HV80">
        <v>36.913800000000002</v>
      </c>
      <c r="HW80">
        <v>36.897300000000001</v>
      </c>
      <c r="HX80">
        <v>72.966800000000006</v>
      </c>
      <c r="HY80">
        <v>15.1915</v>
      </c>
      <c r="HZ80">
        <v>36.024700000000003</v>
      </c>
      <c r="IA80">
        <v>27</v>
      </c>
      <c r="IB80">
        <v>1800</v>
      </c>
      <c r="IC80">
        <v>27.639900000000001</v>
      </c>
      <c r="ID80">
        <v>99.3035</v>
      </c>
      <c r="IE80">
        <v>97.711399999999998</v>
      </c>
    </row>
    <row r="81" spans="1:239" x14ac:dyDescent="0.3">
      <c r="A81">
        <v>65</v>
      </c>
      <c r="B81">
        <v>1628187303</v>
      </c>
      <c r="C81">
        <v>12833.5</v>
      </c>
      <c r="D81" t="s">
        <v>693</v>
      </c>
      <c r="E81" t="s">
        <v>694</v>
      </c>
      <c r="F81">
        <v>0</v>
      </c>
      <c r="G81" t="s">
        <v>695</v>
      </c>
      <c r="H81" t="s">
        <v>533</v>
      </c>
      <c r="I81" t="s">
        <v>364</v>
      </c>
      <c r="J81">
        <v>1628187303</v>
      </c>
      <c r="K81">
        <f t="shared" ref="K81:K96" si="92">(L81)/1000</f>
        <v>3.651751328440363E-3</v>
      </c>
      <c r="L81">
        <f t="shared" ref="L81:L96" si="93">1000*CD81*AJ81*(BZ81-CA81)/(100*BS81*(1000-AJ81*BZ81))</f>
        <v>3.6517513284403629</v>
      </c>
      <c r="M81">
        <f t="shared" ref="M81:M96" si="94">CD81*AJ81*(BY81-BX81*(1000-AJ81*CA81)/(1000-AJ81*BZ81))/(100*BS81)</f>
        <v>19.619118931200763</v>
      </c>
      <c r="N81">
        <f t="shared" ref="N81:N96" si="95">BX81 - IF(AJ81&gt;1, M81*BS81*100/(AL81*CL81), 0)</f>
        <v>374.85</v>
      </c>
      <c r="O81">
        <f t="shared" ref="O81:O96" si="96">((U81-K81/2)*N81-M81)/(U81+K81/2)</f>
        <v>255.97368964162413</v>
      </c>
      <c r="P81">
        <f t="shared" ref="P81:P96" si="97">O81*(CE81+CF81)/1000</f>
        <v>25.49815202621518</v>
      </c>
      <c r="Q81">
        <f t="shared" ref="Q81:Q96" si="98">(BX81 - IF(AJ81&gt;1, M81*BS81*100/(AL81*CL81), 0))*(CE81+CF81)/1000</f>
        <v>37.339705890899999</v>
      </c>
      <c r="R81">
        <f t="shared" ref="R81:R96" si="99">2/((1/T81-1/S81)+SIGN(T81)*SQRT((1/T81-1/S81)*(1/T81-1/S81) + 4*BT81/((BT81+1)*(BT81+1))*(2*1/T81*1/S81-1/S81*1/S81)))</f>
        <v>0.29284160508622376</v>
      </c>
      <c r="S81">
        <f t="shared" ref="S81:S96" si="100">IF(LEFT(BU81,1)&lt;&gt;"0",IF(LEFT(BU81,1)="1",3,BV81),$D$5+$E$5*(CL81*CE81/($K$5*1000))+$F$5*(CL81*CE81/($K$5*1000))*MAX(MIN(BS81,$J$5),$I$5)*MAX(MIN(BS81,$J$5),$I$5)+$G$5*MAX(MIN(BS81,$J$5),$I$5)*(CL81*CE81/($K$5*1000))+$H$5*(CL81*CE81/($K$5*1000))*(CL81*CE81/($K$5*1000)))</f>
        <v>2.9221830765486723</v>
      </c>
      <c r="T81">
        <f t="shared" ref="T81:T96" si="101">K81*(1000-(1000*0.61365*EXP(17.502*X81/(240.97+X81))/(CE81+CF81)+BZ81)/2)/(1000*0.61365*EXP(17.502*X81/(240.97+X81))/(CE81+CF81)-BZ81)</f>
        <v>0.27746014152847737</v>
      </c>
      <c r="U81">
        <f t="shared" ref="U81:U96" si="102">1/((BT81+1)/(R81/1.6)+1/(S81/1.37)) + BT81/((BT81+1)/(R81/1.6) + BT81/(S81/1.37))</f>
        <v>0.17472719747031998</v>
      </c>
      <c r="V81">
        <f t="shared" ref="V81:V96" si="103">(BO81*BR81)</f>
        <v>321.52732786132481</v>
      </c>
      <c r="W81">
        <f t="shared" ref="W81:W96" si="104">(CG81+(V81+2*0.95*0.0000000567*(((CG81+$B$7)+273)^4-(CG81+273)^4)-44100*K81)/(1.84*29.3*S81+8*0.95*0.0000000567*(CG81+273)^3))</f>
        <v>30.739494973438038</v>
      </c>
      <c r="X81">
        <f t="shared" ref="X81:X96" si="105">($C$7*CH81+$D$7*CI81+$E$7*W81)</f>
        <v>29.8034</v>
      </c>
      <c r="Y81">
        <f t="shared" ref="Y81:Y96" si="106">0.61365*EXP(17.502*X81/(240.97+X81))</f>
        <v>4.2125745508779451</v>
      </c>
      <c r="Z81">
        <f t="shared" ref="Z81:Z96" si="107">(AA81/AB81*100)</f>
        <v>70.039872176901781</v>
      </c>
      <c r="AA81">
        <f t="shared" ref="AA81:AA96" si="108">BZ81*(CE81+CF81)/1000</f>
        <v>2.9486663197516001</v>
      </c>
      <c r="AB81">
        <f t="shared" ref="AB81:AB96" si="109">0.61365*EXP(17.502*CG81/(240.97+CG81))</f>
        <v>4.209982440150756</v>
      </c>
      <c r="AC81">
        <f t="shared" ref="AC81:AC96" si="110">(Y81-BZ81*(CE81+CF81)/1000)</f>
        <v>1.263908231126345</v>
      </c>
      <c r="AD81">
        <f t="shared" ref="AD81:AD96" si="111">(-K81*44100)</f>
        <v>-161.04223358422001</v>
      </c>
      <c r="AE81">
        <f t="shared" ref="AE81:AE96" si="112">2*29.3*S81*0.92*(CG81-X81)</f>
        <v>-1.685685854044934</v>
      </c>
      <c r="AF81">
        <f t="shared" ref="AF81:AF96" si="113">2*0.95*0.0000000567*(((CG81+$B$7)+273)^4-(X81+273)^4)</f>
        <v>-0.12800874831574105</v>
      </c>
      <c r="AG81">
        <f t="shared" ref="AG81:AG96" si="114">V81+AF81+AD81+AE81</f>
        <v>158.67139967474412</v>
      </c>
      <c r="AH81">
        <v>0</v>
      </c>
      <c r="AI81">
        <v>0</v>
      </c>
      <c r="AJ81">
        <f t="shared" ref="AJ81:AJ96" si="115">IF(AH81*$H$13&gt;=AL81,1,(AL81/(AL81-AH81*$H$13)))</f>
        <v>1</v>
      </c>
      <c r="AK81">
        <f t="shared" ref="AK81:AK96" si="116">(AJ81-1)*100</f>
        <v>0</v>
      </c>
      <c r="AL81">
        <f t="shared" ref="AL81:AL96" si="117">MAX(0,($B$13+$C$13*CL81)/(1+$D$13*CL81)*CE81/(CG81+273)*$E$13)</f>
        <v>52168.315679085943</v>
      </c>
      <c r="AM81" t="s">
        <v>365</v>
      </c>
      <c r="AN81">
        <v>10238.9</v>
      </c>
      <c r="AO81">
        <v>302.21199999999999</v>
      </c>
      <c r="AP81">
        <v>4052.3</v>
      </c>
      <c r="AQ81">
        <f t="shared" ref="AQ81:AQ96" si="118">1-AO81/AP81</f>
        <v>0.92542210596451402</v>
      </c>
      <c r="AR81">
        <v>-0.32343011824092399</v>
      </c>
      <c r="AS81" t="s">
        <v>696</v>
      </c>
      <c r="AT81">
        <v>10308.5</v>
      </c>
      <c r="AU81">
        <v>804.29420000000005</v>
      </c>
      <c r="AV81">
        <v>1090.46</v>
      </c>
      <c r="AW81">
        <f t="shared" ref="AW81:AW96" si="119">1-AU81/AV81</f>
        <v>0.26242668231755406</v>
      </c>
      <c r="AX81">
        <v>0.5</v>
      </c>
      <c r="AY81">
        <f t="shared" ref="AY81:AY96" si="120">BP81</f>
        <v>1681.2815999281472</v>
      </c>
      <c r="AZ81">
        <f t="shared" ref="AZ81:AZ96" si="121">M81</f>
        <v>19.619118931200763</v>
      </c>
      <c r="BA81">
        <f t="shared" ref="BA81:BA96" si="122">AW81*AX81*AY81</f>
        <v>220.60657615534646</v>
      </c>
      <c r="BB81">
        <f t="shared" ref="BB81:BB96" si="123">(AZ81-AR81)/AY81</f>
        <v>1.1861516268478743E-2</v>
      </c>
      <c r="BC81">
        <f t="shared" ref="BC81:BC96" si="124">(AP81-AV81)/AV81</f>
        <v>2.7161381435357557</v>
      </c>
      <c r="BD81">
        <f t="shared" ref="BD81:BD96" si="125">AO81/(AQ81+AO81/AV81)</f>
        <v>251.30640407981701</v>
      </c>
      <c r="BE81" t="s">
        <v>697</v>
      </c>
      <c r="BF81">
        <v>583.57000000000005</v>
      </c>
      <c r="BG81">
        <f t="shared" ref="BG81:BG96" si="126">IF(BF81&lt;&gt;0, BF81, BD81)</f>
        <v>583.57000000000005</v>
      </c>
      <c r="BH81">
        <f t="shared" ref="BH81:BH96" si="127">1-BG81/AV81</f>
        <v>0.46484052601654346</v>
      </c>
      <c r="BI81">
        <f t="shared" ref="BI81:BI96" si="128">(AV81-AU81)/(AV81-BG81)</f>
        <v>0.56455207244175265</v>
      </c>
      <c r="BJ81">
        <f t="shared" ref="BJ81:BJ96" si="129">(AP81-AV81)/(AP81-BG81)</f>
        <v>0.85386870699074302</v>
      </c>
      <c r="BK81">
        <f t="shared" ref="BK81:BK96" si="130">(AV81-AU81)/(AV81-AO81)</f>
        <v>0.36304031218601251</v>
      </c>
      <c r="BL81">
        <f t="shared" ref="BL81:BL96" si="131">(AP81-AV81)/(AP81-AO81)</f>
        <v>0.78980546589840028</v>
      </c>
      <c r="BM81">
        <f t="shared" ref="BM81:BM96" si="132">(BI81*BG81/AU81)</f>
        <v>0.40962082396570015</v>
      </c>
      <c r="BN81">
        <f t="shared" ref="BN81:BN96" si="133">(1-BM81)</f>
        <v>0.59037917603429979</v>
      </c>
      <c r="BO81">
        <f t="shared" ref="BO81:BO96" si="134">$B$11*CM81+$C$11*CN81+$F$11*CY81*(1-DB81)</f>
        <v>2000.1</v>
      </c>
      <c r="BP81">
        <f t="shared" ref="BP81:BP96" si="135">BO81*BQ81</f>
        <v>1681.2815999281472</v>
      </c>
      <c r="BQ81">
        <f t="shared" ref="BQ81:BQ96" si="136">($B$11*$D$9+$C$11*$D$9+$F$11*((DL81+DD81)/MAX(DL81+DD81+DM81, 0.1)*$I$9+DM81/MAX(DL81+DD81+DM81, 0.1)*$J$9))/($B$11+$C$11+$F$11)</f>
        <v>0.84059877002557237</v>
      </c>
      <c r="BR81">
        <f t="shared" ref="BR81:BR96" si="137">($B$11*$K$9+$C$11*$K$9+$F$11*((DL81+DD81)/MAX(DL81+DD81+DM81, 0.1)*$P$9+DM81/MAX(DL81+DD81+DM81, 0.1)*$Q$9))/($B$11+$C$11+$F$11)</f>
        <v>0.16075562614935493</v>
      </c>
      <c r="BS81">
        <v>6</v>
      </c>
      <c r="BT81">
        <v>0.5</v>
      </c>
      <c r="BU81" t="s">
        <v>368</v>
      </c>
      <c r="BV81">
        <v>2</v>
      </c>
      <c r="BW81">
        <v>1628187303</v>
      </c>
      <c r="BX81">
        <v>374.85</v>
      </c>
      <c r="BY81">
        <v>400.02499999999998</v>
      </c>
      <c r="BZ81">
        <v>29.601400000000002</v>
      </c>
      <c r="CA81">
        <v>25.3508</v>
      </c>
      <c r="CB81">
        <v>380.78300000000002</v>
      </c>
      <c r="CC81">
        <v>29.561299999999999</v>
      </c>
      <c r="CD81">
        <v>500.21</v>
      </c>
      <c r="CE81">
        <v>99.512</v>
      </c>
      <c r="CF81">
        <v>0.100394</v>
      </c>
      <c r="CG81">
        <v>29.7927</v>
      </c>
      <c r="CH81">
        <v>29.8034</v>
      </c>
      <c r="CI81">
        <v>999.9</v>
      </c>
      <c r="CJ81">
        <v>0</v>
      </c>
      <c r="CK81">
        <v>0</v>
      </c>
      <c r="CL81">
        <v>10006.9</v>
      </c>
      <c r="CM81">
        <v>0</v>
      </c>
      <c r="CN81">
        <v>2028.64</v>
      </c>
      <c r="CO81">
        <v>-25.174900000000001</v>
      </c>
      <c r="CP81">
        <v>386.28500000000003</v>
      </c>
      <c r="CQ81">
        <v>410.43</v>
      </c>
      <c r="CR81">
        <v>4.25054</v>
      </c>
      <c r="CS81">
        <v>400.02499999999998</v>
      </c>
      <c r="CT81">
        <v>25.3508</v>
      </c>
      <c r="CU81">
        <v>2.9456899999999999</v>
      </c>
      <c r="CV81">
        <v>2.52271</v>
      </c>
      <c r="CW81">
        <v>23.7241</v>
      </c>
      <c r="CX81">
        <v>21.1738</v>
      </c>
      <c r="CY81">
        <v>2000.1</v>
      </c>
      <c r="CZ81">
        <v>0.97999199999999997</v>
      </c>
      <c r="DA81">
        <v>2.0008000000000001E-2</v>
      </c>
      <c r="DB81">
        <v>0</v>
      </c>
      <c r="DC81">
        <v>803.83900000000006</v>
      </c>
      <c r="DD81">
        <v>5.0001199999999999</v>
      </c>
      <c r="DE81">
        <v>16707.8</v>
      </c>
      <c r="DF81">
        <v>17385.5</v>
      </c>
      <c r="DG81">
        <v>46.875</v>
      </c>
      <c r="DH81">
        <v>47.936999999999998</v>
      </c>
      <c r="DI81">
        <v>47.686999999999998</v>
      </c>
      <c r="DJ81">
        <v>47</v>
      </c>
      <c r="DK81">
        <v>48.625</v>
      </c>
      <c r="DL81">
        <v>1955.18</v>
      </c>
      <c r="DM81">
        <v>39.92</v>
      </c>
      <c r="DN81">
        <v>0</v>
      </c>
      <c r="DO81">
        <v>1760.7999999523199</v>
      </c>
      <c r="DP81">
        <v>0</v>
      </c>
      <c r="DQ81">
        <v>804.29420000000005</v>
      </c>
      <c r="DR81">
        <v>-0.202692298683082</v>
      </c>
      <c r="DS81">
        <v>75.830769447327597</v>
      </c>
      <c r="DT81">
        <v>16702.968000000001</v>
      </c>
      <c r="DU81">
        <v>15</v>
      </c>
      <c r="DV81">
        <v>1628187266.5</v>
      </c>
      <c r="DW81" t="s">
        <v>698</v>
      </c>
      <c r="DX81">
        <v>1628187256</v>
      </c>
      <c r="DY81">
        <v>1628187266.5</v>
      </c>
      <c r="DZ81">
        <v>72</v>
      </c>
      <c r="EA81">
        <v>0.216</v>
      </c>
      <c r="EB81">
        <v>-3.4000000000000002E-2</v>
      </c>
      <c r="EC81">
        <v>-6.048</v>
      </c>
      <c r="ED81">
        <v>0.04</v>
      </c>
      <c r="EE81">
        <v>400</v>
      </c>
      <c r="EF81">
        <v>25</v>
      </c>
      <c r="EG81">
        <v>0.04</v>
      </c>
      <c r="EH81">
        <v>0.02</v>
      </c>
      <c r="EI81">
        <v>19.628577748457499</v>
      </c>
      <c r="EJ81">
        <v>5.7328834147297301E-2</v>
      </c>
      <c r="EK81">
        <v>0.10631932435522699</v>
      </c>
      <c r="EL81">
        <v>1</v>
      </c>
      <c r="EM81">
        <v>0.27848076627851798</v>
      </c>
      <c r="EN81">
        <v>9.4656775454851905E-2</v>
      </c>
      <c r="EO81">
        <v>1.45852494127344E-2</v>
      </c>
      <c r="EP81">
        <v>1</v>
      </c>
      <c r="EQ81">
        <v>2</v>
      </c>
      <c r="ER81">
        <v>2</v>
      </c>
      <c r="ES81" t="s">
        <v>370</v>
      </c>
      <c r="ET81">
        <v>2.9324400000000002</v>
      </c>
      <c r="EU81">
        <v>2.7407400000000002</v>
      </c>
      <c r="EV81">
        <v>8.7502499999999997E-2</v>
      </c>
      <c r="EW81">
        <v>9.2413200000000001E-2</v>
      </c>
      <c r="EX81">
        <v>0.134376</v>
      </c>
      <c r="EY81">
        <v>0.122376</v>
      </c>
      <c r="EZ81">
        <v>28508.799999999999</v>
      </c>
      <c r="FA81">
        <v>28054.400000000001</v>
      </c>
      <c r="FB81">
        <v>28463.200000000001</v>
      </c>
      <c r="FC81">
        <v>28311.8</v>
      </c>
      <c r="FD81">
        <v>33902.800000000003</v>
      </c>
      <c r="FE81">
        <v>34961.800000000003</v>
      </c>
      <c r="FF81">
        <v>42995.4</v>
      </c>
      <c r="FG81">
        <v>44193.9</v>
      </c>
      <c r="FH81">
        <v>1.7757700000000001</v>
      </c>
      <c r="FI81">
        <v>1.9135500000000001</v>
      </c>
      <c r="FJ81">
        <v>7.2214799999999996E-2</v>
      </c>
      <c r="FK81">
        <v>0</v>
      </c>
      <c r="FL81">
        <v>28.6267</v>
      </c>
      <c r="FM81">
        <v>999.9</v>
      </c>
      <c r="FN81">
        <v>38.28</v>
      </c>
      <c r="FO81">
        <v>41.180999999999997</v>
      </c>
      <c r="FP81">
        <v>30.368400000000001</v>
      </c>
      <c r="FQ81">
        <v>61.899299999999997</v>
      </c>
      <c r="FR81">
        <v>31.935099999999998</v>
      </c>
      <c r="FS81">
        <v>1</v>
      </c>
      <c r="FT81">
        <v>0.63067600000000001</v>
      </c>
      <c r="FU81">
        <v>1.94791</v>
      </c>
      <c r="FV81">
        <v>20.339099999999998</v>
      </c>
      <c r="FW81">
        <v>5.2709000000000001</v>
      </c>
      <c r="FX81">
        <v>12.0937</v>
      </c>
      <c r="FY81">
        <v>5.0130999999999997</v>
      </c>
      <c r="FZ81">
        <v>3.2919</v>
      </c>
      <c r="GA81">
        <v>999.9</v>
      </c>
      <c r="GB81">
        <v>9999</v>
      </c>
      <c r="GC81">
        <v>9999</v>
      </c>
      <c r="GD81">
        <v>9999</v>
      </c>
      <c r="GE81">
        <v>1.87205</v>
      </c>
      <c r="GF81">
        <v>1.8727199999999999</v>
      </c>
      <c r="GG81">
        <v>1.87239</v>
      </c>
      <c r="GH81">
        <v>1.8761699999999999</v>
      </c>
      <c r="GI81">
        <v>1.86992</v>
      </c>
      <c r="GJ81">
        <v>1.87286</v>
      </c>
      <c r="GK81">
        <v>1.8728400000000001</v>
      </c>
      <c r="GL81">
        <v>1.87425</v>
      </c>
      <c r="GM81">
        <v>5</v>
      </c>
      <c r="GN81">
        <v>0</v>
      </c>
      <c r="GO81">
        <v>0</v>
      </c>
      <c r="GP81">
        <v>0</v>
      </c>
      <c r="GQ81" t="s">
        <v>371</v>
      </c>
      <c r="GR81" t="s">
        <v>372</v>
      </c>
      <c r="GS81" t="s">
        <v>373</v>
      </c>
      <c r="GT81" t="s">
        <v>373</v>
      </c>
      <c r="GU81" t="s">
        <v>373</v>
      </c>
      <c r="GV81" t="s">
        <v>373</v>
      </c>
      <c r="GW81">
        <v>0</v>
      </c>
      <c r="GX81">
        <v>100</v>
      </c>
      <c r="GY81">
        <v>100</v>
      </c>
      <c r="GZ81">
        <v>-5.9329999999999998</v>
      </c>
      <c r="HA81">
        <v>4.0099999999999997E-2</v>
      </c>
      <c r="HB81">
        <v>-4.0662051688195797</v>
      </c>
      <c r="HC81">
        <v>-5.2264853520813098E-3</v>
      </c>
      <c r="HD81">
        <v>8.80926177612275E-7</v>
      </c>
      <c r="HE81">
        <v>-7.1543816509633199E-11</v>
      </c>
      <c r="HF81">
        <v>4.00904761904783E-2</v>
      </c>
      <c r="HG81">
        <v>0</v>
      </c>
      <c r="HH81">
        <v>0</v>
      </c>
      <c r="HI81">
        <v>0</v>
      </c>
      <c r="HJ81">
        <v>3</v>
      </c>
      <c r="HK81">
        <v>2051</v>
      </c>
      <c r="HL81">
        <v>1</v>
      </c>
      <c r="HM81">
        <v>25</v>
      </c>
      <c r="HN81">
        <v>0.8</v>
      </c>
      <c r="HO81">
        <v>0.6</v>
      </c>
      <c r="HP81">
        <v>18</v>
      </c>
      <c r="HQ81">
        <v>520.15899999999999</v>
      </c>
      <c r="HR81">
        <v>527.83600000000001</v>
      </c>
      <c r="HS81">
        <v>27.0029</v>
      </c>
      <c r="HT81">
        <v>34.7682</v>
      </c>
      <c r="HU81">
        <v>29.999500000000001</v>
      </c>
      <c r="HV81">
        <v>35.141199999999998</v>
      </c>
      <c r="HW81">
        <v>35.170200000000001</v>
      </c>
      <c r="HX81">
        <v>21.678999999999998</v>
      </c>
      <c r="HY81">
        <v>13.483499999999999</v>
      </c>
      <c r="HZ81">
        <v>32.829900000000002</v>
      </c>
      <c r="IA81">
        <v>27</v>
      </c>
      <c r="IB81">
        <v>400</v>
      </c>
      <c r="IC81">
        <v>25.223400000000002</v>
      </c>
      <c r="ID81">
        <v>99.735299999999995</v>
      </c>
      <c r="IE81">
        <v>98.012600000000006</v>
      </c>
    </row>
    <row r="82" spans="1:239" x14ac:dyDescent="0.3">
      <c r="A82">
        <v>66</v>
      </c>
      <c r="B82">
        <v>1628187423</v>
      </c>
      <c r="C82">
        <v>12953.5</v>
      </c>
      <c r="D82" t="s">
        <v>699</v>
      </c>
      <c r="E82" t="s">
        <v>700</v>
      </c>
      <c r="F82">
        <v>0</v>
      </c>
      <c r="G82" t="s">
        <v>695</v>
      </c>
      <c r="H82" t="s">
        <v>533</v>
      </c>
      <c r="I82" t="s">
        <v>364</v>
      </c>
      <c r="J82">
        <v>1628187423</v>
      </c>
      <c r="K82">
        <f t="shared" si="92"/>
        <v>3.8841445771075752E-3</v>
      </c>
      <c r="L82">
        <f t="shared" si="93"/>
        <v>3.8841445771075751</v>
      </c>
      <c r="M82">
        <f t="shared" si="94"/>
        <v>14.237897714636784</v>
      </c>
      <c r="N82">
        <f t="shared" si="95"/>
        <v>281.64</v>
      </c>
      <c r="O82">
        <f t="shared" si="96"/>
        <v>196.94870185030226</v>
      </c>
      <c r="P82">
        <f t="shared" si="97"/>
        <v>19.617953445112203</v>
      </c>
      <c r="Q82">
        <f t="shared" si="98"/>
        <v>28.054007751119997</v>
      </c>
      <c r="R82">
        <f t="shared" si="99"/>
        <v>0.30050154937085111</v>
      </c>
      <c r="S82">
        <f t="shared" si="100"/>
        <v>2.9235531745552628</v>
      </c>
      <c r="T82">
        <f t="shared" si="101"/>
        <v>0.2843358897178036</v>
      </c>
      <c r="U82">
        <f t="shared" si="102"/>
        <v>0.17908984631816416</v>
      </c>
      <c r="V82">
        <f t="shared" si="103"/>
        <v>321.53211586132693</v>
      </c>
      <c r="W82">
        <f t="shared" si="104"/>
        <v>30.910631209422704</v>
      </c>
      <c r="X82">
        <f t="shared" si="105"/>
        <v>30.1675</v>
      </c>
      <c r="Y82">
        <f t="shared" si="106"/>
        <v>4.3016120776795681</v>
      </c>
      <c r="Z82">
        <f t="shared" si="107"/>
        <v>70.097232570048035</v>
      </c>
      <c r="AA82">
        <f t="shared" si="108"/>
        <v>2.9907142107751996</v>
      </c>
      <c r="AB82">
        <f t="shared" si="109"/>
        <v>4.2665225161158595</v>
      </c>
      <c r="AC82">
        <f t="shared" si="110"/>
        <v>1.3108978669043685</v>
      </c>
      <c r="AD82">
        <f t="shared" si="111"/>
        <v>-171.29077585044408</v>
      </c>
      <c r="AE82">
        <f t="shared" si="112"/>
        <v>-22.491603241143366</v>
      </c>
      <c r="AF82">
        <f t="shared" si="113"/>
        <v>-1.7122292350076012</v>
      </c>
      <c r="AG82">
        <f t="shared" si="114"/>
        <v>126.03750753473187</v>
      </c>
      <c r="AH82">
        <v>0</v>
      </c>
      <c r="AI82">
        <v>0</v>
      </c>
      <c r="AJ82">
        <f t="shared" si="115"/>
        <v>1</v>
      </c>
      <c r="AK82">
        <f t="shared" si="116"/>
        <v>0</v>
      </c>
      <c r="AL82">
        <f t="shared" si="117"/>
        <v>52167.400656838567</v>
      </c>
      <c r="AM82" t="s">
        <v>365</v>
      </c>
      <c r="AN82">
        <v>10238.9</v>
      </c>
      <c r="AO82">
        <v>302.21199999999999</v>
      </c>
      <c r="AP82">
        <v>4052.3</v>
      </c>
      <c r="AQ82">
        <f t="shared" si="118"/>
        <v>0.92542210596451402</v>
      </c>
      <c r="AR82">
        <v>-0.32343011824092399</v>
      </c>
      <c r="AS82" t="s">
        <v>701</v>
      </c>
      <c r="AT82">
        <v>10308.700000000001</v>
      </c>
      <c r="AU82">
        <v>767.74957692307703</v>
      </c>
      <c r="AV82">
        <v>1017.74</v>
      </c>
      <c r="AW82">
        <f t="shared" si="119"/>
        <v>0.24563289551056555</v>
      </c>
      <c r="AX82">
        <v>0.5</v>
      </c>
      <c r="AY82">
        <f t="shared" si="120"/>
        <v>1681.3067999281486</v>
      </c>
      <c r="AZ82">
        <f t="shared" si="121"/>
        <v>14.237897714636784</v>
      </c>
      <c r="BA82">
        <f t="shared" si="122"/>
        <v>206.49212875397714</v>
      </c>
      <c r="BB82">
        <f t="shared" si="123"/>
        <v>8.6607202406485204E-3</v>
      </c>
      <c r="BC82">
        <f t="shared" si="124"/>
        <v>2.9816652583174488</v>
      </c>
      <c r="BD82">
        <f t="shared" si="125"/>
        <v>247.23521592696144</v>
      </c>
      <c r="BE82" t="s">
        <v>702</v>
      </c>
      <c r="BF82">
        <v>571.14</v>
      </c>
      <c r="BG82">
        <f t="shared" si="126"/>
        <v>571.14</v>
      </c>
      <c r="BH82">
        <f t="shared" si="127"/>
        <v>0.43881541454595474</v>
      </c>
      <c r="BI82">
        <f t="shared" si="128"/>
        <v>0.55976359847049473</v>
      </c>
      <c r="BJ82">
        <f t="shared" si="129"/>
        <v>0.87170943018993674</v>
      </c>
      <c r="BK82">
        <f t="shared" si="130"/>
        <v>0.34937895243361961</v>
      </c>
      <c r="BL82">
        <f t="shared" si="131"/>
        <v>0.80919701084347895</v>
      </c>
      <c r="BM82">
        <f t="shared" si="132"/>
        <v>0.41641622638428405</v>
      </c>
      <c r="BN82">
        <f t="shared" si="133"/>
        <v>0.5835837736157159</v>
      </c>
      <c r="BO82">
        <f t="shared" si="134"/>
        <v>2000.13</v>
      </c>
      <c r="BP82">
        <f t="shared" si="135"/>
        <v>1681.3067999281486</v>
      </c>
      <c r="BQ82">
        <f t="shared" si="136"/>
        <v>0.8405987610446064</v>
      </c>
      <c r="BR82">
        <f t="shared" si="137"/>
        <v>0.16075560881609041</v>
      </c>
      <c r="BS82">
        <v>6</v>
      </c>
      <c r="BT82">
        <v>0.5</v>
      </c>
      <c r="BU82" t="s">
        <v>368</v>
      </c>
      <c r="BV82">
        <v>2</v>
      </c>
      <c r="BW82">
        <v>1628187423</v>
      </c>
      <c r="BX82">
        <v>281.64</v>
      </c>
      <c r="BY82">
        <v>300.03399999999999</v>
      </c>
      <c r="BZ82">
        <v>30.0244</v>
      </c>
      <c r="CA82">
        <v>25.5044</v>
      </c>
      <c r="CB82">
        <v>286.90499999999997</v>
      </c>
      <c r="CC82">
        <v>29.97</v>
      </c>
      <c r="CD82">
        <v>500.11399999999998</v>
      </c>
      <c r="CE82">
        <v>99.509299999999996</v>
      </c>
      <c r="CF82">
        <v>0.100158</v>
      </c>
      <c r="CG82">
        <v>30.024799999999999</v>
      </c>
      <c r="CH82">
        <v>30.1675</v>
      </c>
      <c r="CI82">
        <v>999.9</v>
      </c>
      <c r="CJ82">
        <v>0</v>
      </c>
      <c r="CK82">
        <v>0</v>
      </c>
      <c r="CL82">
        <v>10015</v>
      </c>
      <c r="CM82">
        <v>0</v>
      </c>
      <c r="CN82">
        <v>2088.0300000000002</v>
      </c>
      <c r="CO82">
        <v>-18.3932</v>
      </c>
      <c r="CP82">
        <v>290.358</v>
      </c>
      <c r="CQ82">
        <v>307.88600000000002</v>
      </c>
      <c r="CR82">
        <v>4.5199499999999997</v>
      </c>
      <c r="CS82">
        <v>300.03399999999999</v>
      </c>
      <c r="CT82">
        <v>25.5044</v>
      </c>
      <c r="CU82">
        <v>2.9876999999999998</v>
      </c>
      <c r="CV82">
        <v>2.5379299999999998</v>
      </c>
      <c r="CW82">
        <v>23.959499999999998</v>
      </c>
      <c r="CX82">
        <v>21.271799999999999</v>
      </c>
      <c r="CY82">
        <v>2000.13</v>
      </c>
      <c r="CZ82">
        <v>0.97999199999999997</v>
      </c>
      <c r="DA82">
        <v>2.0008000000000001E-2</v>
      </c>
      <c r="DB82">
        <v>0</v>
      </c>
      <c r="DC82">
        <v>767.57399999999996</v>
      </c>
      <c r="DD82">
        <v>5.0001199999999999</v>
      </c>
      <c r="DE82">
        <v>15995</v>
      </c>
      <c r="DF82">
        <v>17385.7</v>
      </c>
      <c r="DG82">
        <v>46.875</v>
      </c>
      <c r="DH82">
        <v>48.436999999999998</v>
      </c>
      <c r="DI82">
        <v>47.75</v>
      </c>
      <c r="DJ82">
        <v>47.186999999999998</v>
      </c>
      <c r="DK82">
        <v>48.625</v>
      </c>
      <c r="DL82">
        <v>1955.21</v>
      </c>
      <c r="DM82">
        <v>39.92</v>
      </c>
      <c r="DN82">
        <v>0</v>
      </c>
      <c r="DO82">
        <v>119.40000009536701</v>
      </c>
      <c r="DP82">
        <v>0</v>
      </c>
      <c r="DQ82">
        <v>767.74957692307703</v>
      </c>
      <c r="DR82">
        <v>-1.19394871796402</v>
      </c>
      <c r="DS82">
        <v>10.895726505120599</v>
      </c>
      <c r="DT82">
        <v>15992.8884615385</v>
      </c>
      <c r="DU82">
        <v>15</v>
      </c>
      <c r="DV82">
        <v>1628187386</v>
      </c>
      <c r="DW82" t="s">
        <v>703</v>
      </c>
      <c r="DX82">
        <v>1628187380.5</v>
      </c>
      <c r="DY82">
        <v>1628187386</v>
      </c>
      <c r="DZ82">
        <v>73</v>
      </c>
      <c r="EA82">
        <v>0.23</v>
      </c>
      <c r="EB82">
        <v>1.4E-2</v>
      </c>
      <c r="EC82">
        <v>-5.3520000000000003</v>
      </c>
      <c r="ED82">
        <v>5.3999999999999999E-2</v>
      </c>
      <c r="EE82">
        <v>300</v>
      </c>
      <c r="EF82">
        <v>25</v>
      </c>
      <c r="EG82">
        <v>0.06</v>
      </c>
      <c r="EH82">
        <v>0.03</v>
      </c>
      <c r="EI82">
        <v>14.253613472105901</v>
      </c>
      <c r="EJ82">
        <v>3.4800907454891001E-3</v>
      </c>
      <c r="EK82">
        <v>0.11680332266813</v>
      </c>
      <c r="EL82">
        <v>1</v>
      </c>
      <c r="EM82">
        <v>0.28331932225346501</v>
      </c>
      <c r="EN82">
        <v>0.10701105688736599</v>
      </c>
      <c r="EO82">
        <v>1.6394395384635801E-2</v>
      </c>
      <c r="EP82">
        <v>1</v>
      </c>
      <c r="EQ82">
        <v>2</v>
      </c>
      <c r="ER82">
        <v>2</v>
      </c>
      <c r="ES82" t="s">
        <v>370</v>
      </c>
      <c r="ET82">
        <v>2.9322499999999998</v>
      </c>
      <c r="EU82">
        <v>2.74058</v>
      </c>
      <c r="EV82">
        <v>6.9698899999999994E-2</v>
      </c>
      <c r="EW82">
        <v>7.3596499999999995E-2</v>
      </c>
      <c r="EX82">
        <v>0.135685</v>
      </c>
      <c r="EY82">
        <v>0.12292400000000001</v>
      </c>
      <c r="EZ82">
        <v>29062.7</v>
      </c>
      <c r="FA82">
        <v>28640.6</v>
      </c>
      <c r="FB82">
        <v>28460.400000000001</v>
      </c>
      <c r="FC82">
        <v>28315.7</v>
      </c>
      <c r="FD82">
        <v>33840.5</v>
      </c>
      <c r="FE82">
        <v>34944.6</v>
      </c>
      <c r="FF82">
        <v>42982.400000000001</v>
      </c>
      <c r="FG82">
        <v>44200.4</v>
      </c>
      <c r="FH82">
        <v>1.77715</v>
      </c>
      <c r="FI82">
        <v>1.9153199999999999</v>
      </c>
      <c r="FJ82">
        <v>4.7516099999999999E-2</v>
      </c>
      <c r="FK82">
        <v>0</v>
      </c>
      <c r="FL82">
        <v>29.393999999999998</v>
      </c>
      <c r="FM82">
        <v>999.9</v>
      </c>
      <c r="FN82">
        <v>38.475000000000001</v>
      </c>
      <c r="FO82">
        <v>41.07</v>
      </c>
      <c r="FP82">
        <v>30.3432</v>
      </c>
      <c r="FQ82">
        <v>61.869300000000003</v>
      </c>
      <c r="FR82">
        <v>32.688299999999998</v>
      </c>
      <c r="FS82">
        <v>1</v>
      </c>
      <c r="FT82">
        <v>0.62544999999999995</v>
      </c>
      <c r="FU82">
        <v>2.2805</v>
      </c>
      <c r="FV82">
        <v>20.334</v>
      </c>
      <c r="FW82">
        <v>5.2732999999999999</v>
      </c>
      <c r="FX82">
        <v>12.0938</v>
      </c>
      <c r="FY82">
        <v>5.0126499999999998</v>
      </c>
      <c r="FZ82">
        <v>3.2919200000000002</v>
      </c>
      <c r="GA82">
        <v>999.9</v>
      </c>
      <c r="GB82">
        <v>9999</v>
      </c>
      <c r="GC82">
        <v>9999</v>
      </c>
      <c r="GD82">
        <v>9999</v>
      </c>
      <c r="GE82">
        <v>1.87202</v>
      </c>
      <c r="GF82">
        <v>1.8727100000000001</v>
      </c>
      <c r="GG82">
        <v>1.8723700000000001</v>
      </c>
      <c r="GH82">
        <v>1.87619</v>
      </c>
      <c r="GI82">
        <v>1.86985</v>
      </c>
      <c r="GJ82">
        <v>1.87286</v>
      </c>
      <c r="GK82">
        <v>1.8728400000000001</v>
      </c>
      <c r="GL82">
        <v>1.8742399999999999</v>
      </c>
      <c r="GM82">
        <v>5</v>
      </c>
      <c r="GN82">
        <v>0</v>
      </c>
      <c r="GO82">
        <v>0</v>
      </c>
      <c r="GP82">
        <v>0</v>
      </c>
      <c r="GQ82" t="s">
        <v>371</v>
      </c>
      <c r="GR82" t="s">
        <v>372</v>
      </c>
      <c r="GS82" t="s">
        <v>373</v>
      </c>
      <c r="GT82" t="s">
        <v>373</v>
      </c>
      <c r="GU82" t="s">
        <v>373</v>
      </c>
      <c r="GV82" t="s">
        <v>373</v>
      </c>
      <c r="GW82">
        <v>0</v>
      </c>
      <c r="GX82">
        <v>100</v>
      </c>
      <c r="GY82">
        <v>100</v>
      </c>
      <c r="GZ82">
        <v>-5.2649999999999997</v>
      </c>
      <c r="HA82">
        <v>5.4399999999999997E-2</v>
      </c>
      <c r="HB82">
        <v>-3.8361033138370502</v>
      </c>
      <c r="HC82">
        <v>-5.2264853520813098E-3</v>
      </c>
      <c r="HD82">
        <v>8.80926177612275E-7</v>
      </c>
      <c r="HE82">
        <v>-7.1543816509633199E-11</v>
      </c>
      <c r="HF82">
        <v>5.4423809523807903E-2</v>
      </c>
      <c r="HG82">
        <v>0</v>
      </c>
      <c r="HH82">
        <v>0</v>
      </c>
      <c r="HI82">
        <v>0</v>
      </c>
      <c r="HJ82">
        <v>3</v>
      </c>
      <c r="HK82">
        <v>2051</v>
      </c>
      <c r="HL82">
        <v>1</v>
      </c>
      <c r="HM82">
        <v>25</v>
      </c>
      <c r="HN82">
        <v>0.7</v>
      </c>
      <c r="HO82">
        <v>0.6</v>
      </c>
      <c r="HP82">
        <v>18</v>
      </c>
      <c r="HQ82">
        <v>519.923</v>
      </c>
      <c r="HR82">
        <v>527.86599999999999</v>
      </c>
      <c r="HS82">
        <v>27.003599999999999</v>
      </c>
      <c r="HT82">
        <v>34.678899999999999</v>
      </c>
      <c r="HU82">
        <v>30.000299999999999</v>
      </c>
      <c r="HV82">
        <v>34.994500000000002</v>
      </c>
      <c r="HW82">
        <v>35.021299999999997</v>
      </c>
      <c r="HX82">
        <v>17.271899999999999</v>
      </c>
      <c r="HY82">
        <v>12.9884</v>
      </c>
      <c r="HZ82">
        <v>33.043100000000003</v>
      </c>
      <c r="IA82">
        <v>27</v>
      </c>
      <c r="IB82">
        <v>300</v>
      </c>
      <c r="IC82">
        <v>25.338799999999999</v>
      </c>
      <c r="ID82">
        <v>99.713300000000004</v>
      </c>
      <c r="IE82">
        <v>98.026700000000005</v>
      </c>
    </row>
    <row r="83" spans="1:239" x14ac:dyDescent="0.3">
      <c r="A83">
        <v>67</v>
      </c>
      <c r="B83">
        <v>1628187528</v>
      </c>
      <c r="C83">
        <v>13058.5</v>
      </c>
      <c r="D83" t="s">
        <v>704</v>
      </c>
      <c r="E83" t="s">
        <v>705</v>
      </c>
      <c r="F83">
        <v>0</v>
      </c>
      <c r="G83" t="s">
        <v>695</v>
      </c>
      <c r="H83" t="s">
        <v>533</v>
      </c>
      <c r="I83" t="s">
        <v>364</v>
      </c>
      <c r="J83">
        <v>1628187528</v>
      </c>
      <c r="K83">
        <f t="shared" si="92"/>
        <v>4.0701723955508164E-3</v>
      </c>
      <c r="L83">
        <f t="shared" si="93"/>
        <v>4.0701723955508164</v>
      </c>
      <c r="M83">
        <f t="shared" si="94"/>
        <v>8.3312191687945791</v>
      </c>
      <c r="N83">
        <f t="shared" si="95"/>
        <v>189.107</v>
      </c>
      <c r="O83">
        <f t="shared" si="96"/>
        <v>140.6076362779994</v>
      </c>
      <c r="P83">
        <f t="shared" si="97"/>
        <v>14.006119563328495</v>
      </c>
      <c r="Q83">
        <f t="shared" si="98"/>
        <v>18.837207724803999</v>
      </c>
      <c r="R83">
        <f t="shared" si="99"/>
        <v>0.3120096406500163</v>
      </c>
      <c r="S83">
        <f t="shared" si="100"/>
        <v>2.9221637114731642</v>
      </c>
      <c r="T83">
        <f t="shared" si="101"/>
        <v>0.29461279425923964</v>
      </c>
      <c r="U83">
        <f t="shared" si="102"/>
        <v>0.18561515416757576</v>
      </c>
      <c r="V83">
        <f t="shared" si="103"/>
        <v>321.52253986132274</v>
      </c>
      <c r="W83">
        <f t="shared" si="104"/>
        <v>30.963915052400946</v>
      </c>
      <c r="X83">
        <f t="shared" si="105"/>
        <v>30.334299999999999</v>
      </c>
      <c r="Y83">
        <f t="shared" si="106"/>
        <v>4.3429463166383488</v>
      </c>
      <c r="Z83">
        <f t="shared" si="107"/>
        <v>70.317502018455201</v>
      </c>
      <c r="AA83">
        <f t="shared" si="108"/>
        <v>3.0176269033679999</v>
      </c>
      <c r="AB83">
        <f t="shared" si="109"/>
        <v>4.2914307487430481</v>
      </c>
      <c r="AC83">
        <f t="shared" si="110"/>
        <v>1.325319413270349</v>
      </c>
      <c r="AD83">
        <f t="shared" si="111"/>
        <v>-179.49460264379101</v>
      </c>
      <c r="AE83">
        <f t="shared" si="112"/>
        <v>-32.784009491692785</v>
      </c>
      <c r="AF83">
        <f t="shared" si="113"/>
        <v>-2.5002668020597034</v>
      </c>
      <c r="AG83">
        <f t="shared" si="114"/>
        <v>106.74366092377926</v>
      </c>
      <c r="AH83">
        <v>0</v>
      </c>
      <c r="AI83">
        <v>0</v>
      </c>
      <c r="AJ83">
        <f t="shared" si="115"/>
        <v>1</v>
      </c>
      <c r="AK83">
        <f t="shared" si="116"/>
        <v>0</v>
      </c>
      <c r="AL83">
        <f t="shared" si="117"/>
        <v>52110.343971549039</v>
      </c>
      <c r="AM83" t="s">
        <v>365</v>
      </c>
      <c r="AN83">
        <v>10238.9</v>
      </c>
      <c r="AO83">
        <v>302.21199999999999</v>
      </c>
      <c r="AP83">
        <v>4052.3</v>
      </c>
      <c r="AQ83">
        <f t="shared" si="118"/>
        <v>0.92542210596451402</v>
      </c>
      <c r="AR83">
        <v>-0.32343011824092399</v>
      </c>
      <c r="AS83" t="s">
        <v>706</v>
      </c>
      <c r="AT83">
        <v>10308.200000000001</v>
      </c>
      <c r="AU83">
        <v>744.65567999999996</v>
      </c>
      <c r="AV83">
        <v>954.04399999999998</v>
      </c>
      <c r="AW83">
        <f t="shared" si="119"/>
        <v>0.21947448964617988</v>
      </c>
      <c r="AX83">
        <v>0.5</v>
      </c>
      <c r="AY83">
        <f t="shared" si="120"/>
        <v>1681.2563999281465</v>
      </c>
      <c r="AZ83">
        <f t="shared" si="121"/>
        <v>8.3312191687945791</v>
      </c>
      <c r="BA83">
        <f t="shared" si="122"/>
        <v>184.49644516930184</v>
      </c>
      <c r="BB83">
        <f t="shared" si="123"/>
        <v>5.1477271922387245E-3</v>
      </c>
      <c r="BC83">
        <f t="shared" si="124"/>
        <v>3.2474980189592935</v>
      </c>
      <c r="BD83">
        <f t="shared" si="125"/>
        <v>243.28936773363796</v>
      </c>
      <c r="BE83" t="s">
        <v>707</v>
      </c>
      <c r="BF83">
        <v>559.44000000000005</v>
      </c>
      <c r="BG83">
        <f t="shared" si="126"/>
        <v>559.44000000000005</v>
      </c>
      <c r="BH83">
        <f t="shared" si="127"/>
        <v>0.41361195081149293</v>
      </c>
      <c r="BI83">
        <f t="shared" si="128"/>
        <v>0.53062898500775479</v>
      </c>
      <c r="BJ83">
        <f t="shared" si="129"/>
        <v>0.88702553208545443</v>
      </c>
      <c r="BK83">
        <f t="shared" si="130"/>
        <v>0.32123050111071566</v>
      </c>
      <c r="BL83">
        <f t="shared" si="131"/>
        <v>0.82618221225741906</v>
      </c>
      <c r="BM83">
        <f t="shared" si="132"/>
        <v>0.39864743846812312</v>
      </c>
      <c r="BN83">
        <f t="shared" si="133"/>
        <v>0.60135256153187688</v>
      </c>
      <c r="BO83">
        <f t="shared" si="134"/>
        <v>2000.07</v>
      </c>
      <c r="BP83">
        <f t="shared" si="135"/>
        <v>1681.2563999281465</v>
      </c>
      <c r="BQ83">
        <f t="shared" si="136"/>
        <v>0.84059877900680802</v>
      </c>
      <c r="BR83">
        <f t="shared" si="137"/>
        <v>0.16075564348313948</v>
      </c>
      <c r="BS83">
        <v>6</v>
      </c>
      <c r="BT83">
        <v>0.5</v>
      </c>
      <c r="BU83" t="s">
        <v>368</v>
      </c>
      <c r="BV83">
        <v>2</v>
      </c>
      <c r="BW83">
        <v>1628187528</v>
      </c>
      <c r="BX83">
        <v>189.107</v>
      </c>
      <c r="BY83">
        <v>200.02500000000001</v>
      </c>
      <c r="BZ83">
        <v>30.294</v>
      </c>
      <c r="CA83">
        <v>25.559100000000001</v>
      </c>
      <c r="CB83">
        <v>193.85499999999999</v>
      </c>
      <c r="CC83">
        <v>30.232399999999998</v>
      </c>
      <c r="CD83">
        <v>500.142</v>
      </c>
      <c r="CE83">
        <v>99.510900000000007</v>
      </c>
      <c r="CF83">
        <v>0.10047200000000001</v>
      </c>
      <c r="CG83">
        <v>30.126200000000001</v>
      </c>
      <c r="CH83">
        <v>30.334299999999999</v>
      </c>
      <c r="CI83">
        <v>999.9</v>
      </c>
      <c r="CJ83">
        <v>0</v>
      </c>
      <c r="CK83">
        <v>0</v>
      </c>
      <c r="CL83">
        <v>10006.9</v>
      </c>
      <c r="CM83">
        <v>0</v>
      </c>
      <c r="CN83">
        <v>2098.9299999999998</v>
      </c>
      <c r="CO83">
        <v>-10.9184</v>
      </c>
      <c r="CP83">
        <v>195.01400000000001</v>
      </c>
      <c r="CQ83">
        <v>205.27199999999999</v>
      </c>
      <c r="CR83">
        <v>4.7348800000000004</v>
      </c>
      <c r="CS83">
        <v>200.02500000000001</v>
      </c>
      <c r="CT83">
        <v>25.559100000000001</v>
      </c>
      <c r="CU83">
        <v>3.01458</v>
      </c>
      <c r="CV83">
        <v>2.5434100000000002</v>
      </c>
      <c r="CW83">
        <v>24.108699999999999</v>
      </c>
      <c r="CX83">
        <v>21.306999999999999</v>
      </c>
      <c r="CY83">
        <v>2000.07</v>
      </c>
      <c r="CZ83">
        <v>0.97999199999999997</v>
      </c>
      <c r="DA83">
        <v>2.0008000000000001E-2</v>
      </c>
      <c r="DB83">
        <v>0</v>
      </c>
      <c r="DC83">
        <v>744.68100000000004</v>
      </c>
      <c r="DD83">
        <v>5.0001199999999999</v>
      </c>
      <c r="DE83">
        <v>15535.6</v>
      </c>
      <c r="DF83">
        <v>17385.2</v>
      </c>
      <c r="DG83">
        <v>46.936999999999998</v>
      </c>
      <c r="DH83">
        <v>48.875</v>
      </c>
      <c r="DI83">
        <v>47.875</v>
      </c>
      <c r="DJ83">
        <v>47.5</v>
      </c>
      <c r="DK83">
        <v>48.811999999999998</v>
      </c>
      <c r="DL83">
        <v>1955.15</v>
      </c>
      <c r="DM83">
        <v>39.92</v>
      </c>
      <c r="DN83">
        <v>0</v>
      </c>
      <c r="DO83">
        <v>104.40000009536701</v>
      </c>
      <c r="DP83">
        <v>0</v>
      </c>
      <c r="DQ83">
        <v>744.65567999999996</v>
      </c>
      <c r="DR83">
        <v>-1.30623077065314</v>
      </c>
      <c r="DS83">
        <v>-18.284615295713898</v>
      </c>
      <c r="DT83">
        <v>15538.62</v>
      </c>
      <c r="DU83">
        <v>15</v>
      </c>
      <c r="DV83">
        <v>1628187491.5</v>
      </c>
      <c r="DW83" t="s">
        <v>708</v>
      </c>
      <c r="DX83">
        <v>1628187487</v>
      </c>
      <c r="DY83">
        <v>1628187491.5</v>
      </c>
      <c r="DZ83">
        <v>74</v>
      </c>
      <c r="EA83">
        <v>6.8000000000000005E-2</v>
      </c>
      <c r="EB83">
        <v>7.0000000000000001E-3</v>
      </c>
      <c r="EC83">
        <v>-4.8019999999999996</v>
      </c>
      <c r="ED83">
        <v>6.2E-2</v>
      </c>
      <c r="EE83">
        <v>200</v>
      </c>
      <c r="EF83">
        <v>25</v>
      </c>
      <c r="EG83">
        <v>0.15</v>
      </c>
      <c r="EH83">
        <v>0.02</v>
      </c>
      <c r="EI83">
        <v>8.3480757154373197</v>
      </c>
      <c r="EJ83">
        <v>0.24336044607230101</v>
      </c>
      <c r="EK83">
        <v>0.15114415811871901</v>
      </c>
      <c r="EL83">
        <v>1</v>
      </c>
      <c r="EM83">
        <v>0.29522798411706402</v>
      </c>
      <c r="EN83">
        <v>0.123334635547101</v>
      </c>
      <c r="EO83">
        <v>1.98996987800482E-2</v>
      </c>
      <c r="EP83">
        <v>1</v>
      </c>
      <c r="EQ83">
        <v>2</v>
      </c>
      <c r="ER83">
        <v>2</v>
      </c>
      <c r="ES83" t="s">
        <v>370</v>
      </c>
      <c r="ET83">
        <v>2.93228</v>
      </c>
      <c r="EU83">
        <v>2.7408199999999998</v>
      </c>
      <c r="EV83">
        <v>4.9672300000000003E-2</v>
      </c>
      <c r="EW83">
        <v>5.2062299999999999E-2</v>
      </c>
      <c r="EX83">
        <v>0.13650000000000001</v>
      </c>
      <c r="EY83">
        <v>0.123113</v>
      </c>
      <c r="EZ83">
        <v>29680.5</v>
      </c>
      <c r="FA83">
        <v>29299.3</v>
      </c>
      <c r="FB83">
        <v>28453.4</v>
      </c>
      <c r="FC83">
        <v>28309.4</v>
      </c>
      <c r="FD83">
        <v>33797.5</v>
      </c>
      <c r="FE83">
        <v>34930.199999999997</v>
      </c>
      <c r="FF83">
        <v>42968.4</v>
      </c>
      <c r="FG83">
        <v>44191.6</v>
      </c>
      <c r="FH83">
        <v>1.7760800000000001</v>
      </c>
      <c r="FI83">
        <v>1.91415</v>
      </c>
      <c r="FJ83">
        <v>3.1143400000000002E-2</v>
      </c>
      <c r="FK83">
        <v>0</v>
      </c>
      <c r="FL83">
        <v>29.8276</v>
      </c>
      <c r="FM83">
        <v>999.9</v>
      </c>
      <c r="FN83">
        <v>38.652000000000001</v>
      </c>
      <c r="FO83">
        <v>41.07</v>
      </c>
      <c r="FP83">
        <v>30.482700000000001</v>
      </c>
      <c r="FQ83">
        <v>61.719299999999997</v>
      </c>
      <c r="FR83">
        <v>32.632199999999997</v>
      </c>
      <c r="FS83">
        <v>1</v>
      </c>
      <c r="FT83">
        <v>0.63509700000000002</v>
      </c>
      <c r="FU83">
        <v>2.48163</v>
      </c>
      <c r="FV83">
        <v>20.3308</v>
      </c>
      <c r="FW83">
        <v>5.2746399999999998</v>
      </c>
      <c r="FX83">
        <v>12.093400000000001</v>
      </c>
      <c r="FY83">
        <v>5.0125000000000002</v>
      </c>
      <c r="FZ83">
        <v>3.2918799999999999</v>
      </c>
      <c r="GA83">
        <v>999.9</v>
      </c>
      <c r="GB83">
        <v>9999</v>
      </c>
      <c r="GC83">
        <v>9999</v>
      </c>
      <c r="GD83">
        <v>9999</v>
      </c>
      <c r="GE83">
        <v>1.8720000000000001</v>
      </c>
      <c r="GF83">
        <v>1.8727100000000001</v>
      </c>
      <c r="GG83">
        <v>1.8723399999999999</v>
      </c>
      <c r="GH83">
        <v>1.8761099999999999</v>
      </c>
      <c r="GI83">
        <v>1.86985</v>
      </c>
      <c r="GJ83">
        <v>1.87286</v>
      </c>
      <c r="GK83">
        <v>1.8728499999999999</v>
      </c>
      <c r="GL83">
        <v>1.8742399999999999</v>
      </c>
      <c r="GM83">
        <v>5</v>
      </c>
      <c r="GN83">
        <v>0</v>
      </c>
      <c r="GO83">
        <v>0</v>
      </c>
      <c r="GP83">
        <v>0</v>
      </c>
      <c r="GQ83" t="s">
        <v>371</v>
      </c>
      <c r="GR83" t="s">
        <v>372</v>
      </c>
      <c r="GS83" t="s">
        <v>373</v>
      </c>
      <c r="GT83" t="s">
        <v>373</v>
      </c>
      <c r="GU83" t="s">
        <v>373</v>
      </c>
      <c r="GV83" t="s">
        <v>373</v>
      </c>
      <c r="GW83">
        <v>0</v>
      </c>
      <c r="GX83">
        <v>100</v>
      </c>
      <c r="GY83">
        <v>100</v>
      </c>
      <c r="GZ83">
        <v>-4.7480000000000002</v>
      </c>
      <c r="HA83">
        <v>6.1600000000000002E-2</v>
      </c>
      <c r="HB83">
        <v>-3.76784103570288</v>
      </c>
      <c r="HC83">
        <v>-5.2264853520813098E-3</v>
      </c>
      <c r="HD83">
        <v>8.80926177612275E-7</v>
      </c>
      <c r="HE83">
        <v>-7.1543816509633199E-11</v>
      </c>
      <c r="HF83">
        <v>6.1609999999998201E-2</v>
      </c>
      <c r="HG83">
        <v>0</v>
      </c>
      <c r="HH83">
        <v>0</v>
      </c>
      <c r="HI83">
        <v>0</v>
      </c>
      <c r="HJ83">
        <v>3</v>
      </c>
      <c r="HK83">
        <v>2051</v>
      </c>
      <c r="HL83">
        <v>1</v>
      </c>
      <c r="HM83">
        <v>25</v>
      </c>
      <c r="HN83">
        <v>0.7</v>
      </c>
      <c r="HO83">
        <v>0.6</v>
      </c>
      <c r="HP83">
        <v>18</v>
      </c>
      <c r="HQ83">
        <v>518.96299999999997</v>
      </c>
      <c r="HR83">
        <v>526.79700000000003</v>
      </c>
      <c r="HS83">
        <v>27.000499999999999</v>
      </c>
      <c r="HT83">
        <v>34.755899999999997</v>
      </c>
      <c r="HU83">
        <v>30.000599999999999</v>
      </c>
      <c r="HV83">
        <v>34.988100000000003</v>
      </c>
      <c r="HW83">
        <v>35.000700000000002</v>
      </c>
      <c r="HX83">
        <v>12.6408</v>
      </c>
      <c r="HY83">
        <v>13.533200000000001</v>
      </c>
      <c r="HZ83">
        <v>33.554600000000001</v>
      </c>
      <c r="IA83">
        <v>27</v>
      </c>
      <c r="IB83">
        <v>200</v>
      </c>
      <c r="IC83">
        <v>25.434100000000001</v>
      </c>
      <c r="ID83">
        <v>99.683999999999997</v>
      </c>
      <c r="IE83">
        <v>98.006299999999996</v>
      </c>
    </row>
    <row r="84" spans="1:239" x14ac:dyDescent="0.3">
      <c r="A84">
        <v>68</v>
      </c>
      <c r="B84">
        <v>1628187646.5</v>
      </c>
      <c r="C84">
        <v>13177</v>
      </c>
      <c r="D84" t="s">
        <v>709</v>
      </c>
      <c r="E84" t="s">
        <v>710</v>
      </c>
      <c r="F84">
        <v>0</v>
      </c>
      <c r="G84" t="s">
        <v>695</v>
      </c>
      <c r="H84" t="s">
        <v>533</v>
      </c>
      <c r="I84" t="s">
        <v>364</v>
      </c>
      <c r="J84">
        <v>1628187646.5</v>
      </c>
      <c r="K84">
        <f t="shared" si="92"/>
        <v>4.3650868360355765E-3</v>
      </c>
      <c r="L84">
        <f t="shared" si="93"/>
        <v>4.3650868360355766</v>
      </c>
      <c r="M84">
        <f t="shared" si="94"/>
        <v>5.3325278694974347</v>
      </c>
      <c r="N84">
        <f t="shared" si="95"/>
        <v>142.93799999999999</v>
      </c>
      <c r="O84">
        <f t="shared" si="96"/>
        <v>113.04899976149125</v>
      </c>
      <c r="P84">
        <f t="shared" si="97"/>
        <v>11.259423709795469</v>
      </c>
      <c r="Q84">
        <f t="shared" si="98"/>
        <v>14.236300273564799</v>
      </c>
      <c r="R84">
        <f t="shared" si="99"/>
        <v>0.332349050643308</v>
      </c>
      <c r="S84">
        <f t="shared" si="100"/>
        <v>2.923560603159558</v>
      </c>
      <c r="T84">
        <f t="shared" si="101"/>
        <v>0.31269564062151323</v>
      </c>
      <c r="U84">
        <f t="shared" si="102"/>
        <v>0.19710363558212257</v>
      </c>
      <c r="V84">
        <f t="shared" si="103"/>
        <v>321.51717286135539</v>
      </c>
      <c r="W84">
        <f t="shared" si="104"/>
        <v>31.046249614471211</v>
      </c>
      <c r="X84">
        <f t="shared" si="105"/>
        <v>30.4907</v>
      </c>
      <c r="Y84">
        <f t="shared" si="106"/>
        <v>4.3820173133860747</v>
      </c>
      <c r="Z84">
        <f t="shared" si="107"/>
        <v>70.274778759241613</v>
      </c>
      <c r="AA84">
        <f t="shared" si="108"/>
        <v>3.0435074211167996</v>
      </c>
      <c r="AB84">
        <f t="shared" si="109"/>
        <v>4.3308673109362976</v>
      </c>
      <c r="AC84">
        <f t="shared" si="110"/>
        <v>1.3385098922692751</v>
      </c>
      <c r="AD84">
        <f t="shared" si="111"/>
        <v>-192.50032946916892</v>
      </c>
      <c r="AE84">
        <f t="shared" si="112"/>
        <v>-32.311074843695607</v>
      </c>
      <c r="AF84">
        <f t="shared" si="113"/>
        <v>-2.4668720120367515</v>
      </c>
      <c r="AG84">
        <f t="shared" si="114"/>
        <v>94.238896536454135</v>
      </c>
      <c r="AH84">
        <v>0</v>
      </c>
      <c r="AI84">
        <v>0</v>
      </c>
      <c r="AJ84">
        <f t="shared" si="115"/>
        <v>1</v>
      </c>
      <c r="AK84">
        <f t="shared" si="116"/>
        <v>0</v>
      </c>
      <c r="AL84">
        <f t="shared" si="117"/>
        <v>52122.487284831237</v>
      </c>
      <c r="AM84" t="s">
        <v>365</v>
      </c>
      <c r="AN84">
        <v>10238.9</v>
      </c>
      <c r="AO84">
        <v>302.21199999999999</v>
      </c>
      <c r="AP84">
        <v>4052.3</v>
      </c>
      <c r="AQ84">
        <f t="shared" si="118"/>
        <v>0.92542210596451402</v>
      </c>
      <c r="AR84">
        <v>-0.32343011824092399</v>
      </c>
      <c r="AS84" t="s">
        <v>711</v>
      </c>
      <c r="AT84">
        <v>10306.9</v>
      </c>
      <c r="AU84">
        <v>737.01700000000005</v>
      </c>
      <c r="AV84">
        <v>914.62800000000004</v>
      </c>
      <c r="AW84">
        <f t="shared" si="119"/>
        <v>0.19418933161897511</v>
      </c>
      <c r="AX84">
        <v>0.5</v>
      </c>
      <c r="AY84">
        <f t="shared" si="120"/>
        <v>1681.2308999281634</v>
      </c>
      <c r="AZ84">
        <f t="shared" si="121"/>
        <v>5.3325278694974347</v>
      </c>
      <c r="BA84">
        <f t="shared" si="122"/>
        <v>163.23855237710904</v>
      </c>
      <c r="BB84">
        <f t="shared" si="123"/>
        <v>3.3641767992606069E-3</v>
      </c>
      <c r="BC84">
        <f t="shared" si="124"/>
        <v>3.4305444399253027</v>
      </c>
      <c r="BD84">
        <f t="shared" si="125"/>
        <v>240.64477248197539</v>
      </c>
      <c r="BE84" t="s">
        <v>712</v>
      </c>
      <c r="BF84">
        <v>558.51</v>
      </c>
      <c r="BG84">
        <f t="shared" si="126"/>
        <v>558.51</v>
      </c>
      <c r="BH84">
        <f t="shared" si="127"/>
        <v>0.38935829648775244</v>
      </c>
      <c r="BI84">
        <f t="shared" si="128"/>
        <v>0.49874199001454567</v>
      </c>
      <c r="BJ84">
        <f t="shared" si="129"/>
        <v>0.89807114909596741</v>
      </c>
      <c r="BK84">
        <f t="shared" si="130"/>
        <v>0.29001691660570589</v>
      </c>
      <c r="BL84">
        <f t="shared" si="131"/>
        <v>0.83669289893997145</v>
      </c>
      <c r="BM84">
        <f t="shared" si="132"/>
        <v>0.37794567675240037</v>
      </c>
      <c r="BN84">
        <f t="shared" si="133"/>
        <v>0.62205432324759968</v>
      </c>
      <c r="BO84">
        <f t="shared" si="134"/>
        <v>2000.04</v>
      </c>
      <c r="BP84">
        <f t="shared" si="135"/>
        <v>1681.2308999281634</v>
      </c>
      <c r="BQ84">
        <f t="shared" si="136"/>
        <v>0.84059863799132184</v>
      </c>
      <c r="BR84">
        <f t="shared" si="137"/>
        <v>0.16075537132325124</v>
      </c>
      <c r="BS84">
        <v>6</v>
      </c>
      <c r="BT84">
        <v>0.5</v>
      </c>
      <c r="BU84" t="s">
        <v>368</v>
      </c>
      <c r="BV84">
        <v>2</v>
      </c>
      <c r="BW84">
        <v>1628187646.5</v>
      </c>
      <c r="BX84">
        <v>142.93799999999999</v>
      </c>
      <c r="BY84">
        <v>150.08500000000001</v>
      </c>
      <c r="BZ84">
        <v>30.558</v>
      </c>
      <c r="CA84">
        <v>25.480499999999999</v>
      </c>
      <c r="CB84">
        <v>147.35499999999999</v>
      </c>
      <c r="CC84">
        <v>30.498699999999999</v>
      </c>
      <c r="CD84">
        <v>500.053</v>
      </c>
      <c r="CE84">
        <v>99.497799999999998</v>
      </c>
      <c r="CF84">
        <v>9.9929599999999993E-2</v>
      </c>
      <c r="CG84">
        <v>30.285699999999999</v>
      </c>
      <c r="CH84">
        <v>30.4907</v>
      </c>
      <c r="CI84">
        <v>999.9</v>
      </c>
      <c r="CJ84">
        <v>0</v>
      </c>
      <c r="CK84">
        <v>0</v>
      </c>
      <c r="CL84">
        <v>10016.200000000001</v>
      </c>
      <c r="CM84">
        <v>0</v>
      </c>
      <c r="CN84">
        <v>2070.11</v>
      </c>
      <c r="CO84">
        <v>-7.1467900000000002</v>
      </c>
      <c r="CP84">
        <v>147.44300000000001</v>
      </c>
      <c r="CQ84">
        <v>154.00899999999999</v>
      </c>
      <c r="CR84">
        <v>5.0774800000000004</v>
      </c>
      <c r="CS84">
        <v>150.08500000000001</v>
      </c>
      <c r="CT84">
        <v>25.480499999999999</v>
      </c>
      <c r="CU84">
        <v>3.0404499999999999</v>
      </c>
      <c r="CV84">
        <v>2.53525</v>
      </c>
      <c r="CW84">
        <v>24.251100000000001</v>
      </c>
      <c r="CX84">
        <v>21.2546</v>
      </c>
      <c r="CY84">
        <v>2000.04</v>
      </c>
      <c r="CZ84">
        <v>0.97999499999999995</v>
      </c>
      <c r="DA84">
        <v>2.0005200000000001E-2</v>
      </c>
      <c r="DB84">
        <v>0</v>
      </c>
      <c r="DC84">
        <v>736.95299999999997</v>
      </c>
      <c r="DD84">
        <v>5.0001199999999999</v>
      </c>
      <c r="DE84">
        <v>15371.9</v>
      </c>
      <c r="DF84">
        <v>17385</v>
      </c>
      <c r="DG84">
        <v>47.375</v>
      </c>
      <c r="DH84">
        <v>49.436999999999998</v>
      </c>
      <c r="DI84">
        <v>48.311999999999998</v>
      </c>
      <c r="DJ84">
        <v>48.125</v>
      </c>
      <c r="DK84">
        <v>49.186999999999998</v>
      </c>
      <c r="DL84">
        <v>1955.13</v>
      </c>
      <c r="DM84">
        <v>39.909999999999997</v>
      </c>
      <c r="DN84">
        <v>0</v>
      </c>
      <c r="DO84">
        <v>118.200000047684</v>
      </c>
      <c r="DP84">
        <v>0</v>
      </c>
      <c r="DQ84">
        <v>737.01700000000005</v>
      </c>
      <c r="DR84">
        <v>-0.66379486068264504</v>
      </c>
      <c r="DS84">
        <v>-36.153846188444902</v>
      </c>
      <c r="DT84">
        <v>15375.4269230769</v>
      </c>
      <c r="DU84">
        <v>15</v>
      </c>
      <c r="DV84">
        <v>1628187608</v>
      </c>
      <c r="DW84" t="s">
        <v>713</v>
      </c>
      <c r="DX84">
        <v>1628187592.5</v>
      </c>
      <c r="DY84">
        <v>1628187608</v>
      </c>
      <c r="DZ84">
        <v>75</v>
      </c>
      <c r="EA84">
        <v>0.10199999999999999</v>
      </c>
      <c r="EB84">
        <v>-2E-3</v>
      </c>
      <c r="EC84">
        <v>-4.452</v>
      </c>
      <c r="ED84">
        <v>5.8999999999999997E-2</v>
      </c>
      <c r="EE84">
        <v>150</v>
      </c>
      <c r="EF84">
        <v>25</v>
      </c>
      <c r="EG84">
        <v>0.28999999999999998</v>
      </c>
      <c r="EH84">
        <v>0.03</v>
      </c>
      <c r="EI84">
        <v>5.3967864423779899</v>
      </c>
      <c r="EJ84">
        <v>-0.21091672294136199</v>
      </c>
      <c r="EK84">
        <v>7.0170917841621799E-2</v>
      </c>
      <c r="EL84">
        <v>1</v>
      </c>
      <c r="EM84">
        <v>0.314284653422855</v>
      </c>
      <c r="EN84">
        <v>0.118692827936764</v>
      </c>
      <c r="EO84">
        <v>1.87801870464884E-2</v>
      </c>
      <c r="EP84">
        <v>1</v>
      </c>
      <c r="EQ84">
        <v>2</v>
      </c>
      <c r="ER84">
        <v>2</v>
      </c>
      <c r="ES84" t="s">
        <v>370</v>
      </c>
      <c r="ET84">
        <v>2.9319799999999998</v>
      </c>
      <c r="EU84">
        <v>2.7403599999999999</v>
      </c>
      <c r="EV84">
        <v>3.8635200000000001E-2</v>
      </c>
      <c r="EW84">
        <v>4.0095600000000002E-2</v>
      </c>
      <c r="EX84">
        <v>0.13727900000000001</v>
      </c>
      <c r="EY84">
        <v>0.122819</v>
      </c>
      <c r="EZ84">
        <v>30011.9</v>
      </c>
      <c r="FA84">
        <v>29658.5</v>
      </c>
      <c r="FB84">
        <v>28441.599999999999</v>
      </c>
      <c r="FC84">
        <v>28300</v>
      </c>
      <c r="FD84">
        <v>33748.300000000003</v>
      </c>
      <c r="FE84">
        <v>34932.1</v>
      </c>
      <c r="FF84">
        <v>42944.3</v>
      </c>
      <c r="FG84">
        <v>44178.6</v>
      </c>
      <c r="FH84">
        <v>1.77433</v>
      </c>
      <c r="FI84">
        <v>1.9117299999999999</v>
      </c>
      <c r="FJ84">
        <v>1.9483299999999999E-2</v>
      </c>
      <c r="FK84">
        <v>0</v>
      </c>
      <c r="FL84">
        <v>30.1738</v>
      </c>
      <c r="FM84">
        <v>999.9</v>
      </c>
      <c r="FN84">
        <v>38.75</v>
      </c>
      <c r="FO84">
        <v>41.14</v>
      </c>
      <c r="FP84">
        <v>30.679500000000001</v>
      </c>
      <c r="FQ84">
        <v>61.709299999999999</v>
      </c>
      <c r="FR84">
        <v>32.520000000000003</v>
      </c>
      <c r="FS84">
        <v>1</v>
      </c>
      <c r="FT84">
        <v>0.650231</v>
      </c>
      <c r="FU84">
        <v>2.63165</v>
      </c>
      <c r="FV84">
        <v>20.327500000000001</v>
      </c>
      <c r="FW84">
        <v>5.2750899999999996</v>
      </c>
      <c r="FX84">
        <v>12.093400000000001</v>
      </c>
      <c r="FY84">
        <v>5.0125999999999999</v>
      </c>
      <c r="FZ84">
        <v>3.2919999999999998</v>
      </c>
      <c r="GA84">
        <v>999.9</v>
      </c>
      <c r="GB84">
        <v>9999</v>
      </c>
      <c r="GC84">
        <v>9999</v>
      </c>
      <c r="GD84">
        <v>9999</v>
      </c>
      <c r="GE84">
        <v>1.8719699999999999</v>
      </c>
      <c r="GF84">
        <v>1.8727100000000001</v>
      </c>
      <c r="GG84">
        <v>1.87235</v>
      </c>
      <c r="GH84">
        <v>1.87609</v>
      </c>
      <c r="GI84">
        <v>1.8698300000000001</v>
      </c>
      <c r="GJ84">
        <v>1.87283</v>
      </c>
      <c r="GK84">
        <v>1.87277</v>
      </c>
      <c r="GL84">
        <v>1.8742399999999999</v>
      </c>
      <c r="GM84">
        <v>5</v>
      </c>
      <c r="GN84">
        <v>0</v>
      </c>
      <c r="GO84">
        <v>0</v>
      </c>
      <c r="GP84">
        <v>0</v>
      </c>
      <c r="GQ84" t="s">
        <v>371</v>
      </c>
      <c r="GR84" t="s">
        <v>372</v>
      </c>
      <c r="GS84" t="s">
        <v>373</v>
      </c>
      <c r="GT84" t="s">
        <v>373</v>
      </c>
      <c r="GU84" t="s">
        <v>373</v>
      </c>
      <c r="GV84" t="s">
        <v>373</v>
      </c>
      <c r="GW84">
        <v>0</v>
      </c>
      <c r="GX84">
        <v>100</v>
      </c>
      <c r="GY84">
        <v>100</v>
      </c>
      <c r="GZ84">
        <v>-4.4169999999999998</v>
      </c>
      <c r="HA84">
        <v>5.9299999999999999E-2</v>
      </c>
      <c r="HB84">
        <v>-3.6654474975106299</v>
      </c>
      <c r="HC84">
        <v>-5.2264853520813098E-3</v>
      </c>
      <c r="HD84">
        <v>8.80926177612275E-7</v>
      </c>
      <c r="HE84">
        <v>-7.1543816509633199E-11</v>
      </c>
      <c r="HF84">
        <v>5.9247619047624801E-2</v>
      </c>
      <c r="HG84">
        <v>0</v>
      </c>
      <c r="HH84">
        <v>0</v>
      </c>
      <c r="HI84">
        <v>0</v>
      </c>
      <c r="HJ84">
        <v>3</v>
      </c>
      <c r="HK84">
        <v>2051</v>
      </c>
      <c r="HL84">
        <v>1</v>
      </c>
      <c r="HM84">
        <v>25</v>
      </c>
      <c r="HN84">
        <v>0.9</v>
      </c>
      <c r="HO84">
        <v>0.6</v>
      </c>
      <c r="HP84">
        <v>18</v>
      </c>
      <c r="HQ84">
        <v>518.21900000000005</v>
      </c>
      <c r="HR84">
        <v>525.52</v>
      </c>
      <c r="HS84">
        <v>27.000900000000001</v>
      </c>
      <c r="HT84">
        <v>34.917499999999997</v>
      </c>
      <c r="HU84">
        <v>30.000800000000002</v>
      </c>
      <c r="HV84">
        <v>35.064300000000003</v>
      </c>
      <c r="HW84">
        <v>35.063800000000001</v>
      </c>
      <c r="HX84">
        <v>10.248200000000001</v>
      </c>
      <c r="HY84">
        <v>15.328099999999999</v>
      </c>
      <c r="HZ84">
        <v>33.8645</v>
      </c>
      <c r="IA84">
        <v>27</v>
      </c>
      <c r="IB84">
        <v>150</v>
      </c>
      <c r="IC84">
        <v>25.312999999999999</v>
      </c>
      <c r="ID84">
        <v>99.633899999999997</v>
      </c>
      <c r="IE84">
        <v>97.976200000000006</v>
      </c>
    </row>
    <row r="85" spans="1:239" x14ac:dyDescent="0.3">
      <c r="A85">
        <v>69</v>
      </c>
      <c r="B85">
        <v>1628187748.5</v>
      </c>
      <c r="C85">
        <v>13279</v>
      </c>
      <c r="D85" t="s">
        <v>714</v>
      </c>
      <c r="E85" t="s">
        <v>715</v>
      </c>
      <c r="F85">
        <v>0</v>
      </c>
      <c r="G85" t="s">
        <v>695</v>
      </c>
      <c r="H85" t="s">
        <v>533</v>
      </c>
      <c r="I85" t="s">
        <v>364</v>
      </c>
      <c r="J85">
        <v>1628187748.5</v>
      </c>
      <c r="K85">
        <f t="shared" si="92"/>
        <v>4.6446516985104176E-3</v>
      </c>
      <c r="L85">
        <f t="shared" si="93"/>
        <v>4.6446516985104171</v>
      </c>
      <c r="M85">
        <f t="shared" si="94"/>
        <v>2.0302658979940458</v>
      </c>
      <c r="N85">
        <f t="shared" si="95"/>
        <v>97.076800000000006</v>
      </c>
      <c r="O85">
        <f t="shared" si="96"/>
        <v>85.442812538521736</v>
      </c>
      <c r="P85">
        <f t="shared" si="97"/>
        <v>8.5094310530809931</v>
      </c>
      <c r="Q85">
        <f t="shared" si="98"/>
        <v>9.668084557508001</v>
      </c>
      <c r="R85">
        <f t="shared" si="99"/>
        <v>0.35700338203714715</v>
      </c>
      <c r="S85">
        <f t="shared" si="100"/>
        <v>2.9277306232782898</v>
      </c>
      <c r="T85">
        <f t="shared" si="101"/>
        <v>0.33446216840731502</v>
      </c>
      <c r="U85">
        <f t="shared" si="102"/>
        <v>0.21094538053391254</v>
      </c>
      <c r="V85">
        <f t="shared" si="103"/>
        <v>321.5315368613617</v>
      </c>
      <c r="W85">
        <f t="shared" si="104"/>
        <v>31.039713646861646</v>
      </c>
      <c r="X85">
        <f t="shared" si="105"/>
        <v>30.513400000000001</v>
      </c>
      <c r="Y85">
        <f t="shared" si="106"/>
        <v>4.3877134772611885</v>
      </c>
      <c r="Z85">
        <f t="shared" si="107"/>
        <v>70.301406361357664</v>
      </c>
      <c r="AA85">
        <f t="shared" si="108"/>
        <v>3.0563726881902502</v>
      </c>
      <c r="AB85">
        <f t="shared" si="109"/>
        <v>4.3475270928153664</v>
      </c>
      <c r="AC85">
        <f t="shared" si="110"/>
        <v>1.3313407890709383</v>
      </c>
      <c r="AD85">
        <f t="shared" si="111"/>
        <v>-204.82913990430941</v>
      </c>
      <c r="AE85">
        <f t="shared" si="112"/>
        <v>-25.364858007302519</v>
      </c>
      <c r="AF85">
        <f t="shared" si="113"/>
        <v>-1.93464464614776</v>
      </c>
      <c r="AG85">
        <f t="shared" si="114"/>
        <v>89.402894303601997</v>
      </c>
      <c r="AH85">
        <v>0</v>
      </c>
      <c r="AI85">
        <v>0</v>
      </c>
      <c r="AJ85">
        <f t="shared" si="115"/>
        <v>1</v>
      </c>
      <c r="AK85">
        <f t="shared" si="116"/>
        <v>0</v>
      </c>
      <c r="AL85">
        <f t="shared" si="117"/>
        <v>52229.80420187155</v>
      </c>
      <c r="AM85" t="s">
        <v>365</v>
      </c>
      <c r="AN85">
        <v>10238.9</v>
      </c>
      <c r="AO85">
        <v>302.21199999999999</v>
      </c>
      <c r="AP85">
        <v>4052.3</v>
      </c>
      <c r="AQ85">
        <f t="shared" si="118"/>
        <v>0.92542210596451402</v>
      </c>
      <c r="AR85">
        <v>-0.32343011824092399</v>
      </c>
      <c r="AS85" t="s">
        <v>716</v>
      </c>
      <c r="AT85">
        <v>10305.799999999999</v>
      </c>
      <c r="AU85">
        <v>735.07373076923102</v>
      </c>
      <c r="AV85">
        <v>881.00900000000001</v>
      </c>
      <c r="AW85">
        <f t="shared" si="119"/>
        <v>0.1656456054714186</v>
      </c>
      <c r="AX85">
        <v>0.5</v>
      </c>
      <c r="AY85">
        <f t="shared" si="120"/>
        <v>1681.3064999281667</v>
      </c>
      <c r="AZ85">
        <f t="shared" si="121"/>
        <v>2.0302658979940458</v>
      </c>
      <c r="BA85">
        <f t="shared" si="122"/>
        <v>139.25051658181638</v>
      </c>
      <c r="BB85">
        <f t="shared" si="123"/>
        <v>1.3999208450901311E-3</v>
      </c>
      <c r="BC85">
        <f t="shared" si="124"/>
        <v>3.5996124897702524</v>
      </c>
      <c r="BD85">
        <f t="shared" si="125"/>
        <v>238.2527006460142</v>
      </c>
      <c r="BE85" t="s">
        <v>717</v>
      </c>
      <c r="BF85">
        <v>560.77</v>
      </c>
      <c r="BG85">
        <f t="shared" si="126"/>
        <v>560.77</v>
      </c>
      <c r="BH85">
        <f t="shared" si="127"/>
        <v>0.3634911788642341</v>
      </c>
      <c r="BI85">
        <f t="shared" si="128"/>
        <v>0.45570735991171901</v>
      </c>
      <c r="BJ85">
        <f t="shared" si="129"/>
        <v>0.90828118332077912</v>
      </c>
      <c r="BK85">
        <f t="shared" si="130"/>
        <v>0.25213549695449178</v>
      </c>
      <c r="BL85">
        <f t="shared" si="131"/>
        <v>0.8456577552313439</v>
      </c>
      <c r="BM85">
        <f t="shared" si="132"/>
        <v>0.34764814129634714</v>
      </c>
      <c r="BN85">
        <f t="shared" si="133"/>
        <v>0.65235185870365286</v>
      </c>
      <c r="BO85">
        <f t="shared" si="134"/>
        <v>2000.13</v>
      </c>
      <c r="BP85">
        <f t="shared" si="135"/>
        <v>1681.3064999281667</v>
      </c>
      <c r="BQ85">
        <f t="shared" si="136"/>
        <v>0.84059861105436473</v>
      </c>
      <c r="BR85">
        <f t="shared" si="137"/>
        <v>0.16075531933492407</v>
      </c>
      <c r="BS85">
        <v>6</v>
      </c>
      <c r="BT85">
        <v>0.5</v>
      </c>
      <c r="BU85" t="s">
        <v>368</v>
      </c>
      <c r="BV85">
        <v>2</v>
      </c>
      <c r="BW85">
        <v>1628187748.5</v>
      </c>
      <c r="BX85">
        <v>97.076800000000006</v>
      </c>
      <c r="BY85">
        <v>100.054</v>
      </c>
      <c r="BZ85">
        <v>30.6889</v>
      </c>
      <c r="CA85">
        <v>25.2867</v>
      </c>
      <c r="CB85">
        <v>101.224</v>
      </c>
      <c r="CC85">
        <v>30.636700000000001</v>
      </c>
      <c r="CD85">
        <v>500.03100000000001</v>
      </c>
      <c r="CE85">
        <v>99.492400000000004</v>
      </c>
      <c r="CF85">
        <v>9.9722500000000006E-2</v>
      </c>
      <c r="CG85">
        <v>30.352699999999999</v>
      </c>
      <c r="CH85">
        <v>30.513400000000001</v>
      </c>
      <c r="CI85">
        <v>999.9</v>
      </c>
      <c r="CJ85">
        <v>0</v>
      </c>
      <c r="CK85">
        <v>0</v>
      </c>
      <c r="CL85">
        <v>10040.6</v>
      </c>
      <c r="CM85">
        <v>0</v>
      </c>
      <c r="CN85">
        <v>2029.04</v>
      </c>
      <c r="CO85">
        <v>-2.9769600000000001</v>
      </c>
      <c r="CP85">
        <v>100.15</v>
      </c>
      <c r="CQ85">
        <v>102.649</v>
      </c>
      <c r="CR85">
        <v>5.4021299999999997</v>
      </c>
      <c r="CS85">
        <v>100.054</v>
      </c>
      <c r="CT85">
        <v>25.2867</v>
      </c>
      <c r="CU85">
        <v>3.0533100000000002</v>
      </c>
      <c r="CV85">
        <v>2.5158399999999999</v>
      </c>
      <c r="CW85">
        <v>24.3215</v>
      </c>
      <c r="CX85">
        <v>21.129300000000001</v>
      </c>
      <c r="CY85">
        <v>2000.13</v>
      </c>
      <c r="CZ85">
        <v>0.97999499999999995</v>
      </c>
      <c r="DA85">
        <v>2.0005200000000001E-2</v>
      </c>
      <c r="DB85">
        <v>0</v>
      </c>
      <c r="DC85">
        <v>735.35500000000002</v>
      </c>
      <c r="DD85">
        <v>5.0001199999999999</v>
      </c>
      <c r="DE85">
        <v>15324.2</v>
      </c>
      <c r="DF85">
        <v>17385.8</v>
      </c>
      <c r="DG85">
        <v>47.686999999999998</v>
      </c>
      <c r="DH85">
        <v>49.936999999999998</v>
      </c>
      <c r="DI85">
        <v>48.625</v>
      </c>
      <c r="DJ85">
        <v>48.561999999999998</v>
      </c>
      <c r="DK85">
        <v>49.5</v>
      </c>
      <c r="DL85">
        <v>1955.22</v>
      </c>
      <c r="DM85">
        <v>39.909999999999997</v>
      </c>
      <c r="DN85">
        <v>0</v>
      </c>
      <c r="DO85">
        <v>101.799999952316</v>
      </c>
      <c r="DP85">
        <v>0</v>
      </c>
      <c r="DQ85">
        <v>735.07373076923102</v>
      </c>
      <c r="DR85">
        <v>0.56584616678794797</v>
      </c>
      <c r="DS85">
        <v>-11.483760816460199</v>
      </c>
      <c r="DT85">
        <v>15324.8576923077</v>
      </c>
      <c r="DU85">
        <v>15</v>
      </c>
      <c r="DV85">
        <v>1628187710</v>
      </c>
      <c r="DW85" t="s">
        <v>718</v>
      </c>
      <c r="DX85">
        <v>1628187705</v>
      </c>
      <c r="DY85">
        <v>1628187710</v>
      </c>
      <c r="DZ85">
        <v>76</v>
      </c>
      <c r="EA85">
        <v>3.7999999999999999E-2</v>
      </c>
      <c r="EB85">
        <v>-7.0000000000000001E-3</v>
      </c>
      <c r="EC85">
        <v>-4.1619999999999999</v>
      </c>
      <c r="ED85">
        <v>5.1999999999999998E-2</v>
      </c>
      <c r="EE85">
        <v>100</v>
      </c>
      <c r="EF85">
        <v>25</v>
      </c>
      <c r="EG85">
        <v>0.31</v>
      </c>
      <c r="EH85">
        <v>0.02</v>
      </c>
      <c r="EI85">
        <v>2.0785597222955801</v>
      </c>
      <c r="EJ85">
        <v>-0.17953187811846599</v>
      </c>
      <c r="EK85">
        <v>6.8392960606897701E-2</v>
      </c>
      <c r="EL85">
        <v>1</v>
      </c>
      <c r="EM85">
        <v>0.33875465376188701</v>
      </c>
      <c r="EN85">
        <v>0.117139741635851</v>
      </c>
      <c r="EO85">
        <v>1.92520438475519E-2</v>
      </c>
      <c r="EP85">
        <v>1</v>
      </c>
      <c r="EQ85">
        <v>2</v>
      </c>
      <c r="ER85">
        <v>2</v>
      </c>
      <c r="ES85" t="s">
        <v>370</v>
      </c>
      <c r="ET85">
        <v>2.9318200000000001</v>
      </c>
      <c r="EU85">
        <v>2.7403599999999999</v>
      </c>
      <c r="EV85">
        <v>2.7021099999999999E-2</v>
      </c>
      <c r="EW85">
        <v>2.7289799999999999E-2</v>
      </c>
      <c r="EX85">
        <v>0.137656</v>
      </c>
      <c r="EY85">
        <v>0.122137</v>
      </c>
      <c r="EZ85">
        <v>30362</v>
      </c>
      <c r="FA85">
        <v>30041</v>
      </c>
      <c r="FB85">
        <v>28430.9</v>
      </c>
      <c r="FC85">
        <v>28288.7</v>
      </c>
      <c r="FD85">
        <v>33721.9</v>
      </c>
      <c r="FE85">
        <v>34946.5</v>
      </c>
      <c r="FF85">
        <v>42928.9</v>
      </c>
      <c r="FG85">
        <v>44161.599999999999</v>
      </c>
      <c r="FH85">
        <v>1.7720199999999999</v>
      </c>
      <c r="FI85">
        <v>1.90815</v>
      </c>
      <c r="FJ85">
        <v>1.06543E-2</v>
      </c>
      <c r="FK85">
        <v>0</v>
      </c>
      <c r="FL85">
        <v>30.3401</v>
      </c>
      <c r="FM85">
        <v>999.9</v>
      </c>
      <c r="FN85">
        <v>38.725000000000001</v>
      </c>
      <c r="FO85">
        <v>41.271000000000001</v>
      </c>
      <c r="FP85">
        <v>30.873999999999999</v>
      </c>
      <c r="FQ85">
        <v>61.799300000000002</v>
      </c>
      <c r="FR85">
        <v>32.427900000000001</v>
      </c>
      <c r="FS85">
        <v>1</v>
      </c>
      <c r="FT85">
        <v>0.66803400000000002</v>
      </c>
      <c r="FU85">
        <v>2.7427000000000001</v>
      </c>
      <c r="FV85">
        <v>20.325199999999999</v>
      </c>
      <c r="FW85">
        <v>5.2746399999999998</v>
      </c>
      <c r="FX85">
        <v>12.0938</v>
      </c>
      <c r="FY85">
        <v>5.0123499999999996</v>
      </c>
      <c r="FZ85">
        <v>3.2919800000000001</v>
      </c>
      <c r="GA85">
        <v>999.9</v>
      </c>
      <c r="GB85">
        <v>9999</v>
      </c>
      <c r="GC85">
        <v>9999</v>
      </c>
      <c r="GD85">
        <v>9999</v>
      </c>
      <c r="GE85">
        <v>1.87195</v>
      </c>
      <c r="GF85">
        <v>1.8727100000000001</v>
      </c>
      <c r="GG85">
        <v>1.87232</v>
      </c>
      <c r="GH85">
        <v>1.8760699999999999</v>
      </c>
      <c r="GI85">
        <v>1.86981</v>
      </c>
      <c r="GJ85">
        <v>1.87286</v>
      </c>
      <c r="GK85">
        <v>1.8727499999999999</v>
      </c>
      <c r="GL85">
        <v>1.8742399999999999</v>
      </c>
      <c r="GM85">
        <v>5</v>
      </c>
      <c r="GN85">
        <v>0</v>
      </c>
      <c r="GO85">
        <v>0</v>
      </c>
      <c r="GP85">
        <v>0</v>
      </c>
      <c r="GQ85" t="s">
        <v>371</v>
      </c>
      <c r="GR85" t="s">
        <v>372</v>
      </c>
      <c r="GS85" t="s">
        <v>373</v>
      </c>
      <c r="GT85" t="s">
        <v>373</v>
      </c>
      <c r="GU85" t="s">
        <v>373</v>
      </c>
      <c r="GV85" t="s">
        <v>373</v>
      </c>
      <c r="GW85">
        <v>0</v>
      </c>
      <c r="GX85">
        <v>100</v>
      </c>
      <c r="GY85">
        <v>100</v>
      </c>
      <c r="GZ85">
        <v>-4.1470000000000002</v>
      </c>
      <c r="HA85">
        <v>5.2200000000000003E-2</v>
      </c>
      <c r="HB85">
        <v>-3.62710513673668</v>
      </c>
      <c r="HC85">
        <v>-5.2264853520813098E-3</v>
      </c>
      <c r="HD85">
        <v>8.80926177612275E-7</v>
      </c>
      <c r="HE85">
        <v>-7.1543816509633199E-11</v>
      </c>
      <c r="HF85">
        <v>5.21849999999979E-2</v>
      </c>
      <c r="HG85">
        <v>0</v>
      </c>
      <c r="HH85">
        <v>0</v>
      </c>
      <c r="HI85">
        <v>0</v>
      </c>
      <c r="HJ85">
        <v>3</v>
      </c>
      <c r="HK85">
        <v>2051</v>
      </c>
      <c r="HL85">
        <v>1</v>
      </c>
      <c r="HM85">
        <v>25</v>
      </c>
      <c r="HN85">
        <v>0.7</v>
      </c>
      <c r="HO85">
        <v>0.6</v>
      </c>
      <c r="HP85">
        <v>18</v>
      </c>
      <c r="HQ85">
        <v>517.51800000000003</v>
      </c>
      <c r="HR85">
        <v>523.84</v>
      </c>
      <c r="HS85">
        <v>27.000900000000001</v>
      </c>
      <c r="HT85">
        <v>35.106299999999997</v>
      </c>
      <c r="HU85">
        <v>30.000800000000002</v>
      </c>
      <c r="HV85">
        <v>35.194099999999999</v>
      </c>
      <c r="HW85">
        <v>35.179400000000001</v>
      </c>
      <c r="HX85">
        <v>7.8353799999999998</v>
      </c>
      <c r="HY85">
        <v>16.480899999999998</v>
      </c>
      <c r="HZ85">
        <v>34.033700000000003</v>
      </c>
      <c r="IA85">
        <v>27</v>
      </c>
      <c r="IB85">
        <v>100</v>
      </c>
      <c r="IC85">
        <v>25.175699999999999</v>
      </c>
      <c r="ID85">
        <v>99.597499999999997</v>
      </c>
      <c r="IE85">
        <v>97.937899999999999</v>
      </c>
    </row>
    <row r="86" spans="1:239" x14ac:dyDescent="0.3">
      <c r="A86">
        <v>70</v>
      </c>
      <c r="B86">
        <v>1628187873.5</v>
      </c>
      <c r="C86">
        <v>13404</v>
      </c>
      <c r="D86" t="s">
        <v>719</v>
      </c>
      <c r="E86" t="s">
        <v>720</v>
      </c>
      <c r="F86">
        <v>0</v>
      </c>
      <c r="G86" t="s">
        <v>695</v>
      </c>
      <c r="H86" t="s">
        <v>533</v>
      </c>
      <c r="I86" t="s">
        <v>364</v>
      </c>
      <c r="J86">
        <v>1628187873.5</v>
      </c>
      <c r="K86">
        <f t="shared" si="92"/>
        <v>4.8319830473669929E-3</v>
      </c>
      <c r="L86">
        <f t="shared" si="93"/>
        <v>4.8319830473669931</v>
      </c>
      <c r="M86">
        <f t="shared" si="94"/>
        <v>0.40368637856889039</v>
      </c>
      <c r="N86">
        <f t="shared" si="95"/>
        <v>74.171499999999995</v>
      </c>
      <c r="O86">
        <f t="shared" si="96"/>
        <v>70.829674199179777</v>
      </c>
      <c r="P86">
        <f t="shared" si="97"/>
        <v>7.0546394883681911</v>
      </c>
      <c r="Q86">
        <f t="shared" si="98"/>
        <v>7.3874855239353998</v>
      </c>
      <c r="R86">
        <f t="shared" si="99"/>
        <v>0.38338911277976978</v>
      </c>
      <c r="S86">
        <f t="shared" si="100"/>
        <v>2.9272217781693421</v>
      </c>
      <c r="T86">
        <f t="shared" si="101"/>
        <v>0.35751806311168255</v>
      </c>
      <c r="U86">
        <f t="shared" si="102"/>
        <v>0.22562755550370028</v>
      </c>
      <c r="V86">
        <f t="shared" si="103"/>
        <v>321.53574586139848</v>
      </c>
      <c r="W86">
        <f t="shared" si="104"/>
        <v>30.926836936611089</v>
      </c>
      <c r="X86">
        <f t="shared" si="105"/>
        <v>30.396799999999999</v>
      </c>
      <c r="Y86">
        <f t="shared" si="106"/>
        <v>4.3585231590218214</v>
      </c>
      <c r="Z86">
        <f t="shared" si="107"/>
        <v>70.703758976729318</v>
      </c>
      <c r="AA86">
        <f t="shared" si="108"/>
        <v>3.0625423496110402</v>
      </c>
      <c r="AB86">
        <f t="shared" si="109"/>
        <v>4.3315127709391135</v>
      </c>
      <c r="AC86">
        <f t="shared" si="110"/>
        <v>1.2959808094107812</v>
      </c>
      <c r="AD86">
        <f t="shared" si="111"/>
        <v>-213.09045238888439</v>
      </c>
      <c r="AE86">
        <f t="shared" si="112"/>
        <v>-17.122643284756116</v>
      </c>
      <c r="AF86">
        <f t="shared" si="113"/>
        <v>-1.3050477524898747</v>
      </c>
      <c r="AG86">
        <f t="shared" si="114"/>
        <v>90.017602435268088</v>
      </c>
      <c r="AH86">
        <v>0</v>
      </c>
      <c r="AI86">
        <v>0</v>
      </c>
      <c r="AJ86">
        <f t="shared" si="115"/>
        <v>1</v>
      </c>
      <c r="AK86">
        <f t="shared" si="116"/>
        <v>0</v>
      </c>
      <c r="AL86">
        <f t="shared" si="117"/>
        <v>52226.542414979274</v>
      </c>
      <c r="AM86" t="s">
        <v>365</v>
      </c>
      <c r="AN86">
        <v>10238.9</v>
      </c>
      <c r="AO86">
        <v>302.21199999999999</v>
      </c>
      <c r="AP86">
        <v>4052.3</v>
      </c>
      <c r="AQ86">
        <f t="shared" si="118"/>
        <v>0.92542210596451402</v>
      </c>
      <c r="AR86">
        <v>-0.32343011824092399</v>
      </c>
      <c r="AS86" t="s">
        <v>721</v>
      </c>
      <c r="AT86">
        <v>10304.200000000001</v>
      </c>
      <c r="AU86">
        <v>734.96588461538499</v>
      </c>
      <c r="AV86">
        <v>859.65899999999999</v>
      </c>
      <c r="AW86">
        <f t="shared" si="119"/>
        <v>0.14504950844999587</v>
      </c>
      <c r="AX86">
        <v>0.5</v>
      </c>
      <c r="AY86">
        <f t="shared" si="120"/>
        <v>1681.3313999281856</v>
      </c>
      <c r="AZ86">
        <f t="shared" si="121"/>
        <v>0.40368637856889039</v>
      </c>
      <c r="BA86">
        <f t="shared" si="122"/>
        <v>121.93814655056337</v>
      </c>
      <c r="BB86">
        <f t="shared" si="123"/>
        <v>4.3246471031283397E-4</v>
      </c>
      <c r="BC86">
        <f t="shared" si="124"/>
        <v>3.7138458388733206</v>
      </c>
      <c r="BD86">
        <f t="shared" si="125"/>
        <v>236.66320299590271</v>
      </c>
      <c r="BE86" t="s">
        <v>722</v>
      </c>
      <c r="BF86">
        <v>568.54</v>
      </c>
      <c r="BG86">
        <f t="shared" si="126"/>
        <v>568.54</v>
      </c>
      <c r="BH86">
        <f t="shared" si="127"/>
        <v>0.33864474169409031</v>
      </c>
      <c r="BI86">
        <f t="shared" si="128"/>
        <v>0.4283235219433118</v>
      </c>
      <c r="BJ86">
        <f t="shared" si="129"/>
        <v>0.91643540312765515</v>
      </c>
      <c r="BK86">
        <f t="shared" si="130"/>
        <v>0.22368604617948432</v>
      </c>
      <c r="BL86">
        <f t="shared" si="131"/>
        <v>0.85135095496425683</v>
      </c>
      <c r="BM86">
        <f t="shared" si="132"/>
        <v>0.33133382142367934</v>
      </c>
      <c r="BN86">
        <f t="shared" si="133"/>
        <v>0.6686661785763206</v>
      </c>
      <c r="BO86">
        <f t="shared" si="134"/>
        <v>2000.16</v>
      </c>
      <c r="BP86">
        <f t="shared" si="135"/>
        <v>1681.3313999281856</v>
      </c>
      <c r="BQ86">
        <f t="shared" si="136"/>
        <v>0.84059845208792572</v>
      </c>
      <c r="BR86">
        <f t="shared" si="137"/>
        <v>0.16075501252969684</v>
      </c>
      <c r="BS86">
        <v>6</v>
      </c>
      <c r="BT86">
        <v>0.5</v>
      </c>
      <c r="BU86" t="s">
        <v>368</v>
      </c>
      <c r="BV86">
        <v>2</v>
      </c>
      <c r="BW86">
        <v>1628187873.5</v>
      </c>
      <c r="BX86">
        <v>74.171499999999995</v>
      </c>
      <c r="BY86">
        <v>75.085999999999999</v>
      </c>
      <c r="BZ86">
        <v>30.7484</v>
      </c>
      <c r="CA86">
        <v>25.128299999999999</v>
      </c>
      <c r="CB86">
        <v>78.267099999999999</v>
      </c>
      <c r="CC86">
        <v>30.7026</v>
      </c>
      <c r="CD86">
        <v>499.99900000000002</v>
      </c>
      <c r="CE86">
        <v>99.500200000000007</v>
      </c>
      <c r="CF86">
        <v>9.9855600000000003E-2</v>
      </c>
      <c r="CG86">
        <v>30.2883</v>
      </c>
      <c r="CH86">
        <v>30.396799999999999</v>
      </c>
      <c r="CI86">
        <v>999.9</v>
      </c>
      <c r="CJ86">
        <v>0</v>
      </c>
      <c r="CK86">
        <v>0</v>
      </c>
      <c r="CL86">
        <v>10036.9</v>
      </c>
      <c r="CM86">
        <v>0</v>
      </c>
      <c r="CN86">
        <v>2043.96</v>
      </c>
      <c r="CO86">
        <v>-0.91456599999999999</v>
      </c>
      <c r="CP86">
        <v>76.524500000000003</v>
      </c>
      <c r="CQ86">
        <v>77.021500000000003</v>
      </c>
      <c r="CR86">
        <v>5.6200999999999999</v>
      </c>
      <c r="CS86">
        <v>75.085999999999999</v>
      </c>
      <c r="CT86">
        <v>25.128299999999999</v>
      </c>
      <c r="CU86">
        <v>3.0594700000000001</v>
      </c>
      <c r="CV86">
        <v>2.50027</v>
      </c>
      <c r="CW86">
        <v>24.3552</v>
      </c>
      <c r="CX86">
        <v>21.028300000000002</v>
      </c>
      <c r="CY86">
        <v>2000.16</v>
      </c>
      <c r="CZ86">
        <v>0.98</v>
      </c>
      <c r="DA86">
        <v>1.9999599999999999E-2</v>
      </c>
      <c r="DB86">
        <v>0</v>
      </c>
      <c r="DC86">
        <v>734.80200000000002</v>
      </c>
      <c r="DD86">
        <v>5.0001199999999999</v>
      </c>
      <c r="DE86">
        <v>15349.4</v>
      </c>
      <c r="DF86">
        <v>17386.099999999999</v>
      </c>
      <c r="DG86">
        <v>48.061999999999998</v>
      </c>
      <c r="DH86">
        <v>50.186999999999998</v>
      </c>
      <c r="DI86">
        <v>49</v>
      </c>
      <c r="DJ86">
        <v>48.936999999999998</v>
      </c>
      <c r="DK86">
        <v>49.875</v>
      </c>
      <c r="DL86">
        <v>1955.26</v>
      </c>
      <c r="DM86">
        <v>39.9</v>
      </c>
      <c r="DN86">
        <v>0</v>
      </c>
      <c r="DO86">
        <v>124.5</v>
      </c>
      <c r="DP86">
        <v>0</v>
      </c>
      <c r="DQ86">
        <v>734.96588461538499</v>
      </c>
      <c r="DR86">
        <v>-1.4189059692789801</v>
      </c>
      <c r="DS86">
        <v>-35.774358967316203</v>
      </c>
      <c r="DT86">
        <v>15352.4230769231</v>
      </c>
      <c r="DU86">
        <v>15</v>
      </c>
      <c r="DV86">
        <v>1628187836</v>
      </c>
      <c r="DW86" t="s">
        <v>723</v>
      </c>
      <c r="DX86">
        <v>1628187827</v>
      </c>
      <c r="DY86">
        <v>1628187836</v>
      </c>
      <c r="DZ86">
        <v>77</v>
      </c>
      <c r="EA86">
        <v>-6.5000000000000002E-2</v>
      </c>
      <c r="EB86">
        <v>-6.0000000000000001E-3</v>
      </c>
      <c r="EC86">
        <v>-4.0999999999999996</v>
      </c>
      <c r="ED86">
        <v>4.5999999999999999E-2</v>
      </c>
      <c r="EE86">
        <v>75</v>
      </c>
      <c r="EF86">
        <v>25</v>
      </c>
      <c r="EG86">
        <v>0.35</v>
      </c>
      <c r="EH86">
        <v>0.02</v>
      </c>
      <c r="EI86">
        <v>0.41553711343592498</v>
      </c>
      <c r="EJ86">
        <v>2.2568664573265899E-2</v>
      </c>
      <c r="EK86">
        <v>7.8242969030619405E-2</v>
      </c>
      <c r="EL86">
        <v>1</v>
      </c>
      <c r="EM86">
        <v>0.36168500546573001</v>
      </c>
      <c r="EN86">
        <v>0.12339689012942601</v>
      </c>
      <c r="EO86">
        <v>1.9809675117260998E-2</v>
      </c>
      <c r="EP86">
        <v>1</v>
      </c>
      <c r="EQ86">
        <v>2</v>
      </c>
      <c r="ER86">
        <v>2</v>
      </c>
      <c r="ES86" t="s">
        <v>370</v>
      </c>
      <c r="ET86">
        <v>2.93161</v>
      </c>
      <c r="EU86">
        <v>2.7404500000000001</v>
      </c>
      <c r="EV86">
        <v>2.1020299999999999E-2</v>
      </c>
      <c r="EW86">
        <v>2.0624799999999999E-2</v>
      </c>
      <c r="EX86">
        <v>0.13781099999999999</v>
      </c>
      <c r="EY86">
        <v>0.121572</v>
      </c>
      <c r="EZ86">
        <v>30537.9</v>
      </c>
      <c r="FA86">
        <v>30230.6</v>
      </c>
      <c r="FB86">
        <v>28421.5</v>
      </c>
      <c r="FC86">
        <v>28274.7</v>
      </c>
      <c r="FD86">
        <v>33706.9</v>
      </c>
      <c r="FE86">
        <v>34953.300000000003</v>
      </c>
      <c r="FF86">
        <v>42916.5</v>
      </c>
      <c r="FG86">
        <v>44141</v>
      </c>
      <c r="FH86">
        <v>1.7693000000000001</v>
      </c>
      <c r="FI86">
        <v>1.9036200000000001</v>
      </c>
      <c r="FJ86">
        <v>4.9918899999999997E-3</v>
      </c>
      <c r="FK86">
        <v>0</v>
      </c>
      <c r="FL86">
        <v>30.3156</v>
      </c>
      <c r="FM86">
        <v>999.9</v>
      </c>
      <c r="FN86">
        <v>38.475000000000001</v>
      </c>
      <c r="FO86">
        <v>41.463000000000001</v>
      </c>
      <c r="FP86">
        <v>30.985700000000001</v>
      </c>
      <c r="FQ86">
        <v>61.9893</v>
      </c>
      <c r="FR86">
        <v>32.620199999999997</v>
      </c>
      <c r="FS86">
        <v>1</v>
      </c>
      <c r="FT86">
        <v>0.68921500000000002</v>
      </c>
      <c r="FU86">
        <v>2.7572100000000002</v>
      </c>
      <c r="FV86">
        <v>20.324100000000001</v>
      </c>
      <c r="FW86">
        <v>5.2682099999999998</v>
      </c>
      <c r="FX86">
        <v>12.0937</v>
      </c>
      <c r="FY86">
        <v>5.01105</v>
      </c>
      <c r="FZ86">
        <v>3.2912499999999998</v>
      </c>
      <c r="GA86">
        <v>999.9</v>
      </c>
      <c r="GB86">
        <v>9999</v>
      </c>
      <c r="GC86">
        <v>9999</v>
      </c>
      <c r="GD86">
        <v>9999</v>
      </c>
      <c r="GE86">
        <v>1.87195</v>
      </c>
      <c r="GF86">
        <v>1.8727100000000001</v>
      </c>
      <c r="GG86">
        <v>1.8722700000000001</v>
      </c>
      <c r="GH86">
        <v>1.8760699999999999</v>
      </c>
      <c r="GI86">
        <v>1.86981</v>
      </c>
      <c r="GJ86">
        <v>1.8727499999999999</v>
      </c>
      <c r="GK86">
        <v>1.8727199999999999</v>
      </c>
      <c r="GL86">
        <v>1.8741699999999999</v>
      </c>
      <c r="GM86">
        <v>5</v>
      </c>
      <c r="GN86">
        <v>0</v>
      </c>
      <c r="GO86">
        <v>0</v>
      </c>
      <c r="GP86">
        <v>0</v>
      </c>
      <c r="GQ86" t="s">
        <v>371</v>
      </c>
      <c r="GR86" t="s">
        <v>372</v>
      </c>
      <c r="GS86" t="s">
        <v>373</v>
      </c>
      <c r="GT86" t="s">
        <v>373</v>
      </c>
      <c r="GU86" t="s">
        <v>373</v>
      </c>
      <c r="GV86" t="s">
        <v>373</v>
      </c>
      <c r="GW86">
        <v>0</v>
      </c>
      <c r="GX86">
        <v>100</v>
      </c>
      <c r="GY86">
        <v>100</v>
      </c>
      <c r="GZ86">
        <v>-4.0960000000000001</v>
      </c>
      <c r="HA86">
        <v>4.58E-2</v>
      </c>
      <c r="HB86">
        <v>-3.6919189760529401</v>
      </c>
      <c r="HC86">
        <v>-5.2264853520813098E-3</v>
      </c>
      <c r="HD86">
        <v>8.80926177612275E-7</v>
      </c>
      <c r="HE86">
        <v>-7.1543816509633199E-11</v>
      </c>
      <c r="HF86">
        <v>4.5870000000004303E-2</v>
      </c>
      <c r="HG86">
        <v>0</v>
      </c>
      <c r="HH86">
        <v>0</v>
      </c>
      <c r="HI86">
        <v>0</v>
      </c>
      <c r="HJ86">
        <v>3</v>
      </c>
      <c r="HK86">
        <v>2051</v>
      </c>
      <c r="HL86">
        <v>1</v>
      </c>
      <c r="HM86">
        <v>25</v>
      </c>
      <c r="HN86">
        <v>0.8</v>
      </c>
      <c r="HO86">
        <v>0.6</v>
      </c>
      <c r="HP86">
        <v>18</v>
      </c>
      <c r="HQ86">
        <v>516.98299999999995</v>
      </c>
      <c r="HR86">
        <v>521.92100000000005</v>
      </c>
      <c r="HS86">
        <v>26.997499999999999</v>
      </c>
      <c r="HT86">
        <v>35.333100000000002</v>
      </c>
      <c r="HU86">
        <v>30.000800000000002</v>
      </c>
      <c r="HV86">
        <v>35.380000000000003</v>
      </c>
      <c r="HW86">
        <v>35.349899999999998</v>
      </c>
      <c r="HX86">
        <v>6.6442100000000002</v>
      </c>
      <c r="HY86">
        <v>17.690300000000001</v>
      </c>
      <c r="HZ86">
        <v>33.868000000000002</v>
      </c>
      <c r="IA86">
        <v>27</v>
      </c>
      <c r="IB86">
        <v>75</v>
      </c>
      <c r="IC86">
        <v>24.904499999999999</v>
      </c>
      <c r="ID86">
        <v>99.567099999999996</v>
      </c>
      <c r="IE86">
        <v>97.891000000000005</v>
      </c>
    </row>
    <row r="87" spans="1:239" x14ac:dyDescent="0.3">
      <c r="A87">
        <v>71</v>
      </c>
      <c r="B87">
        <v>1628187976.5</v>
      </c>
      <c r="C87">
        <v>13507</v>
      </c>
      <c r="D87" t="s">
        <v>724</v>
      </c>
      <c r="E87" t="s">
        <v>725</v>
      </c>
      <c r="F87">
        <v>0</v>
      </c>
      <c r="G87" t="s">
        <v>695</v>
      </c>
      <c r="H87" t="s">
        <v>533</v>
      </c>
      <c r="I87" t="s">
        <v>364</v>
      </c>
      <c r="J87">
        <v>1628187976.5</v>
      </c>
      <c r="K87">
        <f t="shared" si="92"/>
        <v>4.9685381871408E-3</v>
      </c>
      <c r="L87">
        <f t="shared" si="93"/>
        <v>4.9685381871408003</v>
      </c>
      <c r="M87">
        <f t="shared" si="94"/>
        <v>-1.1888227260226465</v>
      </c>
      <c r="N87">
        <f t="shared" si="95"/>
        <v>51.143900000000002</v>
      </c>
      <c r="O87">
        <f t="shared" si="96"/>
        <v>55.134914125443274</v>
      </c>
      <c r="P87">
        <f t="shared" si="97"/>
        <v>5.4917872613838021</v>
      </c>
      <c r="Q87">
        <f t="shared" si="98"/>
        <v>5.0942569327023302</v>
      </c>
      <c r="R87">
        <f t="shared" si="99"/>
        <v>0.39439746729547515</v>
      </c>
      <c r="S87">
        <f t="shared" si="100"/>
        <v>2.9273363248008426</v>
      </c>
      <c r="T87">
        <f t="shared" si="101"/>
        <v>0.36707714832941135</v>
      </c>
      <c r="U87">
        <f t="shared" si="102"/>
        <v>0.23171993977515121</v>
      </c>
      <c r="V87">
        <f t="shared" si="103"/>
        <v>321.50542186138529</v>
      </c>
      <c r="W87">
        <f t="shared" si="104"/>
        <v>30.924663692152908</v>
      </c>
      <c r="X87">
        <f t="shared" si="105"/>
        <v>30.400200000000002</v>
      </c>
      <c r="Y87">
        <f t="shared" si="106"/>
        <v>4.3593719335691006</v>
      </c>
      <c r="Z87">
        <f t="shared" si="107"/>
        <v>70.54138764274191</v>
      </c>
      <c r="AA87">
        <f t="shared" si="108"/>
        <v>3.0613810830855601</v>
      </c>
      <c r="AB87">
        <f t="shared" si="109"/>
        <v>4.339836775808803</v>
      </c>
      <c r="AC87">
        <f t="shared" si="110"/>
        <v>1.2979908504835405</v>
      </c>
      <c r="AD87">
        <f t="shared" si="111"/>
        <v>-219.11253405290927</v>
      </c>
      <c r="AE87">
        <f t="shared" si="112"/>
        <v>-12.372974785905102</v>
      </c>
      <c r="AF87">
        <f t="shared" si="113"/>
        <v>-0.94317430978349237</v>
      </c>
      <c r="AG87">
        <f t="shared" si="114"/>
        <v>89.076738712787417</v>
      </c>
      <c r="AH87">
        <v>0</v>
      </c>
      <c r="AI87">
        <v>0</v>
      </c>
      <c r="AJ87">
        <f t="shared" si="115"/>
        <v>1</v>
      </c>
      <c r="AK87">
        <f t="shared" si="116"/>
        <v>0</v>
      </c>
      <c r="AL87">
        <f t="shared" si="117"/>
        <v>52224.185719787783</v>
      </c>
      <c r="AM87" t="s">
        <v>365</v>
      </c>
      <c r="AN87">
        <v>10238.9</v>
      </c>
      <c r="AO87">
        <v>302.21199999999999</v>
      </c>
      <c r="AP87">
        <v>4052.3</v>
      </c>
      <c r="AQ87">
        <f t="shared" si="118"/>
        <v>0.92542210596451402</v>
      </c>
      <c r="AR87">
        <v>-0.32343011824092399</v>
      </c>
      <c r="AS87" t="s">
        <v>726</v>
      </c>
      <c r="AT87">
        <v>10303.299999999999</v>
      </c>
      <c r="AU87">
        <v>736.05392307692296</v>
      </c>
      <c r="AV87">
        <v>841.16300000000001</v>
      </c>
      <c r="AW87">
        <f t="shared" si="119"/>
        <v>0.12495684774898208</v>
      </c>
      <c r="AX87">
        <v>0.5</v>
      </c>
      <c r="AY87">
        <f t="shared" si="120"/>
        <v>1681.1717999281786</v>
      </c>
      <c r="AZ87">
        <f t="shared" si="121"/>
        <v>-1.1888227260226465</v>
      </c>
      <c r="BA87">
        <f t="shared" si="122"/>
        <v>105.03696432175379</v>
      </c>
      <c r="BB87">
        <f t="shared" si="123"/>
        <v>-5.1475560547630699E-4</v>
      </c>
      <c r="BC87">
        <f t="shared" si="124"/>
        <v>3.8174967277448011</v>
      </c>
      <c r="BD87">
        <f t="shared" si="125"/>
        <v>235.23919683875343</v>
      </c>
      <c r="BE87" t="s">
        <v>727</v>
      </c>
      <c r="BF87">
        <v>572.63</v>
      </c>
      <c r="BG87">
        <f t="shared" si="126"/>
        <v>572.63</v>
      </c>
      <c r="BH87">
        <f t="shared" si="127"/>
        <v>0.31924014727228855</v>
      </c>
      <c r="BI87">
        <f t="shared" si="128"/>
        <v>0.39141959060181447</v>
      </c>
      <c r="BJ87">
        <f t="shared" si="129"/>
        <v>0.92282802679564446</v>
      </c>
      <c r="BK87">
        <f t="shared" si="130"/>
        <v>0.19502529343683758</v>
      </c>
      <c r="BL87">
        <f t="shared" si="131"/>
        <v>0.85628310588978174</v>
      </c>
      <c r="BM87">
        <f t="shared" si="132"/>
        <v>0.30451383130919463</v>
      </c>
      <c r="BN87">
        <f t="shared" si="133"/>
        <v>0.69548616869080537</v>
      </c>
      <c r="BO87">
        <f t="shared" si="134"/>
        <v>1999.97</v>
      </c>
      <c r="BP87">
        <f t="shared" si="135"/>
        <v>1681.1717999281786</v>
      </c>
      <c r="BQ87">
        <f t="shared" si="136"/>
        <v>0.84059850894172339</v>
      </c>
      <c r="BR87">
        <f t="shared" si="137"/>
        <v>0.1607551222575265</v>
      </c>
      <c r="BS87">
        <v>6</v>
      </c>
      <c r="BT87">
        <v>0.5</v>
      </c>
      <c r="BU87" t="s">
        <v>368</v>
      </c>
      <c r="BV87">
        <v>2</v>
      </c>
      <c r="BW87">
        <v>1628187976.5</v>
      </c>
      <c r="BX87">
        <v>51.143900000000002</v>
      </c>
      <c r="BY87">
        <v>50.022399999999998</v>
      </c>
      <c r="BZ87">
        <v>30.7348</v>
      </c>
      <c r="CA87">
        <v>24.956600000000002</v>
      </c>
      <c r="CB87">
        <v>55.1646</v>
      </c>
      <c r="CC87">
        <v>30.693200000000001</v>
      </c>
      <c r="CD87">
        <v>500.06900000000002</v>
      </c>
      <c r="CE87">
        <v>99.506699999999995</v>
      </c>
      <c r="CF87">
        <v>9.9644700000000003E-2</v>
      </c>
      <c r="CG87">
        <v>30.3218</v>
      </c>
      <c r="CH87">
        <v>30.400200000000002</v>
      </c>
      <c r="CI87">
        <v>999.9</v>
      </c>
      <c r="CJ87">
        <v>0</v>
      </c>
      <c r="CK87">
        <v>0</v>
      </c>
      <c r="CL87">
        <v>10036.9</v>
      </c>
      <c r="CM87">
        <v>0</v>
      </c>
      <c r="CN87">
        <v>2048.86</v>
      </c>
      <c r="CO87">
        <v>1.12155</v>
      </c>
      <c r="CP87">
        <v>52.765700000000002</v>
      </c>
      <c r="CQ87">
        <v>51.302700000000002</v>
      </c>
      <c r="CR87">
        <v>5.7782200000000001</v>
      </c>
      <c r="CS87">
        <v>50.022399999999998</v>
      </c>
      <c r="CT87">
        <v>24.956600000000002</v>
      </c>
      <c r="CU87">
        <v>3.0583200000000001</v>
      </c>
      <c r="CV87">
        <v>2.4833400000000001</v>
      </c>
      <c r="CW87">
        <v>24.3489</v>
      </c>
      <c r="CX87">
        <v>20.9177</v>
      </c>
      <c r="CY87">
        <v>1999.97</v>
      </c>
      <c r="CZ87">
        <v>0.98</v>
      </c>
      <c r="DA87">
        <v>1.9999599999999999E-2</v>
      </c>
      <c r="DB87">
        <v>0</v>
      </c>
      <c r="DC87">
        <v>735.952</v>
      </c>
      <c r="DD87">
        <v>5.0001199999999999</v>
      </c>
      <c r="DE87">
        <v>15385.5</v>
      </c>
      <c r="DF87">
        <v>17384.400000000001</v>
      </c>
      <c r="DG87">
        <v>48.311999999999998</v>
      </c>
      <c r="DH87">
        <v>50.436999999999998</v>
      </c>
      <c r="DI87">
        <v>49.25</v>
      </c>
      <c r="DJ87">
        <v>49.125</v>
      </c>
      <c r="DK87">
        <v>50.125</v>
      </c>
      <c r="DL87">
        <v>1955.07</v>
      </c>
      <c r="DM87">
        <v>39.9</v>
      </c>
      <c r="DN87">
        <v>0</v>
      </c>
      <c r="DO87">
        <v>102.5</v>
      </c>
      <c r="DP87">
        <v>0</v>
      </c>
      <c r="DQ87">
        <v>736.05392307692296</v>
      </c>
      <c r="DR87">
        <v>0.31801709444721699</v>
      </c>
      <c r="DS87">
        <v>-8.0068376002253494</v>
      </c>
      <c r="DT87">
        <v>15386.4538461538</v>
      </c>
      <c r="DU87">
        <v>15</v>
      </c>
      <c r="DV87">
        <v>1628187938.5</v>
      </c>
      <c r="DW87" t="s">
        <v>728</v>
      </c>
      <c r="DX87">
        <v>1628187928</v>
      </c>
      <c r="DY87">
        <v>1628187938.5</v>
      </c>
      <c r="DZ87">
        <v>78</v>
      </c>
      <c r="EA87">
        <v>-4.2999999999999997E-2</v>
      </c>
      <c r="EB87">
        <v>-4.0000000000000001E-3</v>
      </c>
      <c r="EC87">
        <v>-4.0149999999999997</v>
      </c>
      <c r="ED87">
        <v>4.2000000000000003E-2</v>
      </c>
      <c r="EE87">
        <v>50</v>
      </c>
      <c r="EF87">
        <v>25</v>
      </c>
      <c r="EG87">
        <v>0.15</v>
      </c>
      <c r="EH87">
        <v>0.02</v>
      </c>
      <c r="EI87">
        <v>-1.12595097028161</v>
      </c>
      <c r="EJ87">
        <v>-0.15331198593357401</v>
      </c>
      <c r="EK87">
        <v>7.6220776498319306E-2</v>
      </c>
      <c r="EL87">
        <v>1</v>
      </c>
      <c r="EM87">
        <v>0.38028160795902699</v>
      </c>
      <c r="EN87">
        <v>0.11293778450902101</v>
      </c>
      <c r="EO87">
        <v>1.9268801428532399E-2</v>
      </c>
      <c r="EP87">
        <v>1</v>
      </c>
      <c r="EQ87">
        <v>2</v>
      </c>
      <c r="ER87">
        <v>2</v>
      </c>
      <c r="ES87" t="s">
        <v>370</v>
      </c>
      <c r="ET87">
        <v>2.9317099999999998</v>
      </c>
      <c r="EU87">
        <v>2.7402500000000001</v>
      </c>
      <c r="EV87">
        <v>1.4875899999999999E-2</v>
      </c>
      <c r="EW87">
        <v>1.38023E-2</v>
      </c>
      <c r="EX87">
        <v>0.13775000000000001</v>
      </c>
      <c r="EY87">
        <v>0.12096899999999999</v>
      </c>
      <c r="EZ87">
        <v>30716</v>
      </c>
      <c r="FA87">
        <v>30428</v>
      </c>
      <c r="FB87">
        <v>28409.8</v>
      </c>
      <c r="FC87">
        <v>28263.3</v>
      </c>
      <c r="FD87">
        <v>33693.199999999997</v>
      </c>
      <c r="FE87">
        <v>34965.599999999999</v>
      </c>
      <c r="FF87">
        <v>42895.4</v>
      </c>
      <c r="FG87">
        <v>44125.599999999999</v>
      </c>
      <c r="FH87">
        <v>1.76793</v>
      </c>
      <c r="FI87">
        <v>1.90012</v>
      </c>
      <c r="FJ87">
        <v>8.2328899999999997E-3</v>
      </c>
      <c r="FK87">
        <v>0</v>
      </c>
      <c r="FL87">
        <v>30.266300000000001</v>
      </c>
      <c r="FM87">
        <v>999.9</v>
      </c>
      <c r="FN87">
        <v>38.182000000000002</v>
      </c>
      <c r="FO87">
        <v>41.634</v>
      </c>
      <c r="FP87">
        <v>31.024699999999999</v>
      </c>
      <c r="FQ87">
        <v>61.769300000000001</v>
      </c>
      <c r="FR87">
        <v>32.363799999999998</v>
      </c>
      <c r="FS87">
        <v>1</v>
      </c>
      <c r="FT87">
        <v>0.70365100000000003</v>
      </c>
      <c r="FU87">
        <v>2.7867000000000002</v>
      </c>
      <c r="FV87">
        <v>20.323899999999998</v>
      </c>
      <c r="FW87">
        <v>5.2758399999999996</v>
      </c>
      <c r="FX87">
        <v>12.0938</v>
      </c>
      <c r="FY87">
        <v>5.0129000000000001</v>
      </c>
      <c r="FZ87">
        <v>3.2919999999999998</v>
      </c>
      <c r="GA87">
        <v>999.9</v>
      </c>
      <c r="GB87">
        <v>9999</v>
      </c>
      <c r="GC87">
        <v>9999</v>
      </c>
      <c r="GD87">
        <v>9999</v>
      </c>
      <c r="GE87">
        <v>1.87195</v>
      </c>
      <c r="GF87">
        <v>1.8726700000000001</v>
      </c>
      <c r="GG87">
        <v>1.87225</v>
      </c>
      <c r="GH87">
        <v>1.8760699999999999</v>
      </c>
      <c r="GI87">
        <v>1.86981</v>
      </c>
      <c r="GJ87">
        <v>1.8727199999999999</v>
      </c>
      <c r="GK87">
        <v>1.8727100000000001</v>
      </c>
      <c r="GL87">
        <v>1.87412</v>
      </c>
      <c r="GM87">
        <v>5</v>
      </c>
      <c r="GN87">
        <v>0</v>
      </c>
      <c r="GO87">
        <v>0</v>
      </c>
      <c r="GP87">
        <v>0</v>
      </c>
      <c r="GQ87" t="s">
        <v>371</v>
      </c>
      <c r="GR87" t="s">
        <v>372</v>
      </c>
      <c r="GS87" t="s">
        <v>373</v>
      </c>
      <c r="GT87" t="s">
        <v>373</v>
      </c>
      <c r="GU87" t="s">
        <v>373</v>
      </c>
      <c r="GV87" t="s">
        <v>373</v>
      </c>
      <c r="GW87">
        <v>0</v>
      </c>
      <c r="GX87">
        <v>100</v>
      </c>
      <c r="GY87">
        <v>100</v>
      </c>
      <c r="GZ87">
        <v>-4.0209999999999999</v>
      </c>
      <c r="HA87">
        <v>4.1599999999999998E-2</v>
      </c>
      <c r="HB87">
        <v>-3.7350847221292298</v>
      </c>
      <c r="HC87">
        <v>-5.2264853520813098E-3</v>
      </c>
      <c r="HD87">
        <v>8.80926177612275E-7</v>
      </c>
      <c r="HE87">
        <v>-7.1543816509633199E-11</v>
      </c>
      <c r="HF87">
        <v>4.1585714285712803E-2</v>
      </c>
      <c r="HG87">
        <v>0</v>
      </c>
      <c r="HH87">
        <v>0</v>
      </c>
      <c r="HI87">
        <v>0</v>
      </c>
      <c r="HJ87">
        <v>3</v>
      </c>
      <c r="HK87">
        <v>2051</v>
      </c>
      <c r="HL87">
        <v>1</v>
      </c>
      <c r="HM87">
        <v>25</v>
      </c>
      <c r="HN87">
        <v>0.8</v>
      </c>
      <c r="HO87">
        <v>0.6</v>
      </c>
      <c r="HP87">
        <v>18</v>
      </c>
      <c r="HQ87">
        <v>517.1</v>
      </c>
      <c r="HR87">
        <v>520.44600000000003</v>
      </c>
      <c r="HS87">
        <v>27</v>
      </c>
      <c r="HT87">
        <v>35.481200000000001</v>
      </c>
      <c r="HU87">
        <v>30.000800000000002</v>
      </c>
      <c r="HV87">
        <v>35.515599999999999</v>
      </c>
      <c r="HW87">
        <v>35.482999999999997</v>
      </c>
      <c r="HX87">
        <v>5.4633700000000003</v>
      </c>
      <c r="HY87">
        <v>18.756499999999999</v>
      </c>
      <c r="HZ87">
        <v>33.4512</v>
      </c>
      <c r="IA87">
        <v>27</v>
      </c>
      <c r="IB87">
        <v>50</v>
      </c>
      <c r="IC87">
        <v>24.743200000000002</v>
      </c>
      <c r="ID87">
        <v>99.521299999999997</v>
      </c>
      <c r="IE87">
        <v>97.854900000000001</v>
      </c>
    </row>
    <row r="88" spans="1:239" x14ac:dyDescent="0.3">
      <c r="A88">
        <v>72</v>
      </c>
      <c r="B88">
        <v>1628188078.5</v>
      </c>
      <c r="C88">
        <v>13609</v>
      </c>
      <c r="D88" t="s">
        <v>729</v>
      </c>
      <c r="E88" t="s">
        <v>730</v>
      </c>
      <c r="F88">
        <v>0</v>
      </c>
      <c r="G88" t="s">
        <v>695</v>
      </c>
      <c r="H88" t="s">
        <v>533</v>
      </c>
      <c r="I88" t="s">
        <v>364</v>
      </c>
      <c r="J88">
        <v>1628188078.5</v>
      </c>
      <c r="K88">
        <f t="shared" si="92"/>
        <v>5.452507179382564E-3</v>
      </c>
      <c r="L88">
        <f t="shared" si="93"/>
        <v>5.4525071793825637</v>
      </c>
      <c r="M88">
        <f t="shared" si="94"/>
        <v>-3.0388692302289715</v>
      </c>
      <c r="N88">
        <f t="shared" si="95"/>
        <v>23.5367</v>
      </c>
      <c r="O88">
        <f t="shared" si="96"/>
        <v>35.018636689804929</v>
      </c>
      <c r="P88">
        <f t="shared" si="97"/>
        <v>3.4880975277299999</v>
      </c>
      <c r="Q88">
        <f t="shared" si="98"/>
        <v>2.3444175113996999</v>
      </c>
      <c r="R88">
        <f t="shared" si="99"/>
        <v>0.42912968128400891</v>
      </c>
      <c r="S88">
        <f t="shared" si="100"/>
        <v>2.9189174747560376</v>
      </c>
      <c r="T88">
        <f t="shared" si="101"/>
        <v>0.39691046908333949</v>
      </c>
      <c r="U88">
        <f t="shared" si="102"/>
        <v>0.25076192380849344</v>
      </c>
      <c r="V88">
        <f t="shared" si="103"/>
        <v>321.50643886142075</v>
      </c>
      <c r="W88">
        <f t="shared" si="104"/>
        <v>30.943837647886138</v>
      </c>
      <c r="X88">
        <f t="shared" si="105"/>
        <v>30.5304</v>
      </c>
      <c r="Y88">
        <f t="shared" si="106"/>
        <v>4.3919835505073914</v>
      </c>
      <c r="Z88">
        <f t="shared" si="107"/>
        <v>70.273352647248061</v>
      </c>
      <c r="AA88">
        <f t="shared" si="108"/>
        <v>3.0749344499936995</v>
      </c>
      <c r="AB88">
        <f t="shared" si="109"/>
        <v>4.3756763184887202</v>
      </c>
      <c r="AC88">
        <f t="shared" si="110"/>
        <v>1.317049100513692</v>
      </c>
      <c r="AD88">
        <f t="shared" si="111"/>
        <v>-240.45556661077109</v>
      </c>
      <c r="AE88">
        <f t="shared" si="112"/>
        <v>-10.22870412843829</v>
      </c>
      <c r="AF88">
        <f t="shared" si="113"/>
        <v>-0.78302762476886212</v>
      </c>
      <c r="AG88">
        <f t="shared" si="114"/>
        <v>70.039140497442503</v>
      </c>
      <c r="AH88">
        <v>0</v>
      </c>
      <c r="AI88">
        <v>0</v>
      </c>
      <c r="AJ88">
        <f t="shared" si="115"/>
        <v>1</v>
      </c>
      <c r="AK88">
        <f t="shared" si="116"/>
        <v>0</v>
      </c>
      <c r="AL88">
        <f t="shared" si="117"/>
        <v>51959.554171120792</v>
      </c>
      <c r="AM88" t="s">
        <v>365</v>
      </c>
      <c r="AN88">
        <v>10238.9</v>
      </c>
      <c r="AO88">
        <v>302.21199999999999</v>
      </c>
      <c r="AP88">
        <v>4052.3</v>
      </c>
      <c r="AQ88">
        <f t="shared" si="118"/>
        <v>0.92542210596451402</v>
      </c>
      <c r="AR88">
        <v>-0.32343011824092399</v>
      </c>
      <c r="AS88" t="s">
        <v>731</v>
      </c>
      <c r="AT88">
        <v>10301.299999999999</v>
      </c>
      <c r="AU88">
        <v>741.23734615384603</v>
      </c>
      <c r="AV88">
        <v>824.19600000000003</v>
      </c>
      <c r="AW88">
        <f t="shared" si="119"/>
        <v>0.1006540359891992</v>
      </c>
      <c r="AX88">
        <v>0.5</v>
      </c>
      <c r="AY88">
        <f t="shared" si="120"/>
        <v>1681.1798999281973</v>
      </c>
      <c r="AZ88">
        <f t="shared" si="121"/>
        <v>-3.0388692302289715</v>
      </c>
      <c r="BA88">
        <f t="shared" si="122"/>
        <v>84.608771075845539</v>
      </c>
      <c r="BB88">
        <f t="shared" si="123"/>
        <v>-1.6151984163646159E-3</v>
      </c>
      <c r="BC88">
        <f t="shared" si="124"/>
        <v>3.9166703065775619</v>
      </c>
      <c r="BD88">
        <f t="shared" si="125"/>
        <v>233.89265248510313</v>
      </c>
      <c r="BE88" t="s">
        <v>732</v>
      </c>
      <c r="BF88">
        <v>583.05999999999995</v>
      </c>
      <c r="BG88">
        <f t="shared" si="126"/>
        <v>583.05999999999995</v>
      </c>
      <c r="BH88">
        <f t="shared" si="127"/>
        <v>0.29257118452406961</v>
      </c>
      <c r="BI88">
        <f t="shared" si="128"/>
        <v>0.34403263654599048</v>
      </c>
      <c r="BJ88">
        <f t="shared" si="129"/>
        <v>0.93049313394288091</v>
      </c>
      <c r="BK88">
        <f t="shared" si="130"/>
        <v>0.1589294956285135</v>
      </c>
      <c r="BL88">
        <f t="shared" si="131"/>
        <v>0.8608075330498911</v>
      </c>
      <c r="BM88">
        <f t="shared" si="132"/>
        <v>0.27061732669750266</v>
      </c>
      <c r="BN88">
        <f t="shared" si="133"/>
        <v>0.72938267330249729</v>
      </c>
      <c r="BO88">
        <f t="shared" si="134"/>
        <v>1999.98</v>
      </c>
      <c r="BP88">
        <f t="shared" si="135"/>
        <v>1681.1798999281973</v>
      </c>
      <c r="BQ88">
        <f t="shared" si="136"/>
        <v>0.84059835594765808</v>
      </c>
      <c r="BR88">
        <f t="shared" si="137"/>
        <v>0.16075482697898016</v>
      </c>
      <c r="BS88">
        <v>6</v>
      </c>
      <c r="BT88">
        <v>0.5</v>
      </c>
      <c r="BU88" t="s">
        <v>368</v>
      </c>
      <c r="BV88">
        <v>2</v>
      </c>
      <c r="BW88">
        <v>1628188078.5</v>
      </c>
      <c r="BX88">
        <v>23.5367</v>
      </c>
      <c r="BY88">
        <v>20.0444</v>
      </c>
      <c r="BZ88">
        <v>30.870699999999999</v>
      </c>
      <c r="CA88">
        <v>24.5303</v>
      </c>
      <c r="CB88">
        <v>27.532</v>
      </c>
      <c r="CC88">
        <v>30.8277</v>
      </c>
      <c r="CD88">
        <v>500.04899999999998</v>
      </c>
      <c r="CE88">
        <v>99.507099999999994</v>
      </c>
      <c r="CF88">
        <v>9.9791000000000005E-2</v>
      </c>
      <c r="CG88">
        <v>30.465399999999999</v>
      </c>
      <c r="CH88">
        <v>30.5304</v>
      </c>
      <c r="CI88">
        <v>999.9</v>
      </c>
      <c r="CJ88">
        <v>0</v>
      </c>
      <c r="CK88">
        <v>0</v>
      </c>
      <c r="CL88">
        <v>9988.75</v>
      </c>
      <c r="CM88">
        <v>0</v>
      </c>
      <c r="CN88">
        <v>1987.57</v>
      </c>
      <c r="CO88">
        <v>3.4922599999999999</v>
      </c>
      <c r="CP88">
        <v>24.2864</v>
      </c>
      <c r="CQ88">
        <v>20.548500000000001</v>
      </c>
      <c r="CR88">
        <v>6.3404499999999997</v>
      </c>
      <c r="CS88">
        <v>20.0444</v>
      </c>
      <c r="CT88">
        <v>24.5303</v>
      </c>
      <c r="CU88">
        <v>3.07185</v>
      </c>
      <c r="CV88">
        <v>2.4409399999999999</v>
      </c>
      <c r="CW88">
        <v>24.422599999999999</v>
      </c>
      <c r="CX88">
        <v>20.637899999999998</v>
      </c>
      <c r="CY88">
        <v>1999.98</v>
      </c>
      <c r="CZ88">
        <v>0.98000600000000004</v>
      </c>
      <c r="DA88">
        <v>1.9993899999999998E-2</v>
      </c>
      <c r="DB88">
        <v>0</v>
      </c>
      <c r="DC88">
        <v>741.06</v>
      </c>
      <c r="DD88">
        <v>5.0001199999999999</v>
      </c>
      <c r="DE88">
        <v>15470.1</v>
      </c>
      <c r="DF88">
        <v>17384.5</v>
      </c>
      <c r="DG88">
        <v>48.875</v>
      </c>
      <c r="DH88">
        <v>50.875</v>
      </c>
      <c r="DI88">
        <v>49.686999999999998</v>
      </c>
      <c r="DJ88">
        <v>49.75</v>
      </c>
      <c r="DK88">
        <v>50.561999999999998</v>
      </c>
      <c r="DL88">
        <v>1955.09</v>
      </c>
      <c r="DM88">
        <v>39.89</v>
      </c>
      <c r="DN88">
        <v>0</v>
      </c>
      <c r="DO88">
        <v>101.40000009536701</v>
      </c>
      <c r="DP88">
        <v>0</v>
      </c>
      <c r="DQ88">
        <v>741.23734615384603</v>
      </c>
      <c r="DR88">
        <v>2.3162735063472102</v>
      </c>
      <c r="DS88">
        <v>45.5213676145802</v>
      </c>
      <c r="DT88">
        <v>15465.873076923101</v>
      </c>
      <c r="DU88">
        <v>15</v>
      </c>
      <c r="DV88">
        <v>1628188041</v>
      </c>
      <c r="DW88" t="s">
        <v>733</v>
      </c>
      <c r="DX88">
        <v>1628188031</v>
      </c>
      <c r="DY88">
        <v>1628188041</v>
      </c>
      <c r="DZ88">
        <v>79</v>
      </c>
      <c r="EA88">
        <v>-0.11700000000000001</v>
      </c>
      <c r="EB88">
        <v>1E-3</v>
      </c>
      <c r="EC88">
        <v>-3.9769999999999999</v>
      </c>
      <c r="ED88">
        <v>4.2999999999999997E-2</v>
      </c>
      <c r="EE88">
        <v>20</v>
      </c>
      <c r="EF88">
        <v>25</v>
      </c>
      <c r="EG88">
        <v>0.21</v>
      </c>
      <c r="EH88">
        <v>0.01</v>
      </c>
      <c r="EI88">
        <v>-3.0246358362859498</v>
      </c>
      <c r="EJ88">
        <v>1.41319940475069E-2</v>
      </c>
      <c r="EK88">
        <v>5.4872036957986002E-2</v>
      </c>
      <c r="EL88">
        <v>1</v>
      </c>
      <c r="EM88">
        <v>0.40981915305952399</v>
      </c>
      <c r="EN88">
        <v>0.119376275119199</v>
      </c>
      <c r="EO88">
        <v>1.91698373946869E-2</v>
      </c>
      <c r="EP88">
        <v>1</v>
      </c>
      <c r="EQ88">
        <v>2</v>
      </c>
      <c r="ER88">
        <v>2</v>
      </c>
      <c r="ES88" t="s">
        <v>370</v>
      </c>
      <c r="ET88">
        <v>2.93154</v>
      </c>
      <c r="EU88">
        <v>2.7399800000000001</v>
      </c>
      <c r="EV88">
        <v>7.43467E-3</v>
      </c>
      <c r="EW88">
        <v>5.5370799999999998E-3</v>
      </c>
      <c r="EX88">
        <v>0.13810900000000001</v>
      </c>
      <c r="EY88">
        <v>0.119492</v>
      </c>
      <c r="EZ88">
        <v>30932.2</v>
      </c>
      <c r="FA88">
        <v>30669.3</v>
      </c>
      <c r="FB88">
        <v>28396.5</v>
      </c>
      <c r="FC88">
        <v>28251.9</v>
      </c>
      <c r="FD88">
        <v>33660.1</v>
      </c>
      <c r="FE88">
        <v>35012.5</v>
      </c>
      <c r="FF88">
        <v>42870.3</v>
      </c>
      <c r="FG88">
        <v>44109.8</v>
      </c>
      <c r="FH88">
        <v>1.7654799999999999</v>
      </c>
      <c r="FI88">
        <v>1.89578</v>
      </c>
      <c r="FJ88">
        <v>-1.4901199999999999E-4</v>
      </c>
      <c r="FK88">
        <v>0</v>
      </c>
      <c r="FL88">
        <v>30.532900000000001</v>
      </c>
      <c r="FM88">
        <v>999.9</v>
      </c>
      <c r="FN88">
        <v>38.03</v>
      </c>
      <c r="FO88">
        <v>41.825000000000003</v>
      </c>
      <c r="FP88">
        <v>31.216799999999999</v>
      </c>
      <c r="FQ88">
        <v>62.219299999999997</v>
      </c>
      <c r="FR88">
        <v>31.911100000000001</v>
      </c>
      <c r="FS88">
        <v>1</v>
      </c>
      <c r="FT88">
        <v>0.72372000000000003</v>
      </c>
      <c r="FU88">
        <v>3.17449</v>
      </c>
      <c r="FV88">
        <v>20.3156</v>
      </c>
      <c r="FW88">
        <v>5.2686500000000001</v>
      </c>
      <c r="FX88">
        <v>12.093500000000001</v>
      </c>
      <c r="FY88">
        <v>5.0119499999999997</v>
      </c>
      <c r="FZ88">
        <v>3.2913299999999999</v>
      </c>
      <c r="GA88">
        <v>999.9</v>
      </c>
      <c r="GB88">
        <v>9999</v>
      </c>
      <c r="GC88">
        <v>9999</v>
      </c>
      <c r="GD88">
        <v>9999</v>
      </c>
      <c r="GE88">
        <v>1.87195</v>
      </c>
      <c r="GF88">
        <v>1.87269</v>
      </c>
      <c r="GG88">
        <v>1.87225</v>
      </c>
      <c r="GH88">
        <v>1.87605</v>
      </c>
      <c r="GI88">
        <v>1.8697999999999999</v>
      </c>
      <c r="GJ88">
        <v>1.8727100000000001</v>
      </c>
      <c r="GK88">
        <v>1.8727100000000001</v>
      </c>
      <c r="GL88">
        <v>1.8741000000000001</v>
      </c>
      <c r="GM88">
        <v>5</v>
      </c>
      <c r="GN88">
        <v>0</v>
      </c>
      <c r="GO88">
        <v>0</v>
      </c>
      <c r="GP88">
        <v>0</v>
      </c>
      <c r="GQ88" t="s">
        <v>371</v>
      </c>
      <c r="GR88" t="s">
        <v>372</v>
      </c>
      <c r="GS88" t="s">
        <v>373</v>
      </c>
      <c r="GT88" t="s">
        <v>373</v>
      </c>
      <c r="GU88" t="s">
        <v>373</v>
      </c>
      <c r="GV88" t="s">
        <v>373</v>
      </c>
      <c r="GW88">
        <v>0</v>
      </c>
      <c r="GX88">
        <v>100</v>
      </c>
      <c r="GY88">
        <v>100</v>
      </c>
      <c r="GZ88">
        <v>-3.9950000000000001</v>
      </c>
      <c r="HA88">
        <v>4.2999999999999997E-2</v>
      </c>
      <c r="HB88">
        <v>-3.8521424552568799</v>
      </c>
      <c r="HC88">
        <v>-5.2264853520813098E-3</v>
      </c>
      <c r="HD88">
        <v>8.80926177612275E-7</v>
      </c>
      <c r="HE88">
        <v>-7.1543816509633199E-11</v>
      </c>
      <c r="HF88">
        <v>4.3008035997229202E-2</v>
      </c>
      <c r="HG88">
        <v>0</v>
      </c>
      <c r="HH88">
        <v>0</v>
      </c>
      <c r="HI88">
        <v>0</v>
      </c>
      <c r="HJ88">
        <v>3</v>
      </c>
      <c r="HK88">
        <v>2051</v>
      </c>
      <c r="HL88">
        <v>1</v>
      </c>
      <c r="HM88">
        <v>25</v>
      </c>
      <c r="HN88">
        <v>0.8</v>
      </c>
      <c r="HO88">
        <v>0.6</v>
      </c>
      <c r="HP88">
        <v>18</v>
      </c>
      <c r="HQ88">
        <v>516.67399999999998</v>
      </c>
      <c r="HR88">
        <v>518.66200000000003</v>
      </c>
      <c r="HS88">
        <v>27.005199999999999</v>
      </c>
      <c r="HT88">
        <v>35.6877</v>
      </c>
      <c r="HU88">
        <v>30.001300000000001</v>
      </c>
      <c r="HV88">
        <v>35.689900000000002</v>
      </c>
      <c r="HW88">
        <v>35.654699999999998</v>
      </c>
      <c r="HX88">
        <v>4.0620700000000003</v>
      </c>
      <c r="HY88">
        <v>21.317399999999999</v>
      </c>
      <c r="HZ88">
        <v>32.636699999999998</v>
      </c>
      <c r="IA88">
        <v>27</v>
      </c>
      <c r="IB88">
        <v>20</v>
      </c>
      <c r="IC88">
        <v>24.395700000000001</v>
      </c>
      <c r="ID88">
        <v>99.467699999999994</v>
      </c>
      <c r="IE88">
        <v>97.818100000000001</v>
      </c>
    </row>
    <row r="89" spans="1:239" x14ac:dyDescent="0.3">
      <c r="A89">
        <v>73</v>
      </c>
      <c r="B89">
        <v>1628188190.5</v>
      </c>
      <c r="C89">
        <v>13721</v>
      </c>
      <c r="D89" t="s">
        <v>734</v>
      </c>
      <c r="E89" t="s">
        <v>735</v>
      </c>
      <c r="F89">
        <v>0</v>
      </c>
      <c r="G89" t="s">
        <v>695</v>
      </c>
      <c r="H89" t="s">
        <v>533</v>
      </c>
      <c r="I89" t="s">
        <v>364</v>
      </c>
      <c r="J89">
        <v>1628188190.5</v>
      </c>
      <c r="K89">
        <f t="shared" si="92"/>
        <v>5.6602878770226029E-3</v>
      </c>
      <c r="L89">
        <f t="shared" si="93"/>
        <v>5.6602878770226033</v>
      </c>
      <c r="M89">
        <f t="shared" si="94"/>
        <v>19.799062467826563</v>
      </c>
      <c r="N89">
        <f t="shared" si="95"/>
        <v>373.81299999999999</v>
      </c>
      <c r="O89">
        <f t="shared" si="96"/>
        <v>291.66022375492787</v>
      </c>
      <c r="P89">
        <f t="shared" si="97"/>
        <v>29.047908238856373</v>
      </c>
      <c r="Q89">
        <f t="shared" si="98"/>
        <v>37.229916313907893</v>
      </c>
      <c r="R89">
        <f t="shared" si="99"/>
        <v>0.45323082653350738</v>
      </c>
      <c r="S89">
        <f t="shared" si="100"/>
        <v>2.9257164320908817</v>
      </c>
      <c r="T89">
        <f t="shared" si="101"/>
        <v>0.41752867041210623</v>
      </c>
      <c r="U89">
        <f t="shared" si="102"/>
        <v>0.26392835968922879</v>
      </c>
      <c r="V89">
        <f t="shared" si="103"/>
        <v>321.53051986132618</v>
      </c>
      <c r="W89">
        <f t="shared" si="104"/>
        <v>30.937959446362139</v>
      </c>
      <c r="X89">
        <f t="shared" si="105"/>
        <v>30.4986</v>
      </c>
      <c r="Y89">
        <f t="shared" si="106"/>
        <v>4.3839989474060141</v>
      </c>
      <c r="Z89">
        <f t="shared" si="107"/>
        <v>70.293367830687714</v>
      </c>
      <c r="AA89">
        <f t="shared" si="108"/>
        <v>3.0844480669481702</v>
      </c>
      <c r="AB89">
        <f t="shared" si="109"/>
        <v>4.3879645578762609</v>
      </c>
      <c r="AC89">
        <f t="shared" si="110"/>
        <v>1.2995508804578439</v>
      </c>
      <c r="AD89">
        <f t="shared" si="111"/>
        <v>-249.61869537669679</v>
      </c>
      <c r="AE89">
        <f t="shared" si="112"/>
        <v>2.4921533437325567</v>
      </c>
      <c r="AF89">
        <f t="shared" si="113"/>
        <v>0.19035212435321403</v>
      </c>
      <c r="AG89">
        <f t="shared" si="114"/>
        <v>74.594329952715185</v>
      </c>
      <c r="AH89">
        <v>0</v>
      </c>
      <c r="AI89">
        <v>0</v>
      </c>
      <c r="AJ89">
        <f t="shared" si="115"/>
        <v>1</v>
      </c>
      <c r="AK89">
        <f t="shared" si="116"/>
        <v>0</v>
      </c>
      <c r="AL89">
        <f t="shared" si="117"/>
        <v>52144.601317229775</v>
      </c>
      <c r="AM89" t="s">
        <v>365</v>
      </c>
      <c r="AN89">
        <v>10238.9</v>
      </c>
      <c r="AO89">
        <v>302.21199999999999</v>
      </c>
      <c r="AP89">
        <v>4052.3</v>
      </c>
      <c r="AQ89">
        <f t="shared" si="118"/>
        <v>0.92542210596451402</v>
      </c>
      <c r="AR89">
        <v>-0.32343011824092399</v>
      </c>
      <c r="AS89" t="s">
        <v>736</v>
      </c>
      <c r="AT89">
        <v>10299.6</v>
      </c>
      <c r="AU89">
        <v>742.78539999999998</v>
      </c>
      <c r="AV89">
        <v>971.04700000000003</v>
      </c>
      <c r="AW89">
        <f t="shared" si="119"/>
        <v>0.23506750960561129</v>
      </c>
      <c r="AX89">
        <v>0.5</v>
      </c>
      <c r="AY89">
        <f t="shared" si="120"/>
        <v>1681.298399928148</v>
      </c>
      <c r="AZ89">
        <f t="shared" si="121"/>
        <v>19.799062467826563</v>
      </c>
      <c r="BA89">
        <f t="shared" si="122"/>
        <v>197.60931388750441</v>
      </c>
      <c r="BB89">
        <f t="shared" si="123"/>
        <v>1.1968424276694395E-2</v>
      </c>
      <c r="BC89">
        <f t="shared" si="124"/>
        <v>3.1731244728627965</v>
      </c>
      <c r="BD89">
        <f t="shared" si="125"/>
        <v>244.3805736424905</v>
      </c>
      <c r="BE89" t="s">
        <v>737</v>
      </c>
      <c r="BF89">
        <v>553.11</v>
      </c>
      <c r="BG89">
        <f t="shared" si="126"/>
        <v>553.11</v>
      </c>
      <c r="BH89">
        <f t="shared" si="127"/>
        <v>0.43039832263525868</v>
      </c>
      <c r="BI89">
        <f t="shared" si="128"/>
        <v>0.54616269916279259</v>
      </c>
      <c r="BJ89">
        <f t="shared" si="129"/>
        <v>0.88056178715645628</v>
      </c>
      <c r="BK89">
        <f t="shared" si="130"/>
        <v>0.34128237906210057</v>
      </c>
      <c r="BL89">
        <f t="shared" si="131"/>
        <v>0.82164818532258443</v>
      </c>
      <c r="BM89">
        <f t="shared" si="132"/>
        <v>0.40669626857761643</v>
      </c>
      <c r="BN89">
        <f t="shared" si="133"/>
        <v>0.59330373142238357</v>
      </c>
      <c r="BO89">
        <f t="shared" si="134"/>
        <v>2000.12</v>
      </c>
      <c r="BP89">
        <f t="shared" si="135"/>
        <v>1681.298399928148</v>
      </c>
      <c r="BQ89">
        <f t="shared" si="136"/>
        <v>0.84059876403823175</v>
      </c>
      <c r="BR89">
        <f t="shared" si="137"/>
        <v>0.16075561459378748</v>
      </c>
      <c r="BS89">
        <v>6</v>
      </c>
      <c r="BT89">
        <v>0.5</v>
      </c>
      <c r="BU89" t="s">
        <v>368</v>
      </c>
      <c r="BV89">
        <v>2</v>
      </c>
      <c r="BW89">
        <v>1628188190.5</v>
      </c>
      <c r="BX89">
        <v>373.81299999999999</v>
      </c>
      <c r="BY89">
        <v>400.10500000000002</v>
      </c>
      <c r="BZ89">
        <v>30.969899999999999</v>
      </c>
      <c r="CA89">
        <v>24.389399999999998</v>
      </c>
      <c r="CB89">
        <v>379.26</v>
      </c>
      <c r="CC89">
        <v>30.927800000000001</v>
      </c>
      <c r="CD89">
        <v>500.113</v>
      </c>
      <c r="CE89">
        <v>99.495099999999994</v>
      </c>
      <c r="CF89">
        <v>9.9928299999999998E-2</v>
      </c>
      <c r="CG89">
        <v>30.514399999999998</v>
      </c>
      <c r="CH89">
        <v>30.4986</v>
      </c>
      <c r="CI89">
        <v>999.9</v>
      </c>
      <c r="CJ89">
        <v>0</v>
      </c>
      <c r="CK89">
        <v>0</v>
      </c>
      <c r="CL89">
        <v>10028.799999999999</v>
      </c>
      <c r="CM89">
        <v>0</v>
      </c>
      <c r="CN89">
        <v>467.38</v>
      </c>
      <c r="CO89">
        <v>-26.2925</v>
      </c>
      <c r="CP89">
        <v>385.76</v>
      </c>
      <c r="CQ89">
        <v>410.108</v>
      </c>
      <c r="CR89">
        <v>6.5804499999999999</v>
      </c>
      <c r="CS89">
        <v>400.10500000000002</v>
      </c>
      <c r="CT89">
        <v>24.389399999999998</v>
      </c>
      <c r="CU89">
        <v>3.08135</v>
      </c>
      <c r="CV89">
        <v>2.4266299999999998</v>
      </c>
      <c r="CW89">
        <v>24.4742</v>
      </c>
      <c r="CX89">
        <v>20.5426</v>
      </c>
      <c r="CY89">
        <v>2000.12</v>
      </c>
      <c r="CZ89">
        <v>0.979993</v>
      </c>
      <c r="DA89">
        <v>2.0007E-2</v>
      </c>
      <c r="DB89">
        <v>0</v>
      </c>
      <c r="DC89">
        <v>743.96</v>
      </c>
      <c r="DD89">
        <v>5.0001199999999999</v>
      </c>
      <c r="DE89">
        <v>15100.7</v>
      </c>
      <c r="DF89">
        <v>17385.599999999999</v>
      </c>
      <c r="DG89">
        <v>49.436999999999998</v>
      </c>
      <c r="DH89">
        <v>51.186999999999998</v>
      </c>
      <c r="DI89">
        <v>50.186999999999998</v>
      </c>
      <c r="DJ89">
        <v>50.375</v>
      </c>
      <c r="DK89">
        <v>51.061999999999998</v>
      </c>
      <c r="DL89">
        <v>1955.2</v>
      </c>
      <c r="DM89">
        <v>39.92</v>
      </c>
      <c r="DN89">
        <v>0</v>
      </c>
      <c r="DO89">
        <v>111.5</v>
      </c>
      <c r="DP89">
        <v>0</v>
      </c>
      <c r="DQ89">
        <v>742.78539999999998</v>
      </c>
      <c r="DR89">
        <v>11.254153822552601</v>
      </c>
      <c r="DS89">
        <v>-1017.53076800228</v>
      </c>
      <c r="DT89">
        <v>15142.304</v>
      </c>
      <c r="DU89">
        <v>15</v>
      </c>
      <c r="DV89">
        <v>1628188151</v>
      </c>
      <c r="DW89" t="s">
        <v>738</v>
      </c>
      <c r="DX89">
        <v>1628188143</v>
      </c>
      <c r="DY89">
        <v>1628188151</v>
      </c>
      <c r="DZ89">
        <v>80</v>
      </c>
      <c r="EA89">
        <v>0.26500000000000001</v>
      </c>
      <c r="EB89">
        <v>-1E-3</v>
      </c>
      <c r="EC89">
        <v>-5.5679999999999996</v>
      </c>
      <c r="ED89">
        <v>3.6999999999999998E-2</v>
      </c>
      <c r="EE89">
        <v>400</v>
      </c>
      <c r="EF89">
        <v>25</v>
      </c>
      <c r="EG89">
        <v>0.05</v>
      </c>
      <c r="EH89">
        <v>0.01</v>
      </c>
      <c r="EI89">
        <v>19.6246106008692</v>
      </c>
      <c r="EJ89">
        <v>0.16365421861201901</v>
      </c>
      <c r="EK89">
        <v>7.3369084480875202E-2</v>
      </c>
      <c r="EL89">
        <v>1</v>
      </c>
      <c r="EM89">
        <v>0.44790867780515098</v>
      </c>
      <c r="EN89">
        <v>8.1722244548786599E-2</v>
      </c>
      <c r="EO89">
        <v>1.62292339908502E-2</v>
      </c>
      <c r="EP89">
        <v>1</v>
      </c>
      <c r="EQ89">
        <v>2</v>
      </c>
      <c r="ER89">
        <v>2</v>
      </c>
      <c r="ES89" t="s">
        <v>370</v>
      </c>
      <c r="ET89">
        <v>2.9315500000000001</v>
      </c>
      <c r="EU89">
        <v>2.7404600000000001</v>
      </c>
      <c r="EV89">
        <v>8.7047799999999995E-2</v>
      </c>
      <c r="EW89">
        <v>9.2235700000000004E-2</v>
      </c>
      <c r="EX89">
        <v>0.138319</v>
      </c>
      <c r="EY89">
        <v>0.118937</v>
      </c>
      <c r="EZ89">
        <v>28434.9</v>
      </c>
      <c r="FA89">
        <v>27976.400000000001</v>
      </c>
      <c r="FB89">
        <v>28380.799999999999</v>
      </c>
      <c r="FC89">
        <v>28233.200000000001</v>
      </c>
      <c r="FD89">
        <v>33636.400000000001</v>
      </c>
      <c r="FE89">
        <v>35013.199999999997</v>
      </c>
      <c r="FF89">
        <v>42848.5</v>
      </c>
      <c r="FG89">
        <v>44080.9</v>
      </c>
      <c r="FH89">
        <v>1.76187</v>
      </c>
      <c r="FI89">
        <v>1.89035</v>
      </c>
      <c r="FJ89">
        <v>-7.5623399999999999E-3</v>
      </c>
      <c r="FK89">
        <v>0</v>
      </c>
      <c r="FL89">
        <v>30.621600000000001</v>
      </c>
      <c r="FM89">
        <v>999.9</v>
      </c>
      <c r="FN89">
        <v>37.981000000000002</v>
      </c>
      <c r="FO89">
        <v>42.036999999999999</v>
      </c>
      <c r="FP89">
        <v>31.527799999999999</v>
      </c>
      <c r="FQ89">
        <v>61.729300000000002</v>
      </c>
      <c r="FR89">
        <v>32.347799999999999</v>
      </c>
      <c r="FS89">
        <v>1</v>
      </c>
      <c r="FT89">
        <v>0.75378599999999996</v>
      </c>
      <c r="FU89">
        <v>3.4421400000000002</v>
      </c>
      <c r="FV89">
        <v>20.310600000000001</v>
      </c>
      <c r="FW89">
        <v>5.2761399999999998</v>
      </c>
      <c r="FX89">
        <v>12.0938</v>
      </c>
      <c r="FY89">
        <v>5.0134499999999997</v>
      </c>
      <c r="FZ89">
        <v>3.2919999999999998</v>
      </c>
      <c r="GA89">
        <v>999.9</v>
      </c>
      <c r="GB89">
        <v>9999</v>
      </c>
      <c r="GC89">
        <v>9999</v>
      </c>
      <c r="GD89">
        <v>9999</v>
      </c>
      <c r="GE89">
        <v>1.8719399999999999</v>
      </c>
      <c r="GF89">
        <v>1.8726799999999999</v>
      </c>
      <c r="GG89">
        <v>1.87225</v>
      </c>
      <c r="GH89">
        <v>1.8759999999999999</v>
      </c>
      <c r="GI89">
        <v>1.86981</v>
      </c>
      <c r="GJ89">
        <v>1.8727100000000001</v>
      </c>
      <c r="GK89">
        <v>1.8727100000000001</v>
      </c>
      <c r="GL89">
        <v>1.8741000000000001</v>
      </c>
      <c r="GM89">
        <v>5</v>
      </c>
      <c r="GN89">
        <v>0</v>
      </c>
      <c r="GO89">
        <v>0</v>
      </c>
      <c r="GP89">
        <v>0</v>
      </c>
      <c r="GQ89" t="s">
        <v>371</v>
      </c>
      <c r="GR89" t="s">
        <v>372</v>
      </c>
      <c r="GS89" t="s">
        <v>373</v>
      </c>
      <c r="GT89" t="s">
        <v>373</v>
      </c>
      <c r="GU89" t="s">
        <v>373</v>
      </c>
      <c r="GV89" t="s">
        <v>373</v>
      </c>
      <c r="GW89">
        <v>0</v>
      </c>
      <c r="GX89">
        <v>100</v>
      </c>
      <c r="GY89">
        <v>100</v>
      </c>
      <c r="GZ89">
        <v>-5.4470000000000001</v>
      </c>
      <c r="HA89">
        <v>4.2099999999999999E-2</v>
      </c>
      <c r="HB89">
        <v>-3.5874172549847598</v>
      </c>
      <c r="HC89">
        <v>-5.2264853520813098E-3</v>
      </c>
      <c r="HD89">
        <v>8.80926177612275E-7</v>
      </c>
      <c r="HE89">
        <v>-7.1543816509633199E-11</v>
      </c>
      <c r="HF89">
        <v>4.2104654030842799E-2</v>
      </c>
      <c r="HG89">
        <v>0</v>
      </c>
      <c r="HH89">
        <v>0</v>
      </c>
      <c r="HI89">
        <v>0</v>
      </c>
      <c r="HJ89">
        <v>3</v>
      </c>
      <c r="HK89">
        <v>2051</v>
      </c>
      <c r="HL89">
        <v>1</v>
      </c>
      <c r="HM89">
        <v>25</v>
      </c>
      <c r="HN89">
        <v>0.8</v>
      </c>
      <c r="HO89">
        <v>0.7</v>
      </c>
      <c r="HP89">
        <v>18</v>
      </c>
      <c r="HQ89">
        <v>516.06200000000001</v>
      </c>
      <c r="HR89">
        <v>516.71699999999998</v>
      </c>
      <c r="HS89">
        <v>27.000699999999998</v>
      </c>
      <c r="HT89">
        <v>36.000900000000001</v>
      </c>
      <c r="HU89">
        <v>30.0014</v>
      </c>
      <c r="HV89">
        <v>35.948900000000002</v>
      </c>
      <c r="HW89">
        <v>35.902299999999997</v>
      </c>
      <c r="HX89">
        <v>21.601900000000001</v>
      </c>
      <c r="HY89">
        <v>22.741599999999998</v>
      </c>
      <c r="HZ89">
        <v>31.255800000000001</v>
      </c>
      <c r="IA89">
        <v>27</v>
      </c>
      <c r="IB89">
        <v>400</v>
      </c>
      <c r="IC89">
        <v>24.279800000000002</v>
      </c>
      <c r="ID89">
        <v>99.415300000000002</v>
      </c>
      <c r="IE89">
        <v>97.753600000000006</v>
      </c>
    </row>
    <row r="90" spans="1:239" x14ac:dyDescent="0.3">
      <c r="A90">
        <v>74</v>
      </c>
      <c r="B90">
        <v>1628188289.5</v>
      </c>
      <c r="C90">
        <v>13820</v>
      </c>
      <c r="D90" t="s">
        <v>739</v>
      </c>
      <c r="E90" t="s">
        <v>740</v>
      </c>
      <c r="F90">
        <v>0</v>
      </c>
      <c r="G90" t="s">
        <v>695</v>
      </c>
      <c r="H90" t="s">
        <v>533</v>
      </c>
      <c r="I90" t="s">
        <v>364</v>
      </c>
      <c r="J90">
        <v>1628188289.5</v>
      </c>
      <c r="K90">
        <f t="shared" si="92"/>
        <v>5.5735502382659348E-3</v>
      </c>
      <c r="L90">
        <f t="shared" si="93"/>
        <v>5.573550238265935</v>
      </c>
      <c r="M90">
        <f t="shared" si="94"/>
        <v>20.471550046035844</v>
      </c>
      <c r="N90">
        <f t="shared" si="95"/>
        <v>372.96199999999999</v>
      </c>
      <c r="O90">
        <f t="shared" si="96"/>
        <v>290.62472455688544</v>
      </c>
      <c r="P90">
        <f t="shared" si="97"/>
        <v>28.945406956638791</v>
      </c>
      <c r="Q90">
        <f t="shared" si="98"/>
        <v>37.145968519443194</v>
      </c>
      <c r="R90">
        <f t="shared" si="99"/>
        <v>0.46648104007954072</v>
      </c>
      <c r="S90">
        <f t="shared" si="100"/>
        <v>2.9232368732156662</v>
      </c>
      <c r="T90">
        <f t="shared" si="101"/>
        <v>0.4287246704248448</v>
      </c>
      <c r="U90">
        <f t="shared" si="102"/>
        <v>0.27109006096320237</v>
      </c>
      <c r="V90">
        <f t="shared" si="103"/>
        <v>321.48046486133944</v>
      </c>
      <c r="W90">
        <f t="shared" si="104"/>
        <v>30.760808395404592</v>
      </c>
      <c r="X90">
        <f t="shared" si="105"/>
        <v>30.189800000000002</v>
      </c>
      <c r="Y90">
        <f t="shared" si="106"/>
        <v>4.3071182484487096</v>
      </c>
      <c r="Z90">
        <f t="shared" si="107"/>
        <v>70.543581490410844</v>
      </c>
      <c r="AA90">
        <f t="shared" si="108"/>
        <v>3.0602134108342396</v>
      </c>
      <c r="AB90">
        <f t="shared" si="109"/>
        <v>4.3380465609762409</v>
      </c>
      <c r="AC90">
        <f t="shared" si="110"/>
        <v>1.24690483761447</v>
      </c>
      <c r="AD90">
        <f t="shared" si="111"/>
        <v>-245.79356550752772</v>
      </c>
      <c r="AE90">
        <f t="shared" si="112"/>
        <v>19.668173779338129</v>
      </c>
      <c r="AF90">
        <f t="shared" si="113"/>
        <v>1.4997647282729865</v>
      </c>
      <c r="AG90">
        <f t="shared" si="114"/>
        <v>96.854837861422823</v>
      </c>
      <c r="AH90">
        <v>0</v>
      </c>
      <c r="AI90">
        <v>0</v>
      </c>
      <c r="AJ90">
        <f t="shared" si="115"/>
        <v>1</v>
      </c>
      <c r="AK90">
        <f t="shared" si="116"/>
        <v>0</v>
      </c>
      <c r="AL90">
        <f t="shared" si="117"/>
        <v>52108.279410770556</v>
      </c>
      <c r="AM90" t="s">
        <v>365</v>
      </c>
      <c r="AN90">
        <v>10238.9</v>
      </c>
      <c r="AO90">
        <v>302.21199999999999</v>
      </c>
      <c r="AP90">
        <v>4052.3</v>
      </c>
      <c r="AQ90">
        <f t="shared" si="118"/>
        <v>0.92542210596451402</v>
      </c>
      <c r="AR90">
        <v>-0.32343011824092399</v>
      </c>
      <c r="AS90" t="s">
        <v>741</v>
      </c>
      <c r="AT90">
        <v>10297.700000000001</v>
      </c>
      <c r="AU90">
        <v>748.69688461538499</v>
      </c>
      <c r="AV90">
        <v>992.92899999999997</v>
      </c>
      <c r="AW90">
        <f t="shared" si="119"/>
        <v>0.24597137900556332</v>
      </c>
      <c r="AX90">
        <v>0.5</v>
      </c>
      <c r="AY90">
        <f t="shared" si="120"/>
        <v>1681.0376999281552</v>
      </c>
      <c r="AZ90">
        <f t="shared" si="121"/>
        <v>20.471550046035844</v>
      </c>
      <c r="BA90">
        <f t="shared" si="122"/>
        <v>206.74358060583435</v>
      </c>
      <c r="BB90">
        <f t="shared" si="123"/>
        <v>1.2370323500279329E-2</v>
      </c>
      <c r="BC90">
        <f t="shared" si="124"/>
        <v>3.0811578672795337</v>
      </c>
      <c r="BD90">
        <f t="shared" si="125"/>
        <v>245.74351545271867</v>
      </c>
      <c r="BE90" t="s">
        <v>742</v>
      </c>
      <c r="BF90">
        <v>563.97</v>
      </c>
      <c r="BG90">
        <f t="shared" si="126"/>
        <v>563.97</v>
      </c>
      <c r="BH90">
        <f t="shared" si="127"/>
        <v>0.43201376936316693</v>
      </c>
      <c r="BI90">
        <f t="shared" si="128"/>
        <v>0.56936004463040757</v>
      </c>
      <c r="BJ90">
        <f t="shared" si="129"/>
        <v>0.87703026949858531</v>
      </c>
      <c r="BK90">
        <f t="shared" si="130"/>
        <v>0.35359215913987202</v>
      </c>
      <c r="BL90">
        <f t="shared" si="131"/>
        <v>0.81581312225206448</v>
      </c>
      <c r="BM90">
        <f t="shared" si="132"/>
        <v>0.42888115466804044</v>
      </c>
      <c r="BN90">
        <f t="shared" si="133"/>
        <v>0.57111884533195956</v>
      </c>
      <c r="BO90">
        <f t="shared" si="134"/>
        <v>1999.81</v>
      </c>
      <c r="BP90">
        <f t="shared" si="135"/>
        <v>1681.0376999281552</v>
      </c>
      <c r="BQ90">
        <f t="shared" si="136"/>
        <v>0.84059870684122751</v>
      </c>
      <c r="BR90">
        <f t="shared" si="137"/>
        <v>0.16075550420356907</v>
      </c>
      <c r="BS90">
        <v>6</v>
      </c>
      <c r="BT90">
        <v>0.5</v>
      </c>
      <c r="BU90" t="s">
        <v>368</v>
      </c>
      <c r="BV90">
        <v>2</v>
      </c>
      <c r="BW90">
        <v>1628188289.5</v>
      </c>
      <c r="BX90">
        <v>372.96199999999999</v>
      </c>
      <c r="BY90">
        <v>400.02</v>
      </c>
      <c r="BZ90">
        <v>30.725899999999999</v>
      </c>
      <c r="CA90">
        <v>24.2437</v>
      </c>
      <c r="CB90">
        <v>378.62200000000001</v>
      </c>
      <c r="CC90">
        <v>30.693000000000001</v>
      </c>
      <c r="CD90">
        <v>500.04300000000001</v>
      </c>
      <c r="CE90">
        <v>99.497299999999996</v>
      </c>
      <c r="CF90">
        <v>9.9893599999999999E-2</v>
      </c>
      <c r="CG90">
        <v>30.314599999999999</v>
      </c>
      <c r="CH90">
        <v>30.189800000000002</v>
      </c>
      <c r="CI90">
        <v>999.9</v>
      </c>
      <c r="CJ90">
        <v>0</v>
      </c>
      <c r="CK90">
        <v>0</v>
      </c>
      <c r="CL90">
        <v>10014.4</v>
      </c>
      <c r="CM90">
        <v>0</v>
      </c>
      <c r="CN90">
        <v>393.10500000000002</v>
      </c>
      <c r="CO90">
        <v>-27.058499999999999</v>
      </c>
      <c r="CP90">
        <v>384.78500000000003</v>
      </c>
      <c r="CQ90">
        <v>409.959</v>
      </c>
      <c r="CR90">
        <v>6.4821999999999997</v>
      </c>
      <c r="CS90">
        <v>400.02</v>
      </c>
      <c r="CT90">
        <v>24.2437</v>
      </c>
      <c r="CU90">
        <v>3.05714</v>
      </c>
      <c r="CV90">
        <v>2.4121800000000002</v>
      </c>
      <c r="CW90">
        <v>24.342500000000001</v>
      </c>
      <c r="CX90">
        <v>20.445799999999998</v>
      </c>
      <c r="CY90">
        <v>1999.81</v>
      </c>
      <c r="CZ90">
        <v>0.979993</v>
      </c>
      <c r="DA90">
        <v>2.0007E-2</v>
      </c>
      <c r="DB90">
        <v>0</v>
      </c>
      <c r="DC90">
        <v>749.88900000000001</v>
      </c>
      <c r="DD90">
        <v>5.0001199999999999</v>
      </c>
      <c r="DE90">
        <v>15207</v>
      </c>
      <c r="DF90">
        <v>17382.900000000001</v>
      </c>
      <c r="DG90">
        <v>49.686999999999998</v>
      </c>
      <c r="DH90">
        <v>50.936999999999998</v>
      </c>
      <c r="DI90">
        <v>50.375</v>
      </c>
      <c r="DJ90">
        <v>50.436999999999998</v>
      </c>
      <c r="DK90">
        <v>51.311999999999998</v>
      </c>
      <c r="DL90">
        <v>1954.9</v>
      </c>
      <c r="DM90">
        <v>39.909999999999997</v>
      </c>
      <c r="DN90">
        <v>0</v>
      </c>
      <c r="DO90">
        <v>98.400000095367403</v>
      </c>
      <c r="DP90">
        <v>0</v>
      </c>
      <c r="DQ90">
        <v>748.69688461538499</v>
      </c>
      <c r="DR90">
        <v>8.3962051279889902</v>
      </c>
      <c r="DS90">
        <v>158.23247853114199</v>
      </c>
      <c r="DT90">
        <v>15189.6730769231</v>
      </c>
      <c r="DU90">
        <v>15</v>
      </c>
      <c r="DV90">
        <v>1628188251.5</v>
      </c>
      <c r="DW90" t="s">
        <v>743</v>
      </c>
      <c r="DX90">
        <v>1628188251.5</v>
      </c>
      <c r="DY90">
        <v>1628188250</v>
      </c>
      <c r="DZ90">
        <v>81</v>
      </c>
      <c r="EA90">
        <v>-0.216</v>
      </c>
      <c r="EB90">
        <v>-8.9999999999999993E-3</v>
      </c>
      <c r="EC90">
        <v>-5.7850000000000001</v>
      </c>
      <c r="ED90">
        <v>0.02</v>
      </c>
      <c r="EE90">
        <v>400</v>
      </c>
      <c r="EF90">
        <v>24</v>
      </c>
      <c r="EG90">
        <v>0.09</v>
      </c>
      <c r="EH90">
        <v>0.01</v>
      </c>
      <c r="EI90">
        <v>20.403820593885399</v>
      </c>
      <c r="EJ90">
        <v>-0.118018956592554</v>
      </c>
      <c r="EK90">
        <v>9.1968873066769902E-2</v>
      </c>
      <c r="EL90">
        <v>1</v>
      </c>
      <c r="EM90">
        <v>0.457234973573382</v>
      </c>
      <c r="EN90">
        <v>9.4709274440582997E-2</v>
      </c>
      <c r="EO90">
        <v>1.94250259498399E-2</v>
      </c>
      <c r="EP90">
        <v>1</v>
      </c>
      <c r="EQ90">
        <v>2</v>
      </c>
      <c r="ER90">
        <v>2</v>
      </c>
      <c r="ES90" t="s">
        <v>370</v>
      </c>
      <c r="ET90">
        <v>2.9312299999999998</v>
      </c>
      <c r="EU90">
        <v>2.7403</v>
      </c>
      <c r="EV90">
        <v>8.6888300000000002E-2</v>
      </c>
      <c r="EW90">
        <v>9.2177400000000007E-2</v>
      </c>
      <c r="EX90">
        <v>0.137543</v>
      </c>
      <c r="EY90">
        <v>0.118396</v>
      </c>
      <c r="EZ90">
        <v>28434.7</v>
      </c>
      <c r="FA90">
        <v>27963.1</v>
      </c>
      <c r="FB90">
        <v>28376.6</v>
      </c>
      <c r="FC90">
        <v>28218.9</v>
      </c>
      <c r="FD90">
        <v>33671.300000000003</v>
      </c>
      <c r="FE90">
        <v>35018</v>
      </c>
      <c r="FF90">
        <v>42853.3</v>
      </c>
      <c r="FG90">
        <v>44059.1</v>
      </c>
      <c r="FH90">
        <v>1.7585999999999999</v>
      </c>
      <c r="FI90">
        <v>1.88595</v>
      </c>
      <c r="FJ90">
        <v>5.9604599999999999E-3</v>
      </c>
      <c r="FK90">
        <v>0</v>
      </c>
      <c r="FL90">
        <v>30.0928</v>
      </c>
      <c r="FM90">
        <v>999.9</v>
      </c>
      <c r="FN90">
        <v>37.737000000000002</v>
      </c>
      <c r="FO90">
        <v>42.167999999999999</v>
      </c>
      <c r="FP90">
        <v>31.544699999999999</v>
      </c>
      <c r="FQ90">
        <v>62.119300000000003</v>
      </c>
      <c r="FR90">
        <v>32.387799999999999</v>
      </c>
      <c r="FS90">
        <v>1</v>
      </c>
      <c r="FT90">
        <v>0.77358000000000005</v>
      </c>
      <c r="FU90">
        <v>3.1689600000000002</v>
      </c>
      <c r="FV90">
        <v>20.316199999999998</v>
      </c>
      <c r="FW90">
        <v>5.2719500000000004</v>
      </c>
      <c r="FX90">
        <v>12.0938</v>
      </c>
      <c r="FY90">
        <v>5.0119499999999997</v>
      </c>
      <c r="FZ90">
        <v>3.2912499999999998</v>
      </c>
      <c r="GA90">
        <v>999.9</v>
      </c>
      <c r="GB90">
        <v>9999</v>
      </c>
      <c r="GC90">
        <v>9999</v>
      </c>
      <c r="GD90">
        <v>9999</v>
      </c>
      <c r="GE90">
        <v>1.8719399999999999</v>
      </c>
      <c r="GF90">
        <v>1.87269</v>
      </c>
      <c r="GG90">
        <v>1.87225</v>
      </c>
      <c r="GH90">
        <v>1.8760399999999999</v>
      </c>
      <c r="GI90">
        <v>1.86981</v>
      </c>
      <c r="GJ90">
        <v>1.8727100000000001</v>
      </c>
      <c r="GK90">
        <v>1.8727100000000001</v>
      </c>
      <c r="GL90">
        <v>1.87409</v>
      </c>
      <c r="GM90">
        <v>5</v>
      </c>
      <c r="GN90">
        <v>0</v>
      </c>
      <c r="GO90">
        <v>0</v>
      </c>
      <c r="GP90">
        <v>0</v>
      </c>
      <c r="GQ90" t="s">
        <v>371</v>
      </c>
      <c r="GR90" t="s">
        <v>372</v>
      </c>
      <c r="GS90" t="s">
        <v>373</v>
      </c>
      <c r="GT90" t="s">
        <v>373</v>
      </c>
      <c r="GU90" t="s">
        <v>373</v>
      </c>
      <c r="GV90" t="s">
        <v>373</v>
      </c>
      <c r="GW90">
        <v>0</v>
      </c>
      <c r="GX90">
        <v>100</v>
      </c>
      <c r="GY90">
        <v>100</v>
      </c>
      <c r="GZ90">
        <v>-5.66</v>
      </c>
      <c r="HA90">
        <v>3.2899999999999999E-2</v>
      </c>
      <c r="HB90">
        <v>-3.80329512044095</v>
      </c>
      <c r="HC90">
        <v>-5.2264853520813098E-3</v>
      </c>
      <c r="HD90">
        <v>8.80926177612275E-7</v>
      </c>
      <c r="HE90">
        <v>-7.1543816509633199E-11</v>
      </c>
      <c r="HF90">
        <v>3.2904544147530197E-2</v>
      </c>
      <c r="HG90">
        <v>0</v>
      </c>
      <c r="HH90">
        <v>0</v>
      </c>
      <c r="HI90">
        <v>0</v>
      </c>
      <c r="HJ90">
        <v>3</v>
      </c>
      <c r="HK90">
        <v>2051</v>
      </c>
      <c r="HL90">
        <v>1</v>
      </c>
      <c r="HM90">
        <v>25</v>
      </c>
      <c r="HN90">
        <v>0.6</v>
      </c>
      <c r="HO90">
        <v>0.7</v>
      </c>
      <c r="HP90">
        <v>18</v>
      </c>
      <c r="HQ90">
        <v>515.21600000000001</v>
      </c>
      <c r="HR90">
        <v>515.05700000000002</v>
      </c>
      <c r="HS90">
        <v>26.996300000000002</v>
      </c>
      <c r="HT90">
        <v>36.212000000000003</v>
      </c>
      <c r="HU90">
        <v>30.000699999999998</v>
      </c>
      <c r="HV90">
        <v>36.154200000000003</v>
      </c>
      <c r="HW90">
        <v>36.094099999999997</v>
      </c>
      <c r="HX90">
        <v>21.5901</v>
      </c>
      <c r="HY90">
        <v>22.533300000000001</v>
      </c>
      <c r="HZ90">
        <v>30.103899999999999</v>
      </c>
      <c r="IA90">
        <v>27</v>
      </c>
      <c r="IB90">
        <v>400</v>
      </c>
      <c r="IC90">
        <v>24.229900000000001</v>
      </c>
      <c r="ID90">
        <v>99.4161</v>
      </c>
      <c r="IE90">
        <v>97.704899999999995</v>
      </c>
    </row>
    <row r="91" spans="1:239" x14ac:dyDescent="0.3">
      <c r="A91">
        <v>75</v>
      </c>
      <c r="B91">
        <v>1628188405.5999999</v>
      </c>
      <c r="C91">
        <v>13936.0999999046</v>
      </c>
      <c r="D91" t="s">
        <v>744</v>
      </c>
      <c r="E91" t="s">
        <v>745</v>
      </c>
      <c r="F91">
        <v>0</v>
      </c>
      <c r="G91" t="s">
        <v>695</v>
      </c>
      <c r="H91" t="s">
        <v>533</v>
      </c>
      <c r="I91" t="s">
        <v>364</v>
      </c>
      <c r="J91">
        <v>1628188405.5999999</v>
      </c>
      <c r="K91">
        <f t="shared" si="92"/>
        <v>5.2628055527799639E-3</v>
      </c>
      <c r="L91">
        <f t="shared" si="93"/>
        <v>5.2628055527799642</v>
      </c>
      <c r="M91">
        <f t="shared" si="94"/>
        <v>28.463170925505</v>
      </c>
      <c r="N91">
        <f t="shared" si="95"/>
        <v>562.25800000000004</v>
      </c>
      <c r="O91">
        <f t="shared" si="96"/>
        <v>444.5193424294784</v>
      </c>
      <c r="P91">
        <f t="shared" si="97"/>
        <v>44.273651625962536</v>
      </c>
      <c r="Q91">
        <f t="shared" si="98"/>
        <v>56.000296139778605</v>
      </c>
      <c r="R91">
        <f t="shared" si="99"/>
        <v>0.45384330132027567</v>
      </c>
      <c r="S91">
        <f t="shared" si="100"/>
        <v>2.9239194008637908</v>
      </c>
      <c r="T91">
        <f t="shared" si="101"/>
        <v>0.41802852809037738</v>
      </c>
      <c r="U91">
        <f t="shared" si="102"/>
        <v>0.26424972274671221</v>
      </c>
      <c r="V91">
        <f t="shared" si="103"/>
        <v>321.53371186132767</v>
      </c>
      <c r="W91">
        <f t="shared" si="104"/>
        <v>30.605485577140808</v>
      </c>
      <c r="X91">
        <f t="shared" si="105"/>
        <v>29.8339</v>
      </c>
      <c r="Y91">
        <f t="shared" si="106"/>
        <v>4.2199709130364855</v>
      </c>
      <c r="Z91">
        <f t="shared" si="107"/>
        <v>70.3702655636515</v>
      </c>
      <c r="AA91">
        <f t="shared" si="108"/>
        <v>3.0115828577060708</v>
      </c>
      <c r="AB91">
        <f t="shared" si="109"/>
        <v>4.2796241190564013</v>
      </c>
      <c r="AC91">
        <f t="shared" si="110"/>
        <v>1.2083880553304147</v>
      </c>
      <c r="AD91">
        <f t="shared" si="111"/>
        <v>-232.08972487759641</v>
      </c>
      <c r="AE91">
        <f t="shared" si="112"/>
        <v>38.510069931227626</v>
      </c>
      <c r="AF91">
        <f t="shared" si="113"/>
        <v>2.9272450343077128</v>
      </c>
      <c r="AG91">
        <f t="shared" si="114"/>
        <v>130.8813019492666</v>
      </c>
      <c r="AH91">
        <v>0</v>
      </c>
      <c r="AI91">
        <v>0</v>
      </c>
      <c r="AJ91">
        <f t="shared" si="115"/>
        <v>1</v>
      </c>
      <c r="AK91">
        <f t="shared" si="116"/>
        <v>0</v>
      </c>
      <c r="AL91">
        <f t="shared" si="117"/>
        <v>52168.444492400027</v>
      </c>
      <c r="AM91" t="s">
        <v>365</v>
      </c>
      <c r="AN91">
        <v>10238.9</v>
      </c>
      <c r="AO91">
        <v>302.21199999999999</v>
      </c>
      <c r="AP91">
        <v>4052.3</v>
      </c>
      <c r="AQ91">
        <f t="shared" si="118"/>
        <v>0.92542210596451402</v>
      </c>
      <c r="AR91">
        <v>-0.32343011824092399</v>
      </c>
      <c r="AS91" t="s">
        <v>746</v>
      </c>
      <c r="AT91">
        <v>10298.6</v>
      </c>
      <c r="AU91">
        <v>789.99</v>
      </c>
      <c r="AV91">
        <v>1081.6500000000001</v>
      </c>
      <c r="AW91">
        <f t="shared" si="119"/>
        <v>0.26964360005547083</v>
      </c>
      <c r="AX91">
        <v>0.5</v>
      </c>
      <c r="AY91">
        <f t="shared" si="120"/>
        <v>1681.315199928149</v>
      </c>
      <c r="AZ91">
        <f t="shared" si="121"/>
        <v>28.463170925505</v>
      </c>
      <c r="BA91">
        <f t="shared" si="122"/>
        <v>226.6779416683049</v>
      </c>
      <c r="BB91">
        <f t="shared" si="123"/>
        <v>1.712147790311782E-2</v>
      </c>
      <c r="BC91">
        <f t="shared" si="124"/>
        <v>2.7464059538667773</v>
      </c>
      <c r="BD91">
        <f t="shared" si="125"/>
        <v>250.83556545298808</v>
      </c>
      <c r="BE91" t="s">
        <v>747</v>
      </c>
      <c r="BF91">
        <v>579.51</v>
      </c>
      <c r="BG91">
        <f t="shared" si="126"/>
        <v>579.51</v>
      </c>
      <c r="BH91">
        <f t="shared" si="127"/>
        <v>0.46423519622798504</v>
      </c>
      <c r="BI91">
        <f t="shared" si="128"/>
        <v>0.58083403035010162</v>
      </c>
      <c r="BJ91">
        <f t="shared" si="129"/>
        <v>0.8554073237944132</v>
      </c>
      <c r="BK91">
        <f t="shared" si="130"/>
        <v>0.37419268755180018</v>
      </c>
      <c r="BL91">
        <f t="shared" si="131"/>
        <v>0.79215474410200504</v>
      </c>
      <c r="BM91">
        <f t="shared" si="132"/>
        <v>0.42608024016530255</v>
      </c>
      <c r="BN91">
        <f t="shared" si="133"/>
        <v>0.57391975983469745</v>
      </c>
      <c r="BO91">
        <f t="shared" si="134"/>
        <v>2000.14</v>
      </c>
      <c r="BP91">
        <f t="shared" si="135"/>
        <v>1681.315199928149</v>
      </c>
      <c r="BQ91">
        <f t="shared" si="136"/>
        <v>0.84059875805101092</v>
      </c>
      <c r="BR91">
        <f t="shared" si="137"/>
        <v>0.16075560303845113</v>
      </c>
      <c r="BS91">
        <v>6</v>
      </c>
      <c r="BT91">
        <v>0.5</v>
      </c>
      <c r="BU91" t="s">
        <v>368</v>
      </c>
      <c r="BV91">
        <v>2</v>
      </c>
      <c r="BW91">
        <v>1628188405.5999999</v>
      </c>
      <c r="BX91">
        <v>562.25800000000004</v>
      </c>
      <c r="BY91">
        <v>599.95600000000002</v>
      </c>
      <c r="BZ91">
        <v>30.237100000000002</v>
      </c>
      <c r="CA91">
        <v>24.114100000000001</v>
      </c>
      <c r="CB91">
        <v>569.08199999999999</v>
      </c>
      <c r="CC91">
        <v>30.207999999999998</v>
      </c>
      <c r="CD91">
        <v>500.11500000000001</v>
      </c>
      <c r="CE91">
        <v>99.499300000000005</v>
      </c>
      <c r="CF91">
        <v>9.9631700000000004E-2</v>
      </c>
      <c r="CG91">
        <v>30.078199999999999</v>
      </c>
      <c r="CH91">
        <v>29.8339</v>
      </c>
      <c r="CI91">
        <v>999.9</v>
      </c>
      <c r="CJ91">
        <v>0</v>
      </c>
      <c r="CK91">
        <v>0</v>
      </c>
      <c r="CL91">
        <v>10018.1</v>
      </c>
      <c r="CM91">
        <v>0</v>
      </c>
      <c r="CN91">
        <v>391.70600000000002</v>
      </c>
      <c r="CO91">
        <v>-37.697800000000001</v>
      </c>
      <c r="CP91">
        <v>579.78899999999999</v>
      </c>
      <c r="CQ91">
        <v>614.78099999999995</v>
      </c>
      <c r="CR91">
        <v>6.1229899999999997</v>
      </c>
      <c r="CS91">
        <v>599.95600000000002</v>
      </c>
      <c r="CT91">
        <v>24.114100000000001</v>
      </c>
      <c r="CU91">
        <v>3.0085600000000001</v>
      </c>
      <c r="CV91">
        <v>2.39933</v>
      </c>
      <c r="CW91">
        <v>24.075399999999998</v>
      </c>
      <c r="CX91">
        <v>20.359300000000001</v>
      </c>
      <c r="CY91">
        <v>2000.14</v>
      </c>
      <c r="CZ91">
        <v>0.979993</v>
      </c>
      <c r="DA91">
        <v>2.0007E-2</v>
      </c>
      <c r="DB91">
        <v>0</v>
      </c>
      <c r="DC91">
        <v>790.42399999999998</v>
      </c>
      <c r="DD91">
        <v>5.0001199999999999</v>
      </c>
      <c r="DE91">
        <v>16016.8</v>
      </c>
      <c r="DF91">
        <v>17385.8</v>
      </c>
      <c r="DG91">
        <v>49.5</v>
      </c>
      <c r="DH91">
        <v>50.436999999999998</v>
      </c>
      <c r="DI91">
        <v>50.25</v>
      </c>
      <c r="DJ91">
        <v>49.875</v>
      </c>
      <c r="DK91">
        <v>51.186999999999998</v>
      </c>
      <c r="DL91">
        <v>1955.22</v>
      </c>
      <c r="DM91">
        <v>39.92</v>
      </c>
      <c r="DN91">
        <v>0</v>
      </c>
      <c r="DO91">
        <v>115.799999952316</v>
      </c>
      <c r="DP91">
        <v>0</v>
      </c>
      <c r="DQ91">
        <v>789.99</v>
      </c>
      <c r="DR91">
        <v>2.9919999962572601</v>
      </c>
      <c r="DS91">
        <v>57.128205107358902</v>
      </c>
      <c r="DT91">
        <v>16009.0846153846</v>
      </c>
      <c r="DU91">
        <v>15</v>
      </c>
      <c r="DV91">
        <v>1628188368.0999999</v>
      </c>
      <c r="DW91" t="s">
        <v>748</v>
      </c>
      <c r="DX91">
        <v>1628188366.0999999</v>
      </c>
      <c r="DY91">
        <v>1628188368.0999999</v>
      </c>
      <c r="DZ91">
        <v>82</v>
      </c>
      <c r="EA91">
        <v>-0.318</v>
      </c>
      <c r="EB91">
        <v>-4.0000000000000001E-3</v>
      </c>
      <c r="EC91">
        <v>-6.9859999999999998</v>
      </c>
      <c r="ED91">
        <v>0.01</v>
      </c>
      <c r="EE91">
        <v>600</v>
      </c>
      <c r="EF91">
        <v>24</v>
      </c>
      <c r="EG91">
        <v>0.1</v>
      </c>
      <c r="EH91">
        <v>0.02</v>
      </c>
      <c r="EI91">
        <v>28.641047585254999</v>
      </c>
      <c r="EJ91">
        <v>-0.74169464776107796</v>
      </c>
      <c r="EK91">
        <v>0.149832646463602</v>
      </c>
      <c r="EL91">
        <v>1</v>
      </c>
      <c r="EM91">
        <v>0.44640906504878303</v>
      </c>
      <c r="EN91">
        <v>0.103826890631031</v>
      </c>
      <c r="EO91">
        <v>1.9698058412759199E-2</v>
      </c>
      <c r="EP91">
        <v>1</v>
      </c>
      <c r="EQ91">
        <v>2</v>
      </c>
      <c r="ER91">
        <v>2</v>
      </c>
      <c r="ES91" t="s">
        <v>370</v>
      </c>
      <c r="ET91">
        <v>2.9313899999999999</v>
      </c>
      <c r="EU91">
        <v>2.7400799999999998</v>
      </c>
      <c r="EV91">
        <v>0.117747</v>
      </c>
      <c r="EW91">
        <v>0.124096</v>
      </c>
      <c r="EX91">
        <v>0.13602500000000001</v>
      </c>
      <c r="EY91">
        <v>0.11792999999999999</v>
      </c>
      <c r="EZ91">
        <v>27477</v>
      </c>
      <c r="FA91">
        <v>26972.799999999999</v>
      </c>
      <c r="FB91">
        <v>28380.9</v>
      </c>
      <c r="FC91">
        <v>28212.6</v>
      </c>
      <c r="FD91">
        <v>33743.9</v>
      </c>
      <c r="FE91">
        <v>35028.800000000003</v>
      </c>
      <c r="FF91">
        <v>42869.5</v>
      </c>
      <c r="FG91">
        <v>44048.9</v>
      </c>
      <c r="FH91">
        <v>1.7584200000000001</v>
      </c>
      <c r="FI91">
        <v>1.8848</v>
      </c>
      <c r="FJ91">
        <v>2.7772000000000002E-2</v>
      </c>
      <c r="FK91">
        <v>0</v>
      </c>
      <c r="FL91">
        <v>29.381599999999999</v>
      </c>
      <c r="FM91">
        <v>999.9</v>
      </c>
      <c r="FN91">
        <v>37.389000000000003</v>
      </c>
      <c r="FO91">
        <v>42.228000000000002</v>
      </c>
      <c r="FP91">
        <v>31.348500000000001</v>
      </c>
      <c r="FQ91">
        <v>62.584699999999998</v>
      </c>
      <c r="FR91">
        <v>32.443899999999999</v>
      </c>
      <c r="FS91">
        <v>1</v>
      </c>
      <c r="FT91">
        <v>0.77683400000000002</v>
      </c>
      <c r="FU91">
        <v>2.6474500000000001</v>
      </c>
      <c r="FV91">
        <v>20.326000000000001</v>
      </c>
      <c r="FW91">
        <v>5.2740499999999999</v>
      </c>
      <c r="FX91">
        <v>12.0937</v>
      </c>
      <c r="FY91">
        <v>5.0122</v>
      </c>
      <c r="FZ91">
        <v>3.29155</v>
      </c>
      <c r="GA91">
        <v>999.9</v>
      </c>
      <c r="GB91">
        <v>9999</v>
      </c>
      <c r="GC91">
        <v>9999</v>
      </c>
      <c r="GD91">
        <v>9999</v>
      </c>
      <c r="GE91">
        <v>1.87195</v>
      </c>
      <c r="GF91">
        <v>1.87269</v>
      </c>
      <c r="GG91">
        <v>1.87225</v>
      </c>
      <c r="GH91">
        <v>1.8760600000000001</v>
      </c>
      <c r="GI91">
        <v>1.86981</v>
      </c>
      <c r="GJ91">
        <v>1.8727100000000001</v>
      </c>
      <c r="GK91">
        <v>1.8727100000000001</v>
      </c>
      <c r="GL91">
        <v>1.87412</v>
      </c>
      <c r="GM91">
        <v>5</v>
      </c>
      <c r="GN91">
        <v>0</v>
      </c>
      <c r="GO91">
        <v>0</v>
      </c>
      <c r="GP91">
        <v>0</v>
      </c>
      <c r="GQ91" t="s">
        <v>371</v>
      </c>
      <c r="GR91" t="s">
        <v>372</v>
      </c>
      <c r="GS91" t="s">
        <v>373</v>
      </c>
      <c r="GT91" t="s">
        <v>373</v>
      </c>
      <c r="GU91" t="s">
        <v>373</v>
      </c>
      <c r="GV91" t="s">
        <v>373</v>
      </c>
      <c r="GW91">
        <v>0</v>
      </c>
      <c r="GX91">
        <v>100</v>
      </c>
      <c r="GY91">
        <v>100</v>
      </c>
      <c r="GZ91">
        <v>-6.8239999999999998</v>
      </c>
      <c r="HA91">
        <v>2.9100000000000001E-2</v>
      </c>
      <c r="HB91">
        <v>-4.1216818088735199</v>
      </c>
      <c r="HC91">
        <v>-5.2264853520813098E-3</v>
      </c>
      <c r="HD91">
        <v>8.80926177612275E-7</v>
      </c>
      <c r="HE91">
        <v>-7.1543816509633199E-11</v>
      </c>
      <c r="HF91">
        <v>2.9081866557374301E-2</v>
      </c>
      <c r="HG91">
        <v>0</v>
      </c>
      <c r="HH91">
        <v>0</v>
      </c>
      <c r="HI91">
        <v>0</v>
      </c>
      <c r="HJ91">
        <v>3</v>
      </c>
      <c r="HK91">
        <v>2051</v>
      </c>
      <c r="HL91">
        <v>1</v>
      </c>
      <c r="HM91">
        <v>25</v>
      </c>
      <c r="HN91">
        <v>0.7</v>
      </c>
      <c r="HO91">
        <v>0.6</v>
      </c>
      <c r="HP91">
        <v>18</v>
      </c>
      <c r="HQ91">
        <v>516.06200000000001</v>
      </c>
      <c r="HR91">
        <v>515.13400000000001</v>
      </c>
      <c r="HS91">
        <v>26.994900000000001</v>
      </c>
      <c r="HT91">
        <v>36.256599999999999</v>
      </c>
      <c r="HU91">
        <v>29.999600000000001</v>
      </c>
      <c r="HV91">
        <v>36.262099999999997</v>
      </c>
      <c r="HW91">
        <v>36.205100000000002</v>
      </c>
      <c r="HX91">
        <v>29.8947</v>
      </c>
      <c r="HY91">
        <v>21.5046</v>
      </c>
      <c r="HZ91">
        <v>28.906300000000002</v>
      </c>
      <c r="IA91">
        <v>27</v>
      </c>
      <c r="IB91">
        <v>600</v>
      </c>
      <c r="IC91">
        <v>24.159300000000002</v>
      </c>
      <c r="ID91">
        <v>99.444800000000001</v>
      </c>
      <c r="IE91">
        <v>97.682599999999994</v>
      </c>
    </row>
    <row r="92" spans="1:239" x14ac:dyDescent="0.3">
      <c r="A92">
        <v>76</v>
      </c>
      <c r="B92">
        <v>1628188513.5999999</v>
      </c>
      <c r="C92">
        <v>14044.0999999046</v>
      </c>
      <c r="D92" t="s">
        <v>749</v>
      </c>
      <c r="E92" t="s">
        <v>750</v>
      </c>
      <c r="F92">
        <v>0</v>
      </c>
      <c r="G92" t="s">
        <v>695</v>
      </c>
      <c r="H92" t="s">
        <v>533</v>
      </c>
      <c r="I92" t="s">
        <v>364</v>
      </c>
      <c r="J92">
        <v>1628188513.5999999</v>
      </c>
      <c r="K92">
        <f t="shared" si="92"/>
        <v>4.7884071682897126E-3</v>
      </c>
      <c r="L92">
        <f t="shared" si="93"/>
        <v>4.7884071682897122</v>
      </c>
      <c r="M92">
        <f t="shared" si="94"/>
        <v>32.654014927041231</v>
      </c>
      <c r="N92">
        <f t="shared" si="95"/>
        <v>756.50199999999995</v>
      </c>
      <c r="O92">
        <f t="shared" si="96"/>
        <v>609.78050489928808</v>
      </c>
      <c r="P92">
        <f t="shared" si="97"/>
        <v>60.733537044391262</v>
      </c>
      <c r="Q92">
        <f t="shared" si="98"/>
        <v>75.34685328902799</v>
      </c>
      <c r="R92">
        <f t="shared" si="99"/>
        <v>0.41833135757060858</v>
      </c>
      <c r="S92">
        <f t="shared" si="100"/>
        <v>2.919323499382517</v>
      </c>
      <c r="T92">
        <f t="shared" si="101"/>
        <v>0.38765505497893371</v>
      </c>
      <c r="U92">
        <f t="shared" si="102"/>
        <v>0.24485283068146174</v>
      </c>
      <c r="V92">
        <f t="shared" si="103"/>
        <v>321.51282286142344</v>
      </c>
      <c r="W92">
        <f t="shared" si="104"/>
        <v>30.534935115248441</v>
      </c>
      <c r="X92">
        <f t="shared" si="105"/>
        <v>29.598700000000001</v>
      </c>
      <c r="Y92">
        <f t="shared" si="106"/>
        <v>4.1632257911832573</v>
      </c>
      <c r="Z92">
        <f t="shared" si="107"/>
        <v>70.346292900367473</v>
      </c>
      <c r="AA92">
        <f t="shared" si="108"/>
        <v>2.9770543680655996</v>
      </c>
      <c r="AB92">
        <f t="shared" si="109"/>
        <v>4.2319989374309275</v>
      </c>
      <c r="AC92">
        <f t="shared" si="110"/>
        <v>1.1861714231176577</v>
      </c>
      <c r="AD92">
        <f t="shared" si="111"/>
        <v>-211.16875612157634</v>
      </c>
      <c r="AE92">
        <f t="shared" si="112"/>
        <v>44.807956051582941</v>
      </c>
      <c r="AF92">
        <f t="shared" si="113"/>
        <v>3.404067419321664</v>
      </c>
      <c r="AG92">
        <f t="shared" si="114"/>
        <v>158.55609021075173</v>
      </c>
      <c r="AH92">
        <v>0</v>
      </c>
      <c r="AI92">
        <v>0</v>
      </c>
      <c r="AJ92">
        <f t="shared" si="115"/>
        <v>1</v>
      </c>
      <c r="AK92">
        <f t="shared" si="116"/>
        <v>0</v>
      </c>
      <c r="AL92">
        <f t="shared" si="117"/>
        <v>52070.807015059836</v>
      </c>
      <c r="AM92" t="s">
        <v>365</v>
      </c>
      <c r="AN92">
        <v>10238.9</v>
      </c>
      <c r="AO92">
        <v>302.21199999999999</v>
      </c>
      <c r="AP92">
        <v>4052.3</v>
      </c>
      <c r="AQ92">
        <f t="shared" si="118"/>
        <v>0.92542210596451402</v>
      </c>
      <c r="AR92">
        <v>-0.32343011824092399</v>
      </c>
      <c r="AS92" t="s">
        <v>751</v>
      </c>
      <c r="AT92">
        <v>10300.6</v>
      </c>
      <c r="AU92">
        <v>803.10415999999998</v>
      </c>
      <c r="AV92">
        <v>1108.6099999999999</v>
      </c>
      <c r="AW92">
        <f t="shared" si="119"/>
        <v>0.27557557662297827</v>
      </c>
      <c r="AX92">
        <v>0.5</v>
      </c>
      <c r="AY92">
        <f t="shared" si="120"/>
        <v>1681.2134999281984</v>
      </c>
      <c r="AZ92">
        <f t="shared" si="121"/>
        <v>32.654014927041231</v>
      </c>
      <c r="BA92">
        <f t="shared" si="122"/>
        <v>231.65068983452434</v>
      </c>
      <c r="BB92">
        <f t="shared" si="123"/>
        <v>1.9615263050582546E-2</v>
      </c>
      <c r="BC92">
        <f t="shared" si="124"/>
        <v>2.6552980759690068</v>
      </c>
      <c r="BD92">
        <f t="shared" si="125"/>
        <v>252.25818483764999</v>
      </c>
      <c r="BE92" t="s">
        <v>752</v>
      </c>
      <c r="BF92">
        <v>582.91</v>
      </c>
      <c r="BG92">
        <f t="shared" si="126"/>
        <v>582.91</v>
      </c>
      <c r="BH92">
        <f t="shared" si="127"/>
        <v>0.47419741838879315</v>
      </c>
      <c r="BI92">
        <f t="shared" si="128"/>
        <v>0.58114103100627723</v>
      </c>
      <c r="BJ92">
        <f t="shared" si="129"/>
        <v>0.84847480392806807</v>
      </c>
      <c r="BK92">
        <f t="shared" si="130"/>
        <v>0.37885242770939409</v>
      </c>
      <c r="BL92">
        <f t="shared" si="131"/>
        <v>0.78496557947440171</v>
      </c>
      <c r="BM92">
        <f t="shared" si="132"/>
        <v>0.42180446230519969</v>
      </c>
      <c r="BN92">
        <f t="shared" si="133"/>
        <v>0.57819553769480025</v>
      </c>
      <c r="BO92">
        <f t="shared" si="134"/>
        <v>2000.02</v>
      </c>
      <c r="BP92">
        <f t="shared" si="135"/>
        <v>1681.2134999281984</v>
      </c>
      <c r="BQ92">
        <f t="shared" si="136"/>
        <v>0.84059834398065936</v>
      </c>
      <c r="BR92">
        <f t="shared" si="137"/>
        <v>0.16075480388267291</v>
      </c>
      <c r="BS92">
        <v>6</v>
      </c>
      <c r="BT92">
        <v>0.5</v>
      </c>
      <c r="BU92" t="s">
        <v>368</v>
      </c>
      <c r="BV92">
        <v>2</v>
      </c>
      <c r="BW92">
        <v>1628188513.5999999</v>
      </c>
      <c r="BX92">
        <v>756.50199999999995</v>
      </c>
      <c r="BY92">
        <v>800.02800000000002</v>
      </c>
      <c r="BZ92">
        <v>29.8904</v>
      </c>
      <c r="CA92">
        <v>24.316800000000001</v>
      </c>
      <c r="CB92">
        <v>764.32299999999998</v>
      </c>
      <c r="CC92">
        <v>29.866499999999998</v>
      </c>
      <c r="CD92">
        <v>500.06599999999997</v>
      </c>
      <c r="CE92">
        <v>99.498999999999995</v>
      </c>
      <c r="CF92">
        <v>0.10001400000000001</v>
      </c>
      <c r="CG92">
        <v>29.883400000000002</v>
      </c>
      <c r="CH92">
        <v>29.598700000000001</v>
      </c>
      <c r="CI92">
        <v>999.9</v>
      </c>
      <c r="CJ92">
        <v>0</v>
      </c>
      <c r="CK92">
        <v>0</v>
      </c>
      <c r="CL92">
        <v>9991.8799999999992</v>
      </c>
      <c r="CM92">
        <v>0</v>
      </c>
      <c r="CN92">
        <v>402.87900000000002</v>
      </c>
      <c r="CO92">
        <v>-43.525100000000002</v>
      </c>
      <c r="CP92">
        <v>779.81100000000004</v>
      </c>
      <c r="CQ92">
        <v>819.96600000000001</v>
      </c>
      <c r="CR92">
        <v>5.5736800000000004</v>
      </c>
      <c r="CS92">
        <v>800.02800000000002</v>
      </c>
      <c r="CT92">
        <v>24.316800000000001</v>
      </c>
      <c r="CU92">
        <v>2.9740700000000002</v>
      </c>
      <c r="CV92">
        <v>2.4194900000000001</v>
      </c>
      <c r="CW92">
        <v>23.883400000000002</v>
      </c>
      <c r="CX92">
        <v>20.494800000000001</v>
      </c>
      <c r="CY92">
        <v>2000.02</v>
      </c>
      <c r="CZ92">
        <v>0.98000600000000004</v>
      </c>
      <c r="DA92">
        <v>1.9993899999999998E-2</v>
      </c>
      <c r="DB92">
        <v>0</v>
      </c>
      <c r="DC92">
        <v>803.33299999999997</v>
      </c>
      <c r="DD92">
        <v>5.0001199999999999</v>
      </c>
      <c r="DE92">
        <v>16246</v>
      </c>
      <c r="DF92">
        <v>17384.8</v>
      </c>
      <c r="DG92">
        <v>48.936999999999998</v>
      </c>
      <c r="DH92">
        <v>49.75</v>
      </c>
      <c r="DI92">
        <v>49.75</v>
      </c>
      <c r="DJ92">
        <v>49.061999999999998</v>
      </c>
      <c r="DK92">
        <v>50.625</v>
      </c>
      <c r="DL92">
        <v>1955.13</v>
      </c>
      <c r="DM92">
        <v>39.89</v>
      </c>
      <c r="DN92">
        <v>0</v>
      </c>
      <c r="DO92">
        <v>107.200000047684</v>
      </c>
      <c r="DP92">
        <v>0</v>
      </c>
      <c r="DQ92">
        <v>803.10415999999998</v>
      </c>
      <c r="DR92">
        <v>2.6346153983370799</v>
      </c>
      <c r="DS92">
        <v>7.3000000192741998</v>
      </c>
      <c r="DT92">
        <v>16245.284</v>
      </c>
      <c r="DU92">
        <v>15</v>
      </c>
      <c r="DV92">
        <v>1628188468.0999999</v>
      </c>
      <c r="DW92" t="s">
        <v>753</v>
      </c>
      <c r="DX92">
        <v>1628188467.0999999</v>
      </c>
      <c r="DY92">
        <v>1628188468.0999999</v>
      </c>
      <c r="DZ92">
        <v>83</v>
      </c>
      <c r="EA92">
        <v>-0.186</v>
      </c>
      <c r="EB92">
        <v>-5.0000000000000001E-3</v>
      </c>
      <c r="EC92">
        <v>-7.9939999999999998</v>
      </c>
      <c r="ED92">
        <v>4.0000000000000001E-3</v>
      </c>
      <c r="EE92">
        <v>800</v>
      </c>
      <c r="EF92">
        <v>24</v>
      </c>
      <c r="EG92">
        <v>0.04</v>
      </c>
      <c r="EH92">
        <v>0.02</v>
      </c>
      <c r="EI92">
        <v>32.8368594315967</v>
      </c>
      <c r="EJ92">
        <v>-0.93270410284036798</v>
      </c>
      <c r="EK92">
        <v>0.17101141384006499</v>
      </c>
      <c r="EL92">
        <v>1</v>
      </c>
      <c r="EM92">
        <v>0.41585605272570098</v>
      </c>
      <c r="EN92">
        <v>3.6677998588914199E-2</v>
      </c>
      <c r="EO92">
        <v>6.4207105981395904E-3</v>
      </c>
      <c r="EP92">
        <v>1</v>
      </c>
      <c r="EQ92">
        <v>2</v>
      </c>
      <c r="ER92">
        <v>2</v>
      </c>
      <c r="ES92" t="s">
        <v>370</v>
      </c>
      <c r="ET92">
        <v>2.9313500000000001</v>
      </c>
      <c r="EU92">
        <v>2.7402199999999999</v>
      </c>
      <c r="EV92">
        <v>0.14446700000000001</v>
      </c>
      <c r="EW92">
        <v>0.151086</v>
      </c>
      <c r="EX92">
        <v>0.134991</v>
      </c>
      <c r="EY92">
        <v>0.118629</v>
      </c>
      <c r="EZ92">
        <v>26657.8</v>
      </c>
      <c r="FA92">
        <v>26153.200000000001</v>
      </c>
      <c r="FB92">
        <v>28395.3</v>
      </c>
      <c r="FC92">
        <v>28225.7</v>
      </c>
      <c r="FD92">
        <v>33806.1</v>
      </c>
      <c r="FE92">
        <v>35015.4</v>
      </c>
      <c r="FF92">
        <v>42897.5</v>
      </c>
      <c r="FG92">
        <v>44067.4</v>
      </c>
      <c r="FH92">
        <v>1.7599499999999999</v>
      </c>
      <c r="FI92">
        <v>1.8888</v>
      </c>
      <c r="FJ92">
        <v>4.6495300000000003E-2</v>
      </c>
      <c r="FK92">
        <v>0</v>
      </c>
      <c r="FL92">
        <v>28.841100000000001</v>
      </c>
      <c r="FM92">
        <v>999.9</v>
      </c>
      <c r="FN92">
        <v>36.594999999999999</v>
      </c>
      <c r="FO92">
        <v>42.167999999999999</v>
      </c>
      <c r="FP92">
        <v>30.586400000000001</v>
      </c>
      <c r="FQ92">
        <v>62.2547</v>
      </c>
      <c r="FR92">
        <v>32.363799999999998</v>
      </c>
      <c r="FS92">
        <v>1</v>
      </c>
      <c r="FT92">
        <v>0.75597599999999998</v>
      </c>
      <c r="FU92">
        <v>2.26214</v>
      </c>
      <c r="FV92">
        <v>20.332899999999999</v>
      </c>
      <c r="FW92">
        <v>5.2714999999999996</v>
      </c>
      <c r="FX92">
        <v>12.0937</v>
      </c>
      <c r="FY92">
        <v>5.0131500000000004</v>
      </c>
      <c r="FZ92">
        <v>3.2919999999999998</v>
      </c>
      <c r="GA92">
        <v>999.9</v>
      </c>
      <c r="GB92">
        <v>9999</v>
      </c>
      <c r="GC92">
        <v>9999</v>
      </c>
      <c r="GD92">
        <v>9999</v>
      </c>
      <c r="GE92">
        <v>1.87195</v>
      </c>
      <c r="GF92">
        <v>1.8727100000000001</v>
      </c>
      <c r="GG92">
        <v>1.87226</v>
      </c>
      <c r="GH92">
        <v>1.8760699999999999</v>
      </c>
      <c r="GI92">
        <v>1.86981</v>
      </c>
      <c r="GJ92">
        <v>1.87276</v>
      </c>
      <c r="GK92">
        <v>1.8727199999999999</v>
      </c>
      <c r="GL92">
        <v>1.87418</v>
      </c>
      <c r="GM92">
        <v>5</v>
      </c>
      <c r="GN92">
        <v>0</v>
      </c>
      <c r="GO92">
        <v>0</v>
      </c>
      <c r="GP92">
        <v>0</v>
      </c>
      <c r="GQ92" t="s">
        <v>371</v>
      </c>
      <c r="GR92" t="s">
        <v>372</v>
      </c>
      <c r="GS92" t="s">
        <v>373</v>
      </c>
      <c r="GT92" t="s">
        <v>373</v>
      </c>
      <c r="GU92" t="s">
        <v>373</v>
      </c>
      <c r="GV92" t="s">
        <v>373</v>
      </c>
      <c r="GW92">
        <v>0</v>
      </c>
      <c r="GX92">
        <v>100</v>
      </c>
      <c r="GY92">
        <v>100</v>
      </c>
      <c r="GZ92">
        <v>-7.8209999999999997</v>
      </c>
      <c r="HA92">
        <v>2.3900000000000001E-2</v>
      </c>
      <c r="HB92">
        <v>-4.3081953035158902</v>
      </c>
      <c r="HC92">
        <v>-5.2264853520813098E-3</v>
      </c>
      <c r="HD92">
        <v>8.80926177612275E-7</v>
      </c>
      <c r="HE92">
        <v>-7.1543816509633199E-11</v>
      </c>
      <c r="HF92">
        <v>2.3974837510319001E-2</v>
      </c>
      <c r="HG92">
        <v>0</v>
      </c>
      <c r="HH92">
        <v>0</v>
      </c>
      <c r="HI92">
        <v>0</v>
      </c>
      <c r="HJ92">
        <v>3</v>
      </c>
      <c r="HK92">
        <v>2051</v>
      </c>
      <c r="HL92">
        <v>1</v>
      </c>
      <c r="HM92">
        <v>25</v>
      </c>
      <c r="HN92">
        <v>0.8</v>
      </c>
      <c r="HO92">
        <v>0.8</v>
      </c>
      <c r="HP92">
        <v>18</v>
      </c>
      <c r="HQ92">
        <v>516.71799999999996</v>
      </c>
      <c r="HR92">
        <v>517.70299999999997</v>
      </c>
      <c r="HS92">
        <v>26.996200000000002</v>
      </c>
      <c r="HT92">
        <v>36.076700000000002</v>
      </c>
      <c r="HU92">
        <v>29.998899999999999</v>
      </c>
      <c r="HV92">
        <v>36.194400000000002</v>
      </c>
      <c r="HW92">
        <v>36.154899999999998</v>
      </c>
      <c r="HX92">
        <v>37.7819</v>
      </c>
      <c r="HY92">
        <v>16.916599999999999</v>
      </c>
      <c r="HZ92">
        <v>28.025500000000001</v>
      </c>
      <c r="IA92">
        <v>27</v>
      </c>
      <c r="IB92">
        <v>800</v>
      </c>
      <c r="IC92">
        <v>24.438600000000001</v>
      </c>
      <c r="ID92">
        <v>99.503900000000002</v>
      </c>
      <c r="IE92">
        <v>97.725300000000004</v>
      </c>
    </row>
    <row r="93" spans="1:239" x14ac:dyDescent="0.3">
      <c r="A93">
        <v>77</v>
      </c>
      <c r="B93">
        <v>1628188622.0999999</v>
      </c>
      <c r="C93">
        <v>14152.5999999046</v>
      </c>
      <c r="D93" t="s">
        <v>754</v>
      </c>
      <c r="E93" t="s">
        <v>755</v>
      </c>
      <c r="F93">
        <v>0</v>
      </c>
      <c r="G93" t="s">
        <v>695</v>
      </c>
      <c r="H93" t="s">
        <v>533</v>
      </c>
      <c r="I93" t="s">
        <v>364</v>
      </c>
      <c r="J93">
        <v>1628188622.0999999</v>
      </c>
      <c r="K93">
        <f t="shared" si="92"/>
        <v>4.2222662107129641E-3</v>
      </c>
      <c r="L93">
        <f t="shared" si="93"/>
        <v>4.2222662107129638</v>
      </c>
      <c r="M93">
        <f t="shared" si="94"/>
        <v>34.793169464875817</v>
      </c>
      <c r="N93">
        <f t="shared" si="95"/>
        <v>953.33299999999997</v>
      </c>
      <c r="O93">
        <f t="shared" si="96"/>
        <v>776.15963199932867</v>
      </c>
      <c r="P93">
        <f t="shared" si="97"/>
        <v>77.307212331440965</v>
      </c>
      <c r="Q93">
        <f t="shared" si="98"/>
        <v>94.954070805930996</v>
      </c>
      <c r="R93">
        <f t="shared" si="99"/>
        <v>0.36793106613588322</v>
      </c>
      <c r="S93">
        <f t="shared" si="100"/>
        <v>2.9147687172777248</v>
      </c>
      <c r="T93">
        <f t="shared" si="101"/>
        <v>0.34393949459939366</v>
      </c>
      <c r="U93">
        <f t="shared" si="102"/>
        <v>0.21698723148737609</v>
      </c>
      <c r="V93">
        <f t="shared" si="103"/>
        <v>321.48467386137628</v>
      </c>
      <c r="W93">
        <f t="shared" si="104"/>
        <v>30.534630709186832</v>
      </c>
      <c r="X93">
        <f t="shared" si="105"/>
        <v>29.459099999999999</v>
      </c>
      <c r="Y93">
        <f t="shared" si="106"/>
        <v>4.1298609572914602</v>
      </c>
      <c r="Z93">
        <f t="shared" si="107"/>
        <v>70.320159083496534</v>
      </c>
      <c r="AA93">
        <f t="shared" si="108"/>
        <v>2.9505858995059002</v>
      </c>
      <c r="AB93">
        <f t="shared" si="109"/>
        <v>4.1959317754137082</v>
      </c>
      <c r="AC93">
        <f t="shared" si="110"/>
        <v>1.17927505778556</v>
      </c>
      <c r="AD93">
        <f t="shared" si="111"/>
        <v>-186.20193989244171</v>
      </c>
      <c r="AE93">
        <f t="shared" si="112"/>
        <v>43.292348554159183</v>
      </c>
      <c r="AF93">
        <f t="shared" si="113"/>
        <v>3.2893611035711472</v>
      </c>
      <c r="AG93">
        <f t="shared" si="114"/>
        <v>181.86444362666489</v>
      </c>
      <c r="AH93">
        <v>0</v>
      </c>
      <c r="AI93">
        <v>0</v>
      </c>
      <c r="AJ93">
        <f t="shared" si="115"/>
        <v>1</v>
      </c>
      <c r="AK93">
        <f t="shared" si="116"/>
        <v>0</v>
      </c>
      <c r="AL93">
        <f t="shared" si="117"/>
        <v>51966.51807985099</v>
      </c>
      <c r="AM93" t="s">
        <v>365</v>
      </c>
      <c r="AN93">
        <v>10238.9</v>
      </c>
      <c r="AO93">
        <v>302.21199999999999</v>
      </c>
      <c r="AP93">
        <v>4052.3</v>
      </c>
      <c r="AQ93">
        <f t="shared" si="118"/>
        <v>0.92542210596451402</v>
      </c>
      <c r="AR93">
        <v>-0.32343011824092399</v>
      </c>
      <c r="AS93" t="s">
        <v>756</v>
      </c>
      <c r="AT93">
        <v>10302.799999999999</v>
      </c>
      <c r="AU93">
        <v>808.42107999999996</v>
      </c>
      <c r="AV93">
        <v>1122.3699999999999</v>
      </c>
      <c r="AW93">
        <f t="shared" si="119"/>
        <v>0.27971962899934955</v>
      </c>
      <c r="AX93">
        <v>0.5</v>
      </c>
      <c r="AY93">
        <f t="shared" si="120"/>
        <v>1681.062599928174</v>
      </c>
      <c r="AZ93">
        <f t="shared" si="121"/>
        <v>34.793169464875817</v>
      </c>
      <c r="BA93">
        <f t="shared" si="122"/>
        <v>235.1131033882954</v>
      </c>
      <c r="BB93">
        <f t="shared" si="123"/>
        <v>2.0889525223282673E-2</v>
      </c>
      <c r="BC93">
        <f t="shared" si="124"/>
        <v>2.610484955941446</v>
      </c>
      <c r="BD93">
        <f t="shared" si="125"/>
        <v>252.96386408402981</v>
      </c>
      <c r="BE93" t="s">
        <v>757</v>
      </c>
      <c r="BF93">
        <v>588.76</v>
      </c>
      <c r="BG93">
        <f t="shared" si="126"/>
        <v>588.76</v>
      </c>
      <c r="BH93">
        <f t="shared" si="127"/>
        <v>0.47543145308588075</v>
      </c>
      <c r="BI93">
        <f t="shared" si="128"/>
        <v>0.58834901894642155</v>
      </c>
      <c r="BJ93">
        <f t="shared" si="129"/>
        <v>0.8459350837582359</v>
      </c>
      <c r="BK93">
        <f t="shared" si="130"/>
        <v>0.38279077933763977</v>
      </c>
      <c r="BL93">
        <f t="shared" si="131"/>
        <v>0.78129633224606998</v>
      </c>
      <c r="BM93">
        <f t="shared" si="132"/>
        <v>0.42848507660747187</v>
      </c>
      <c r="BN93">
        <f t="shared" si="133"/>
        <v>0.57151492339252807</v>
      </c>
      <c r="BO93">
        <f t="shared" si="134"/>
        <v>1999.84</v>
      </c>
      <c r="BP93">
        <f t="shared" si="135"/>
        <v>1681.062599928174</v>
      </c>
      <c r="BQ93">
        <f t="shared" si="136"/>
        <v>0.84059854784791488</v>
      </c>
      <c r="BR93">
        <f t="shared" si="137"/>
        <v>0.16075519734647586</v>
      </c>
      <c r="BS93">
        <v>6</v>
      </c>
      <c r="BT93">
        <v>0.5</v>
      </c>
      <c r="BU93" t="s">
        <v>368</v>
      </c>
      <c r="BV93">
        <v>2</v>
      </c>
      <c r="BW93">
        <v>1628188622.0999999</v>
      </c>
      <c r="BX93">
        <v>953.33299999999997</v>
      </c>
      <c r="BY93">
        <v>999.91200000000003</v>
      </c>
      <c r="BZ93">
        <v>29.623699999999999</v>
      </c>
      <c r="CA93">
        <v>24.7074</v>
      </c>
      <c r="CB93">
        <v>962.09799999999996</v>
      </c>
      <c r="CC93">
        <v>29.606300000000001</v>
      </c>
      <c r="CD93">
        <v>500.03300000000002</v>
      </c>
      <c r="CE93">
        <v>99.501900000000006</v>
      </c>
      <c r="CF93">
        <v>0.10030699999999999</v>
      </c>
      <c r="CG93">
        <v>29.7346</v>
      </c>
      <c r="CH93">
        <v>29.459099999999999</v>
      </c>
      <c r="CI93">
        <v>999.9</v>
      </c>
      <c r="CJ93">
        <v>0</v>
      </c>
      <c r="CK93">
        <v>0</v>
      </c>
      <c r="CL93">
        <v>9965.6200000000008</v>
      </c>
      <c r="CM93">
        <v>0</v>
      </c>
      <c r="CN93">
        <v>424.08499999999998</v>
      </c>
      <c r="CO93">
        <v>-46.578400000000002</v>
      </c>
      <c r="CP93">
        <v>982.43700000000001</v>
      </c>
      <c r="CQ93">
        <v>1025.24</v>
      </c>
      <c r="CR93">
        <v>4.9162400000000002</v>
      </c>
      <c r="CS93">
        <v>999.91200000000003</v>
      </c>
      <c r="CT93">
        <v>24.7074</v>
      </c>
      <c r="CU93">
        <v>2.9476100000000001</v>
      </c>
      <c r="CV93">
        <v>2.45844</v>
      </c>
      <c r="CW93">
        <v>23.7349</v>
      </c>
      <c r="CX93">
        <v>20.753900000000002</v>
      </c>
      <c r="CY93">
        <v>1999.84</v>
      </c>
      <c r="CZ93">
        <v>0.98</v>
      </c>
      <c r="DA93">
        <v>1.9999599999999999E-2</v>
      </c>
      <c r="DB93">
        <v>0</v>
      </c>
      <c r="DC93">
        <v>808.35699999999997</v>
      </c>
      <c r="DD93">
        <v>5.0001199999999999</v>
      </c>
      <c r="DE93">
        <v>16311.5</v>
      </c>
      <c r="DF93">
        <v>17383.3</v>
      </c>
      <c r="DG93">
        <v>48.311999999999998</v>
      </c>
      <c r="DH93">
        <v>49</v>
      </c>
      <c r="DI93">
        <v>49.125</v>
      </c>
      <c r="DJ93">
        <v>48.25</v>
      </c>
      <c r="DK93">
        <v>49.936999999999998</v>
      </c>
      <c r="DL93">
        <v>1954.94</v>
      </c>
      <c r="DM93">
        <v>39.9</v>
      </c>
      <c r="DN93">
        <v>0</v>
      </c>
      <c r="DO93">
        <v>108.10000014305101</v>
      </c>
      <c r="DP93">
        <v>0</v>
      </c>
      <c r="DQ93">
        <v>808.42107999999996</v>
      </c>
      <c r="DR93">
        <v>0.92769229519051299</v>
      </c>
      <c r="DS93">
        <v>17.569230804080501</v>
      </c>
      <c r="DT93">
        <v>16309.892</v>
      </c>
      <c r="DU93">
        <v>15</v>
      </c>
      <c r="DV93">
        <v>1628188585.0999999</v>
      </c>
      <c r="DW93" t="s">
        <v>758</v>
      </c>
      <c r="DX93">
        <v>1628188585.0999999</v>
      </c>
      <c r="DY93">
        <v>1628188575.0999999</v>
      </c>
      <c r="DZ93">
        <v>84</v>
      </c>
      <c r="EA93">
        <v>-0.18099999999999999</v>
      </c>
      <c r="EB93">
        <v>-7.0000000000000001E-3</v>
      </c>
      <c r="EC93">
        <v>-8.9390000000000001</v>
      </c>
      <c r="ED93">
        <v>7.0000000000000001E-3</v>
      </c>
      <c r="EE93">
        <v>1000</v>
      </c>
      <c r="EF93">
        <v>24</v>
      </c>
      <c r="EG93">
        <v>7.0000000000000007E-2</v>
      </c>
      <c r="EH93">
        <v>0.02</v>
      </c>
      <c r="EI93">
        <v>35.041151712087398</v>
      </c>
      <c r="EJ93">
        <v>-0.79654796947796103</v>
      </c>
      <c r="EK93">
        <v>0.19992515461355401</v>
      </c>
      <c r="EL93">
        <v>1</v>
      </c>
      <c r="EM93">
        <v>0.360165950805244</v>
      </c>
      <c r="EN93">
        <v>6.3494205027397999E-2</v>
      </c>
      <c r="EO93">
        <v>1.1647392822511199E-2</v>
      </c>
      <c r="EP93">
        <v>1</v>
      </c>
      <c r="EQ93">
        <v>2</v>
      </c>
      <c r="ER93">
        <v>2</v>
      </c>
      <c r="ES93" t="s">
        <v>370</v>
      </c>
      <c r="ET93">
        <v>2.9314399999999998</v>
      </c>
      <c r="EU93">
        <v>2.7402899999999999</v>
      </c>
      <c r="EV93">
        <v>0.168242</v>
      </c>
      <c r="EW93">
        <v>0.17483899999999999</v>
      </c>
      <c r="EX93">
        <v>0.13425000000000001</v>
      </c>
      <c r="EY93">
        <v>0.11999600000000001</v>
      </c>
      <c r="EZ93">
        <v>25935.599999999999</v>
      </c>
      <c r="FA93">
        <v>25439.599999999999</v>
      </c>
      <c r="FB93">
        <v>28415.599999999999</v>
      </c>
      <c r="FC93">
        <v>28245.8</v>
      </c>
      <c r="FD93">
        <v>33860.5</v>
      </c>
      <c r="FE93">
        <v>34983.300000000003</v>
      </c>
      <c r="FF93">
        <v>42930.7</v>
      </c>
      <c r="FG93">
        <v>44096.6</v>
      </c>
      <c r="FH93">
        <v>1.76362</v>
      </c>
      <c r="FI93">
        <v>1.8956</v>
      </c>
      <c r="FJ93">
        <v>6.2353899999999997E-2</v>
      </c>
      <c r="FK93">
        <v>0</v>
      </c>
      <c r="FL93">
        <v>28.442699999999999</v>
      </c>
      <c r="FM93">
        <v>999.9</v>
      </c>
      <c r="FN93">
        <v>36.149000000000001</v>
      </c>
      <c r="FO93">
        <v>42.036999999999999</v>
      </c>
      <c r="FP93">
        <v>30.007999999999999</v>
      </c>
      <c r="FQ93">
        <v>62.244700000000002</v>
      </c>
      <c r="FR93">
        <v>32.443899999999999</v>
      </c>
      <c r="FS93">
        <v>1</v>
      </c>
      <c r="FT93">
        <v>0.72263500000000003</v>
      </c>
      <c r="FU93">
        <v>1.97268</v>
      </c>
      <c r="FV93">
        <v>20.3371</v>
      </c>
      <c r="FW93">
        <v>5.27285</v>
      </c>
      <c r="FX93">
        <v>12.093400000000001</v>
      </c>
      <c r="FY93">
        <v>5.0121500000000001</v>
      </c>
      <c r="FZ93">
        <v>3.2913299999999999</v>
      </c>
      <c r="GA93">
        <v>999.9</v>
      </c>
      <c r="GB93">
        <v>9999</v>
      </c>
      <c r="GC93">
        <v>9999</v>
      </c>
      <c r="GD93">
        <v>9999</v>
      </c>
      <c r="GE93">
        <v>1.87195</v>
      </c>
      <c r="GF93">
        <v>1.8727100000000001</v>
      </c>
      <c r="GG93">
        <v>1.87229</v>
      </c>
      <c r="GH93">
        <v>1.8760699999999999</v>
      </c>
      <c r="GI93">
        <v>1.8698300000000001</v>
      </c>
      <c r="GJ93">
        <v>1.87277</v>
      </c>
      <c r="GK93">
        <v>1.87277</v>
      </c>
      <c r="GL93">
        <v>1.87419</v>
      </c>
      <c r="GM93">
        <v>5</v>
      </c>
      <c r="GN93">
        <v>0</v>
      </c>
      <c r="GO93">
        <v>0</v>
      </c>
      <c r="GP93">
        <v>0</v>
      </c>
      <c r="GQ93" t="s">
        <v>371</v>
      </c>
      <c r="GR93" t="s">
        <v>372</v>
      </c>
      <c r="GS93" t="s">
        <v>373</v>
      </c>
      <c r="GT93" t="s">
        <v>373</v>
      </c>
      <c r="GU93" t="s">
        <v>373</v>
      </c>
      <c r="GV93" t="s">
        <v>373</v>
      </c>
      <c r="GW93">
        <v>0</v>
      </c>
      <c r="GX93">
        <v>100</v>
      </c>
      <c r="GY93">
        <v>100</v>
      </c>
      <c r="GZ93">
        <v>-8.7650000000000006</v>
      </c>
      <c r="HA93">
        <v>1.7399999999999999E-2</v>
      </c>
      <c r="HB93">
        <v>-4.4881505167346303</v>
      </c>
      <c r="HC93">
        <v>-5.2264853520813098E-3</v>
      </c>
      <c r="HD93">
        <v>8.80926177612275E-7</v>
      </c>
      <c r="HE93">
        <v>-7.1543816509633199E-11</v>
      </c>
      <c r="HF93">
        <v>1.73286614719158E-2</v>
      </c>
      <c r="HG93">
        <v>0</v>
      </c>
      <c r="HH93">
        <v>0</v>
      </c>
      <c r="HI93">
        <v>0</v>
      </c>
      <c r="HJ93">
        <v>3</v>
      </c>
      <c r="HK93">
        <v>2051</v>
      </c>
      <c r="HL93">
        <v>1</v>
      </c>
      <c r="HM93">
        <v>25</v>
      </c>
      <c r="HN93">
        <v>0.6</v>
      </c>
      <c r="HO93">
        <v>0.8</v>
      </c>
      <c r="HP93">
        <v>18</v>
      </c>
      <c r="HQ93">
        <v>517.91800000000001</v>
      </c>
      <c r="HR93">
        <v>521.27700000000004</v>
      </c>
      <c r="HS93">
        <v>26.9984</v>
      </c>
      <c r="HT93">
        <v>35.746699999999997</v>
      </c>
      <c r="HU93">
        <v>29.9985</v>
      </c>
      <c r="HV93">
        <v>35.9908</v>
      </c>
      <c r="HW93">
        <v>35.975000000000001</v>
      </c>
      <c r="HX93">
        <v>45.353999999999999</v>
      </c>
      <c r="HY93">
        <v>12.7182</v>
      </c>
      <c r="HZ93">
        <v>27.997499999999999</v>
      </c>
      <c r="IA93">
        <v>27</v>
      </c>
      <c r="IB93">
        <v>1000</v>
      </c>
      <c r="IC93">
        <v>24.647099999999998</v>
      </c>
      <c r="ID93">
        <v>99.578599999999994</v>
      </c>
      <c r="IE93">
        <v>97.792000000000002</v>
      </c>
    </row>
    <row r="94" spans="1:239" x14ac:dyDescent="0.3">
      <c r="A94">
        <v>78</v>
      </c>
      <c r="B94">
        <v>1628188752.0999999</v>
      </c>
      <c r="C94">
        <v>14282.5999999046</v>
      </c>
      <c r="D94" t="s">
        <v>759</v>
      </c>
      <c r="E94" t="s">
        <v>760</v>
      </c>
      <c r="F94">
        <v>0</v>
      </c>
      <c r="G94" t="s">
        <v>695</v>
      </c>
      <c r="H94" t="s">
        <v>533</v>
      </c>
      <c r="I94" t="s">
        <v>364</v>
      </c>
      <c r="J94">
        <v>1628188752.0999999</v>
      </c>
      <c r="K94">
        <f t="shared" si="92"/>
        <v>3.6748974524246866E-3</v>
      </c>
      <c r="L94">
        <f t="shared" si="93"/>
        <v>3.6748974524246867</v>
      </c>
      <c r="M94">
        <f t="shared" si="94"/>
        <v>36.08622468224852</v>
      </c>
      <c r="N94">
        <f t="shared" si="95"/>
        <v>1151.6500000000001</v>
      </c>
      <c r="O94">
        <f t="shared" si="96"/>
        <v>937.2190831216484</v>
      </c>
      <c r="P94">
        <f t="shared" si="97"/>
        <v>93.333005504747177</v>
      </c>
      <c r="Q94">
        <f t="shared" si="98"/>
        <v>114.68711822590002</v>
      </c>
      <c r="R94">
        <f t="shared" si="99"/>
        <v>0.31302154000102422</v>
      </c>
      <c r="S94">
        <f t="shared" si="100"/>
        <v>2.9220350015097356</v>
      </c>
      <c r="T94">
        <f t="shared" si="101"/>
        <v>0.29551434265794418</v>
      </c>
      <c r="U94">
        <f t="shared" si="102"/>
        <v>0.18618777133198633</v>
      </c>
      <c r="V94">
        <f t="shared" si="103"/>
        <v>321.48786586137771</v>
      </c>
      <c r="W94">
        <f t="shared" si="104"/>
        <v>30.611664519518573</v>
      </c>
      <c r="X94">
        <f t="shared" si="105"/>
        <v>29.435700000000001</v>
      </c>
      <c r="Y94">
        <f t="shared" si="106"/>
        <v>4.1242911565806377</v>
      </c>
      <c r="Z94">
        <f t="shared" si="107"/>
        <v>70.079742084737319</v>
      </c>
      <c r="AA94">
        <f t="shared" si="108"/>
        <v>2.9297522193016001</v>
      </c>
      <c r="AB94">
        <f t="shared" si="109"/>
        <v>4.1805978905559806</v>
      </c>
      <c r="AC94">
        <f t="shared" si="110"/>
        <v>1.1945389372790376</v>
      </c>
      <c r="AD94">
        <f t="shared" si="111"/>
        <v>-162.06297765192869</v>
      </c>
      <c r="AE94">
        <f t="shared" si="112"/>
        <v>37.067456310627549</v>
      </c>
      <c r="AF94">
        <f t="shared" si="113"/>
        <v>2.8081774137753102</v>
      </c>
      <c r="AG94">
        <f t="shared" si="114"/>
        <v>199.30052193385188</v>
      </c>
      <c r="AH94">
        <v>0</v>
      </c>
      <c r="AI94">
        <v>0</v>
      </c>
      <c r="AJ94">
        <f t="shared" si="115"/>
        <v>1</v>
      </c>
      <c r="AK94">
        <f t="shared" si="116"/>
        <v>0</v>
      </c>
      <c r="AL94">
        <f t="shared" si="117"/>
        <v>52184.473920762059</v>
      </c>
      <c r="AM94" t="s">
        <v>365</v>
      </c>
      <c r="AN94">
        <v>10238.9</v>
      </c>
      <c r="AO94">
        <v>302.21199999999999</v>
      </c>
      <c r="AP94">
        <v>4052.3</v>
      </c>
      <c r="AQ94">
        <f t="shared" si="118"/>
        <v>0.92542210596451402</v>
      </c>
      <c r="AR94">
        <v>-0.32343011824092399</v>
      </c>
      <c r="AS94" t="s">
        <v>761</v>
      </c>
      <c r="AT94">
        <v>10304.5</v>
      </c>
      <c r="AU94">
        <v>809.62900000000002</v>
      </c>
      <c r="AV94">
        <v>1122.75</v>
      </c>
      <c r="AW94">
        <f t="shared" si="119"/>
        <v>0.27888755288354483</v>
      </c>
      <c r="AX94">
        <v>0.5</v>
      </c>
      <c r="AY94">
        <f t="shared" si="120"/>
        <v>1681.0793999281748</v>
      </c>
      <c r="AZ94">
        <f t="shared" si="121"/>
        <v>36.08622468224852</v>
      </c>
      <c r="BA94">
        <f t="shared" si="122"/>
        <v>234.41606002445332</v>
      </c>
      <c r="BB94">
        <f t="shared" si="123"/>
        <v>2.1658497987688784E-2</v>
      </c>
      <c r="BC94">
        <f t="shared" si="124"/>
        <v>2.609262970385215</v>
      </c>
      <c r="BD94">
        <f t="shared" si="125"/>
        <v>252.98316218553504</v>
      </c>
      <c r="BE94" t="s">
        <v>762</v>
      </c>
      <c r="BF94">
        <v>586.03</v>
      </c>
      <c r="BG94">
        <f t="shared" si="126"/>
        <v>586.03</v>
      </c>
      <c r="BH94">
        <f t="shared" si="127"/>
        <v>0.4780405254954353</v>
      </c>
      <c r="BI94">
        <f t="shared" si="128"/>
        <v>0.58339730213146512</v>
      </c>
      <c r="BJ94">
        <f t="shared" si="129"/>
        <v>0.84515920571680792</v>
      </c>
      <c r="BK94">
        <f t="shared" si="130"/>
        <v>0.38160450826165271</v>
      </c>
      <c r="BL94">
        <f t="shared" si="131"/>
        <v>0.78119500129063635</v>
      </c>
      <c r="BM94">
        <f t="shared" si="132"/>
        <v>0.42227776051512789</v>
      </c>
      <c r="BN94">
        <f t="shared" si="133"/>
        <v>0.57772223948487211</v>
      </c>
      <c r="BO94">
        <f t="shared" si="134"/>
        <v>1999.86</v>
      </c>
      <c r="BP94">
        <f t="shared" si="135"/>
        <v>1681.0793999281748</v>
      </c>
      <c r="BQ94">
        <f t="shared" si="136"/>
        <v>0.84059854186201777</v>
      </c>
      <c r="BR94">
        <f t="shared" si="137"/>
        <v>0.16075518579369441</v>
      </c>
      <c r="BS94">
        <v>6</v>
      </c>
      <c r="BT94">
        <v>0.5</v>
      </c>
      <c r="BU94" t="s">
        <v>368</v>
      </c>
      <c r="BV94">
        <v>2</v>
      </c>
      <c r="BW94">
        <v>1628188752.0999999</v>
      </c>
      <c r="BX94">
        <v>1151.6500000000001</v>
      </c>
      <c r="BY94">
        <v>1200</v>
      </c>
      <c r="BZ94">
        <v>29.419599999999999</v>
      </c>
      <c r="CA94">
        <v>25.142299999999999</v>
      </c>
      <c r="CB94">
        <v>1161.23</v>
      </c>
      <c r="CC94">
        <v>29.3917</v>
      </c>
      <c r="CD94">
        <v>500.33199999999999</v>
      </c>
      <c r="CE94">
        <v>99.484700000000004</v>
      </c>
      <c r="CF94">
        <v>0.100346</v>
      </c>
      <c r="CG94">
        <v>29.670999999999999</v>
      </c>
      <c r="CH94">
        <v>29.435700000000001</v>
      </c>
      <c r="CI94">
        <v>999.9</v>
      </c>
      <c r="CJ94">
        <v>0</v>
      </c>
      <c r="CK94">
        <v>0</v>
      </c>
      <c r="CL94">
        <v>10008.799999999999</v>
      </c>
      <c r="CM94">
        <v>0</v>
      </c>
      <c r="CN94">
        <v>465.21800000000002</v>
      </c>
      <c r="CO94">
        <v>-48.352899999999998</v>
      </c>
      <c r="CP94">
        <v>1186.56</v>
      </c>
      <c r="CQ94">
        <v>1230.95</v>
      </c>
      <c r="CR94">
        <v>4.2773099999999999</v>
      </c>
      <c r="CS94">
        <v>1200</v>
      </c>
      <c r="CT94">
        <v>25.142299999999999</v>
      </c>
      <c r="CU94">
        <v>2.9268000000000001</v>
      </c>
      <c r="CV94">
        <v>2.5012699999999999</v>
      </c>
      <c r="CW94">
        <v>23.6172</v>
      </c>
      <c r="CX94">
        <v>21.034800000000001</v>
      </c>
      <c r="CY94">
        <v>1999.86</v>
      </c>
      <c r="CZ94">
        <v>0.97999800000000004</v>
      </c>
      <c r="DA94">
        <v>2.00024E-2</v>
      </c>
      <c r="DB94">
        <v>0</v>
      </c>
      <c r="DC94">
        <v>809.73800000000006</v>
      </c>
      <c r="DD94">
        <v>5.0001199999999999</v>
      </c>
      <c r="DE94">
        <v>16311.1</v>
      </c>
      <c r="DF94">
        <v>17383.400000000001</v>
      </c>
      <c r="DG94">
        <v>47.686999999999998</v>
      </c>
      <c r="DH94">
        <v>48.375</v>
      </c>
      <c r="DI94">
        <v>48.436999999999998</v>
      </c>
      <c r="DJ94">
        <v>47.625</v>
      </c>
      <c r="DK94">
        <v>49.375</v>
      </c>
      <c r="DL94">
        <v>1954.96</v>
      </c>
      <c r="DM94">
        <v>39.9</v>
      </c>
      <c r="DN94">
        <v>0</v>
      </c>
      <c r="DO94">
        <v>129.5</v>
      </c>
      <c r="DP94">
        <v>0</v>
      </c>
      <c r="DQ94">
        <v>809.62900000000002</v>
      </c>
      <c r="DR94">
        <v>0.34300000283246501</v>
      </c>
      <c r="DS94">
        <v>-7.2615384049017102</v>
      </c>
      <c r="DT94">
        <v>16313.291999999999</v>
      </c>
      <c r="DU94">
        <v>15</v>
      </c>
      <c r="DV94">
        <v>1628188711.0999999</v>
      </c>
      <c r="DW94" t="s">
        <v>763</v>
      </c>
      <c r="DX94">
        <v>1628188711.0999999</v>
      </c>
      <c r="DY94">
        <v>1628188710.0999999</v>
      </c>
      <c r="DZ94">
        <v>85</v>
      </c>
      <c r="EA94">
        <v>-9.7000000000000003E-2</v>
      </c>
      <c r="EB94">
        <v>1.0999999999999999E-2</v>
      </c>
      <c r="EC94">
        <v>-9.7439999999999998</v>
      </c>
      <c r="ED94">
        <v>2.3E-2</v>
      </c>
      <c r="EE94">
        <v>1200</v>
      </c>
      <c r="EF94">
        <v>25</v>
      </c>
      <c r="EG94">
        <v>0.04</v>
      </c>
      <c r="EH94">
        <v>0.02</v>
      </c>
      <c r="EI94">
        <v>36.180388937882398</v>
      </c>
      <c r="EJ94">
        <v>-0.74222379606414002</v>
      </c>
      <c r="EK94">
        <v>0.17377266149913401</v>
      </c>
      <c r="EL94">
        <v>1</v>
      </c>
      <c r="EM94">
        <v>0.31503389347520999</v>
      </c>
      <c r="EN94">
        <v>1.2492507113644E-2</v>
      </c>
      <c r="EO94">
        <v>3.33156685719315E-3</v>
      </c>
      <c r="EP94">
        <v>1</v>
      </c>
      <c r="EQ94">
        <v>2</v>
      </c>
      <c r="ER94">
        <v>2</v>
      </c>
      <c r="ES94" t="s">
        <v>370</v>
      </c>
      <c r="ET94">
        <v>2.9324400000000002</v>
      </c>
      <c r="EU94">
        <v>2.7406999999999999</v>
      </c>
      <c r="EV94">
        <v>0.189778</v>
      </c>
      <c r="EW94">
        <v>0.19628000000000001</v>
      </c>
      <c r="EX94">
        <v>0.133658</v>
      </c>
      <c r="EY94">
        <v>0.121512</v>
      </c>
      <c r="EZ94">
        <v>25286.5</v>
      </c>
      <c r="FA94">
        <v>24805.4</v>
      </c>
      <c r="FB94">
        <v>28440.3</v>
      </c>
      <c r="FC94">
        <v>28275.9</v>
      </c>
      <c r="FD94">
        <v>33912.199999999997</v>
      </c>
      <c r="FE94">
        <v>34957.300000000003</v>
      </c>
      <c r="FF94">
        <v>42968.3</v>
      </c>
      <c r="FG94">
        <v>44141.5</v>
      </c>
      <c r="FH94">
        <v>1.76908</v>
      </c>
      <c r="FI94">
        <v>1.90415</v>
      </c>
      <c r="FJ94">
        <v>7.1860800000000002E-2</v>
      </c>
      <c r="FK94">
        <v>0</v>
      </c>
      <c r="FL94">
        <v>28.264099999999999</v>
      </c>
      <c r="FM94">
        <v>999.9</v>
      </c>
      <c r="FN94">
        <v>36.094000000000001</v>
      </c>
      <c r="FO94">
        <v>41.814999999999998</v>
      </c>
      <c r="FP94">
        <v>29.617699999999999</v>
      </c>
      <c r="FQ94">
        <v>61.964799999999997</v>
      </c>
      <c r="FR94">
        <v>31.634599999999999</v>
      </c>
      <c r="FS94">
        <v>1</v>
      </c>
      <c r="FT94">
        <v>0.68055399999999999</v>
      </c>
      <c r="FU94">
        <v>1.77661</v>
      </c>
      <c r="FV94">
        <v>20.340599999999998</v>
      </c>
      <c r="FW94">
        <v>5.2746399999999998</v>
      </c>
      <c r="FX94">
        <v>12.093500000000001</v>
      </c>
      <c r="FY94">
        <v>5.0126499999999998</v>
      </c>
      <c r="FZ94">
        <v>3.2919999999999998</v>
      </c>
      <c r="GA94">
        <v>999.9</v>
      </c>
      <c r="GB94">
        <v>9999</v>
      </c>
      <c r="GC94">
        <v>9999</v>
      </c>
      <c r="GD94">
        <v>9999</v>
      </c>
      <c r="GE94">
        <v>1.8719600000000001</v>
      </c>
      <c r="GF94">
        <v>1.8727100000000001</v>
      </c>
      <c r="GG94">
        <v>1.87232</v>
      </c>
      <c r="GH94">
        <v>1.87609</v>
      </c>
      <c r="GI94">
        <v>1.8698399999999999</v>
      </c>
      <c r="GJ94">
        <v>1.8728499999999999</v>
      </c>
      <c r="GK94">
        <v>1.8728100000000001</v>
      </c>
      <c r="GL94">
        <v>1.87419</v>
      </c>
      <c r="GM94">
        <v>5</v>
      </c>
      <c r="GN94">
        <v>0</v>
      </c>
      <c r="GO94">
        <v>0</v>
      </c>
      <c r="GP94">
        <v>0</v>
      </c>
      <c r="GQ94" t="s">
        <v>371</v>
      </c>
      <c r="GR94" t="s">
        <v>372</v>
      </c>
      <c r="GS94" t="s">
        <v>373</v>
      </c>
      <c r="GT94" t="s">
        <v>373</v>
      </c>
      <c r="GU94" t="s">
        <v>373</v>
      </c>
      <c r="GV94" t="s">
        <v>373</v>
      </c>
      <c r="GW94">
        <v>0</v>
      </c>
      <c r="GX94">
        <v>100</v>
      </c>
      <c r="GY94">
        <v>100</v>
      </c>
      <c r="GZ94">
        <v>-9.58</v>
      </c>
      <c r="HA94">
        <v>2.7900000000000001E-2</v>
      </c>
      <c r="HB94">
        <v>-4.58384638742164</v>
      </c>
      <c r="HC94">
        <v>-5.2264853520813098E-3</v>
      </c>
      <c r="HD94">
        <v>8.80926177612275E-7</v>
      </c>
      <c r="HE94">
        <v>-7.1543816509633199E-11</v>
      </c>
      <c r="HF94">
        <v>2.7905124357844101E-2</v>
      </c>
      <c r="HG94">
        <v>0</v>
      </c>
      <c r="HH94">
        <v>0</v>
      </c>
      <c r="HI94">
        <v>0</v>
      </c>
      <c r="HJ94">
        <v>3</v>
      </c>
      <c r="HK94">
        <v>2051</v>
      </c>
      <c r="HL94">
        <v>1</v>
      </c>
      <c r="HM94">
        <v>25</v>
      </c>
      <c r="HN94">
        <v>0.7</v>
      </c>
      <c r="HO94">
        <v>0.7</v>
      </c>
      <c r="HP94">
        <v>18</v>
      </c>
      <c r="HQ94">
        <v>519.41099999999994</v>
      </c>
      <c r="HR94">
        <v>525.11</v>
      </c>
      <c r="HS94">
        <v>26.999600000000001</v>
      </c>
      <c r="HT94">
        <v>35.308799999999998</v>
      </c>
      <c r="HU94">
        <v>29.9986</v>
      </c>
      <c r="HV94">
        <v>35.659799999999997</v>
      </c>
      <c r="HW94">
        <v>35.671700000000001</v>
      </c>
      <c r="HX94">
        <v>52.679000000000002</v>
      </c>
      <c r="HY94">
        <v>7.8967400000000003</v>
      </c>
      <c r="HZ94">
        <v>28.9742</v>
      </c>
      <c r="IA94">
        <v>27</v>
      </c>
      <c r="IB94">
        <v>1200</v>
      </c>
      <c r="IC94">
        <v>25.158899999999999</v>
      </c>
      <c r="ID94">
        <v>99.665599999999998</v>
      </c>
      <c r="IE94">
        <v>97.8934</v>
      </c>
    </row>
    <row r="95" spans="1:239" x14ac:dyDescent="0.3">
      <c r="A95">
        <v>79</v>
      </c>
      <c r="B95">
        <v>1628188863.0999999</v>
      </c>
      <c r="C95">
        <v>14393.5999999046</v>
      </c>
      <c r="D95" t="s">
        <v>764</v>
      </c>
      <c r="E95" t="s">
        <v>765</v>
      </c>
      <c r="F95">
        <v>0</v>
      </c>
      <c r="G95" t="s">
        <v>695</v>
      </c>
      <c r="H95" t="s">
        <v>533</v>
      </c>
      <c r="I95" t="s">
        <v>364</v>
      </c>
      <c r="J95">
        <v>1628188863.0999999</v>
      </c>
      <c r="K95">
        <f t="shared" si="92"/>
        <v>3.3888418592182782E-3</v>
      </c>
      <c r="L95">
        <f t="shared" si="93"/>
        <v>3.3888418592182781</v>
      </c>
      <c r="M95">
        <f t="shared" si="94"/>
        <v>36.999592830412794</v>
      </c>
      <c r="N95">
        <f t="shared" si="95"/>
        <v>1449.85</v>
      </c>
      <c r="O95">
        <f t="shared" si="96"/>
        <v>1201.6853509982946</v>
      </c>
      <c r="P95">
        <f t="shared" si="97"/>
        <v>119.67404878800576</v>
      </c>
      <c r="Q95">
        <f t="shared" si="98"/>
        <v>144.3883954241</v>
      </c>
      <c r="R95">
        <f t="shared" si="99"/>
        <v>0.2796588110291392</v>
      </c>
      <c r="S95">
        <f t="shared" si="100"/>
        <v>2.9203405082794358</v>
      </c>
      <c r="T95">
        <f t="shared" si="101"/>
        <v>0.26558691524995626</v>
      </c>
      <c r="U95">
        <f t="shared" si="102"/>
        <v>0.16719710076215455</v>
      </c>
      <c r="V95">
        <f t="shared" si="103"/>
        <v>321.48684886134225</v>
      </c>
      <c r="W95">
        <f t="shared" si="104"/>
        <v>30.693034791780473</v>
      </c>
      <c r="X95">
        <f t="shared" si="105"/>
        <v>29.541399999999999</v>
      </c>
      <c r="Y95">
        <f t="shared" si="106"/>
        <v>4.1495025924653914</v>
      </c>
      <c r="Z95">
        <f t="shared" si="107"/>
        <v>69.913956030215758</v>
      </c>
      <c r="AA95">
        <f t="shared" si="108"/>
        <v>2.9238986184587996</v>
      </c>
      <c r="AB95">
        <f t="shared" si="109"/>
        <v>4.1821387094661544</v>
      </c>
      <c r="AC95">
        <f t="shared" si="110"/>
        <v>1.2256039740065918</v>
      </c>
      <c r="AD95">
        <f t="shared" si="111"/>
        <v>-149.44792599152606</v>
      </c>
      <c r="AE95">
        <f t="shared" si="112"/>
        <v>21.412030057600965</v>
      </c>
      <c r="AF95">
        <f t="shared" si="113"/>
        <v>1.6239880336613959</v>
      </c>
      <c r="AG95">
        <f t="shared" si="114"/>
        <v>195.07494096107857</v>
      </c>
      <c r="AH95">
        <v>0</v>
      </c>
      <c r="AI95">
        <v>0</v>
      </c>
      <c r="AJ95">
        <f t="shared" si="115"/>
        <v>1</v>
      </c>
      <c r="AK95">
        <f t="shared" si="116"/>
        <v>0</v>
      </c>
      <c r="AL95">
        <f t="shared" si="117"/>
        <v>52135.056621264761</v>
      </c>
      <c r="AM95" t="s">
        <v>365</v>
      </c>
      <c r="AN95">
        <v>10238.9</v>
      </c>
      <c r="AO95">
        <v>302.21199999999999</v>
      </c>
      <c r="AP95">
        <v>4052.3</v>
      </c>
      <c r="AQ95">
        <f t="shared" si="118"/>
        <v>0.92542210596451402</v>
      </c>
      <c r="AR95">
        <v>-0.32343011824092399</v>
      </c>
      <c r="AS95" t="s">
        <v>766</v>
      </c>
      <c r="AT95">
        <v>10305.799999999999</v>
      </c>
      <c r="AU95">
        <v>807.06676000000004</v>
      </c>
      <c r="AV95">
        <v>1122.9000000000001</v>
      </c>
      <c r="AW95">
        <f t="shared" si="119"/>
        <v>0.28126568706029031</v>
      </c>
      <c r="AX95">
        <v>0.5</v>
      </c>
      <c r="AY95">
        <f t="shared" si="120"/>
        <v>1681.0712999281566</v>
      </c>
      <c r="AZ95">
        <f t="shared" si="121"/>
        <v>36.999592830412794</v>
      </c>
      <c r="BA95">
        <f t="shared" si="122"/>
        <v>236.41383708581415</v>
      </c>
      <c r="BB95">
        <f t="shared" si="123"/>
        <v>2.2201927396088898E-2</v>
      </c>
      <c r="BC95">
        <f t="shared" si="124"/>
        <v>2.6087808353370736</v>
      </c>
      <c r="BD95">
        <f t="shared" si="125"/>
        <v>252.9907770717669</v>
      </c>
      <c r="BE95" t="s">
        <v>767</v>
      </c>
      <c r="BF95">
        <v>584.61</v>
      </c>
      <c r="BG95">
        <f t="shared" si="126"/>
        <v>584.61</v>
      </c>
      <c r="BH95">
        <f t="shared" si="127"/>
        <v>0.47937483302164041</v>
      </c>
      <c r="BI95">
        <f t="shared" si="128"/>
        <v>0.5867343625183451</v>
      </c>
      <c r="BJ95">
        <f t="shared" si="129"/>
        <v>0.84476986120443298</v>
      </c>
      <c r="BK95">
        <f t="shared" si="130"/>
        <v>0.3848395979958279</v>
      </c>
      <c r="BL95">
        <f t="shared" si="131"/>
        <v>0.78115500222928103</v>
      </c>
      <c r="BM95">
        <f t="shared" si="132"/>
        <v>0.42500917231661195</v>
      </c>
      <c r="BN95">
        <f t="shared" si="133"/>
        <v>0.57499082768338805</v>
      </c>
      <c r="BO95">
        <f t="shared" si="134"/>
        <v>1999.85</v>
      </c>
      <c r="BP95">
        <f t="shared" si="135"/>
        <v>1681.0712999281566</v>
      </c>
      <c r="BQ95">
        <f t="shared" si="136"/>
        <v>0.84059869486619332</v>
      </c>
      <c r="BR95">
        <f t="shared" si="137"/>
        <v>0.16075548109175303</v>
      </c>
      <c r="BS95">
        <v>6</v>
      </c>
      <c r="BT95">
        <v>0.5</v>
      </c>
      <c r="BU95" t="s">
        <v>368</v>
      </c>
      <c r="BV95">
        <v>2</v>
      </c>
      <c r="BW95">
        <v>1628188863.0999999</v>
      </c>
      <c r="BX95">
        <v>1449.85</v>
      </c>
      <c r="BY95">
        <v>1500.13</v>
      </c>
      <c r="BZ95">
        <v>29.3598</v>
      </c>
      <c r="CA95">
        <v>25.413799999999998</v>
      </c>
      <c r="CB95">
        <v>1460.38</v>
      </c>
      <c r="CC95">
        <v>29.3217</v>
      </c>
      <c r="CD95">
        <v>500.154</v>
      </c>
      <c r="CE95">
        <v>99.488399999999999</v>
      </c>
      <c r="CF95">
        <v>0.100106</v>
      </c>
      <c r="CG95">
        <v>29.677399999999999</v>
      </c>
      <c r="CH95">
        <v>29.541399999999999</v>
      </c>
      <c r="CI95">
        <v>999.9</v>
      </c>
      <c r="CJ95">
        <v>0</v>
      </c>
      <c r="CK95">
        <v>0</v>
      </c>
      <c r="CL95">
        <v>9998.75</v>
      </c>
      <c r="CM95">
        <v>0</v>
      </c>
      <c r="CN95">
        <v>2014.95</v>
      </c>
      <c r="CO95">
        <v>-50.28</v>
      </c>
      <c r="CP95">
        <v>1493.71</v>
      </c>
      <c r="CQ95">
        <v>1539.25</v>
      </c>
      <c r="CR95">
        <v>3.9460099999999998</v>
      </c>
      <c r="CS95">
        <v>1500.13</v>
      </c>
      <c r="CT95">
        <v>25.413799999999998</v>
      </c>
      <c r="CU95">
        <v>2.92096</v>
      </c>
      <c r="CV95">
        <v>2.5283699999999998</v>
      </c>
      <c r="CW95">
        <v>23.584099999999999</v>
      </c>
      <c r="CX95">
        <v>21.2103</v>
      </c>
      <c r="CY95">
        <v>1999.85</v>
      </c>
      <c r="CZ95">
        <v>0.97999499999999995</v>
      </c>
      <c r="DA95">
        <v>2.0005200000000001E-2</v>
      </c>
      <c r="DB95">
        <v>0</v>
      </c>
      <c r="DC95">
        <v>806.63699999999994</v>
      </c>
      <c r="DD95">
        <v>5.0001199999999999</v>
      </c>
      <c r="DE95">
        <v>16747.3</v>
      </c>
      <c r="DF95">
        <v>17383.3</v>
      </c>
      <c r="DG95">
        <v>47.25</v>
      </c>
      <c r="DH95">
        <v>48.061999999999998</v>
      </c>
      <c r="DI95">
        <v>48.061999999999998</v>
      </c>
      <c r="DJ95">
        <v>47.25</v>
      </c>
      <c r="DK95">
        <v>48.936999999999998</v>
      </c>
      <c r="DL95">
        <v>1954.94</v>
      </c>
      <c r="DM95">
        <v>39.909999999999997</v>
      </c>
      <c r="DN95">
        <v>0</v>
      </c>
      <c r="DO95">
        <v>110.30000019073501</v>
      </c>
      <c r="DP95">
        <v>0</v>
      </c>
      <c r="DQ95">
        <v>807.06676000000004</v>
      </c>
      <c r="DR95">
        <v>-3.6221538492627698</v>
      </c>
      <c r="DS95">
        <v>456.60769184306002</v>
      </c>
      <c r="DT95">
        <v>16729.144</v>
      </c>
      <c r="DU95">
        <v>15</v>
      </c>
      <c r="DV95">
        <v>1628188820.5999999</v>
      </c>
      <c r="DW95" t="s">
        <v>768</v>
      </c>
      <c r="DX95">
        <v>1628188820.5999999</v>
      </c>
      <c r="DY95">
        <v>1628188818.0999999</v>
      </c>
      <c r="DZ95">
        <v>86</v>
      </c>
      <c r="EA95">
        <v>3.6999999999999998E-2</v>
      </c>
      <c r="EB95">
        <v>0.01</v>
      </c>
      <c r="EC95">
        <v>-10.679</v>
      </c>
      <c r="ED95">
        <v>3.7999999999999999E-2</v>
      </c>
      <c r="EE95">
        <v>1500</v>
      </c>
      <c r="EF95">
        <v>25</v>
      </c>
      <c r="EG95">
        <v>0.05</v>
      </c>
      <c r="EH95">
        <v>0.03</v>
      </c>
      <c r="EI95">
        <v>36.817823113486298</v>
      </c>
      <c r="EJ95">
        <v>-0.60595913281867197</v>
      </c>
      <c r="EK95">
        <v>0.16585041222101901</v>
      </c>
      <c r="EL95">
        <v>1</v>
      </c>
      <c r="EM95">
        <v>0.280612779543914</v>
      </c>
      <c r="EN95">
        <v>1.8235511070270799E-2</v>
      </c>
      <c r="EO95">
        <v>4.4192348728718297E-3</v>
      </c>
      <c r="EP95">
        <v>1</v>
      </c>
      <c r="EQ95">
        <v>2</v>
      </c>
      <c r="ER95">
        <v>2</v>
      </c>
      <c r="ES95" t="s">
        <v>370</v>
      </c>
      <c r="ET95">
        <v>2.9321799999999998</v>
      </c>
      <c r="EU95">
        <v>2.7403900000000001</v>
      </c>
      <c r="EV95">
        <v>0.21873000000000001</v>
      </c>
      <c r="EW95">
        <v>0.22509599999999999</v>
      </c>
      <c r="EX95">
        <v>0.13353400000000001</v>
      </c>
      <c r="EY95">
        <v>0.122498</v>
      </c>
      <c r="EZ95">
        <v>24394.5</v>
      </c>
      <c r="FA95">
        <v>23932.3</v>
      </c>
      <c r="FB95">
        <v>28454.9</v>
      </c>
      <c r="FC95">
        <v>28296.1</v>
      </c>
      <c r="FD95">
        <v>33932</v>
      </c>
      <c r="FE95">
        <v>34940.400000000001</v>
      </c>
      <c r="FF95">
        <v>42988.4</v>
      </c>
      <c r="FG95">
        <v>44171.1</v>
      </c>
      <c r="FH95">
        <v>1.7731300000000001</v>
      </c>
      <c r="FI95">
        <v>1.91238</v>
      </c>
      <c r="FJ95">
        <v>7.70763E-2</v>
      </c>
      <c r="FK95">
        <v>0</v>
      </c>
      <c r="FL95">
        <v>28.2849</v>
      </c>
      <c r="FM95">
        <v>999.9</v>
      </c>
      <c r="FN95">
        <v>36.545999999999999</v>
      </c>
      <c r="FO95">
        <v>41.594000000000001</v>
      </c>
      <c r="FP95">
        <v>29.6433</v>
      </c>
      <c r="FQ95">
        <v>62.0548</v>
      </c>
      <c r="FR95">
        <v>31.782900000000001</v>
      </c>
      <c r="FS95">
        <v>1</v>
      </c>
      <c r="FT95">
        <v>0.649787</v>
      </c>
      <c r="FU95">
        <v>1.75448</v>
      </c>
      <c r="FV95">
        <v>20.3413</v>
      </c>
      <c r="FW95">
        <v>5.2750899999999996</v>
      </c>
      <c r="FX95">
        <v>12.0938</v>
      </c>
      <c r="FY95">
        <v>5.0128500000000003</v>
      </c>
      <c r="FZ95">
        <v>3.2919499999999999</v>
      </c>
      <c r="GA95">
        <v>999.9</v>
      </c>
      <c r="GB95">
        <v>9999</v>
      </c>
      <c r="GC95">
        <v>9999</v>
      </c>
      <c r="GD95">
        <v>9999</v>
      </c>
      <c r="GE95">
        <v>1.8719699999999999</v>
      </c>
      <c r="GF95">
        <v>1.8727100000000001</v>
      </c>
      <c r="GG95">
        <v>1.8723799999999999</v>
      </c>
      <c r="GH95">
        <v>1.8761099999999999</v>
      </c>
      <c r="GI95">
        <v>1.86985</v>
      </c>
      <c r="GJ95">
        <v>1.87286</v>
      </c>
      <c r="GK95">
        <v>1.87286</v>
      </c>
      <c r="GL95">
        <v>1.8742399999999999</v>
      </c>
      <c r="GM95">
        <v>5</v>
      </c>
      <c r="GN95">
        <v>0</v>
      </c>
      <c r="GO95">
        <v>0</v>
      </c>
      <c r="GP95">
        <v>0</v>
      </c>
      <c r="GQ95" t="s">
        <v>371</v>
      </c>
      <c r="GR95" t="s">
        <v>372</v>
      </c>
      <c r="GS95" t="s">
        <v>373</v>
      </c>
      <c r="GT95" t="s">
        <v>373</v>
      </c>
      <c r="GU95" t="s">
        <v>373</v>
      </c>
      <c r="GV95" t="s">
        <v>373</v>
      </c>
      <c r="GW95">
        <v>0</v>
      </c>
      <c r="GX95">
        <v>100</v>
      </c>
      <c r="GY95">
        <v>100</v>
      </c>
      <c r="GZ95">
        <v>-10.53</v>
      </c>
      <c r="HA95">
        <v>3.8100000000000002E-2</v>
      </c>
      <c r="HB95">
        <v>-4.5466037199834304</v>
      </c>
      <c r="HC95">
        <v>-5.2264853520813098E-3</v>
      </c>
      <c r="HD95">
        <v>8.80926177612275E-7</v>
      </c>
      <c r="HE95">
        <v>-7.1543816509633199E-11</v>
      </c>
      <c r="HF95">
        <v>3.8119047619037602E-2</v>
      </c>
      <c r="HG95">
        <v>0</v>
      </c>
      <c r="HH95">
        <v>0</v>
      </c>
      <c r="HI95">
        <v>0</v>
      </c>
      <c r="HJ95">
        <v>3</v>
      </c>
      <c r="HK95">
        <v>2051</v>
      </c>
      <c r="HL95">
        <v>1</v>
      </c>
      <c r="HM95">
        <v>25</v>
      </c>
      <c r="HN95">
        <v>0.7</v>
      </c>
      <c r="HO95">
        <v>0.8</v>
      </c>
      <c r="HP95">
        <v>18</v>
      </c>
      <c r="HQ95">
        <v>519.99099999999999</v>
      </c>
      <c r="HR95">
        <v>528.83399999999995</v>
      </c>
      <c r="HS95">
        <v>27.002400000000002</v>
      </c>
      <c r="HT95">
        <v>34.964599999999997</v>
      </c>
      <c r="HU95">
        <v>29.998899999999999</v>
      </c>
      <c r="HV95">
        <v>35.359200000000001</v>
      </c>
      <c r="HW95">
        <v>35.384999999999998</v>
      </c>
      <c r="HX95">
        <v>63.176400000000001</v>
      </c>
      <c r="HY95">
        <v>8.1400400000000008</v>
      </c>
      <c r="HZ95">
        <v>30.990500000000001</v>
      </c>
      <c r="IA95">
        <v>27</v>
      </c>
      <c r="IB95">
        <v>1500</v>
      </c>
      <c r="IC95">
        <v>25.364599999999999</v>
      </c>
      <c r="ID95">
        <v>99.713899999999995</v>
      </c>
      <c r="IE95">
        <v>97.960700000000003</v>
      </c>
    </row>
    <row r="96" spans="1:239" x14ac:dyDescent="0.3">
      <c r="A96">
        <v>80</v>
      </c>
      <c r="B96">
        <v>1628188986.0999999</v>
      </c>
      <c r="C96">
        <v>14516.5999999046</v>
      </c>
      <c r="D96" t="s">
        <v>769</v>
      </c>
      <c r="E96" t="s">
        <v>770</v>
      </c>
      <c r="F96">
        <v>0</v>
      </c>
      <c r="G96" t="s">
        <v>695</v>
      </c>
      <c r="H96" t="s">
        <v>533</v>
      </c>
      <c r="I96" t="s">
        <v>364</v>
      </c>
      <c r="J96">
        <v>1628188986.0999999</v>
      </c>
      <c r="K96">
        <f t="shared" si="92"/>
        <v>3.3180631753288699E-3</v>
      </c>
      <c r="L96">
        <f t="shared" si="93"/>
        <v>3.3180631753288701</v>
      </c>
      <c r="M96">
        <f t="shared" si="94"/>
        <v>37.710234097954149</v>
      </c>
      <c r="N96">
        <f t="shared" si="95"/>
        <v>1747.55</v>
      </c>
      <c r="O96">
        <f t="shared" si="96"/>
        <v>1465.3619700066461</v>
      </c>
      <c r="P96">
        <f t="shared" si="97"/>
        <v>145.9389491650152</v>
      </c>
      <c r="Q96">
        <f t="shared" si="98"/>
        <v>174.04273881364998</v>
      </c>
      <c r="R96">
        <f t="shared" si="99"/>
        <v>0.25410366513259847</v>
      </c>
      <c r="S96">
        <f t="shared" si="100"/>
        <v>2.9215018585226735</v>
      </c>
      <c r="T96">
        <f t="shared" si="101"/>
        <v>0.24243276867328539</v>
      </c>
      <c r="U96">
        <f t="shared" si="102"/>
        <v>0.15252438788985473</v>
      </c>
      <c r="V96">
        <f t="shared" si="103"/>
        <v>321.50759686135126</v>
      </c>
      <c r="W96">
        <f t="shared" si="104"/>
        <v>31.061248706665936</v>
      </c>
      <c r="X96">
        <f t="shared" si="105"/>
        <v>30.106000000000002</v>
      </c>
      <c r="Y96">
        <f t="shared" si="106"/>
        <v>4.2864586708124524</v>
      </c>
      <c r="Z96">
        <f t="shared" si="107"/>
        <v>69.671911520498128</v>
      </c>
      <c r="AA96">
        <f t="shared" si="108"/>
        <v>2.9730628891228998</v>
      </c>
      <c r="AB96">
        <f t="shared" si="109"/>
        <v>4.2672331277263673</v>
      </c>
      <c r="AC96">
        <f t="shared" si="110"/>
        <v>1.3133957816895525</v>
      </c>
      <c r="AD96">
        <f t="shared" si="111"/>
        <v>-146.32658603200315</v>
      </c>
      <c r="AE96">
        <f t="shared" si="112"/>
        <v>-12.33256384179996</v>
      </c>
      <c r="AF96">
        <f t="shared" si="113"/>
        <v>-0.9392338272144759</v>
      </c>
      <c r="AG96">
        <f t="shared" si="114"/>
        <v>161.90921316033368</v>
      </c>
      <c r="AH96">
        <v>0</v>
      </c>
      <c r="AI96">
        <v>0</v>
      </c>
      <c r="AJ96">
        <f t="shared" si="115"/>
        <v>1</v>
      </c>
      <c r="AK96">
        <f t="shared" si="116"/>
        <v>0</v>
      </c>
      <c r="AL96">
        <f t="shared" si="117"/>
        <v>52107.997213022245</v>
      </c>
      <c r="AM96" t="s">
        <v>365</v>
      </c>
      <c r="AN96">
        <v>10238.9</v>
      </c>
      <c r="AO96">
        <v>302.21199999999999</v>
      </c>
      <c r="AP96">
        <v>4052.3</v>
      </c>
      <c r="AQ96">
        <f t="shared" si="118"/>
        <v>0.92542210596451402</v>
      </c>
      <c r="AR96">
        <v>-0.32343011824092399</v>
      </c>
      <c r="AS96" t="s">
        <v>771</v>
      </c>
      <c r="AT96">
        <v>10306.9</v>
      </c>
      <c r="AU96">
        <v>800.65995999999996</v>
      </c>
      <c r="AV96">
        <v>1124.92</v>
      </c>
      <c r="AW96">
        <f t="shared" si="119"/>
        <v>0.28825164456139107</v>
      </c>
      <c r="AX96">
        <v>0.5</v>
      </c>
      <c r="AY96">
        <f t="shared" si="120"/>
        <v>1681.1804999281612</v>
      </c>
      <c r="AZ96">
        <f t="shared" si="121"/>
        <v>37.710234097954149</v>
      </c>
      <c r="BA96">
        <f t="shared" si="122"/>
        <v>242.30152195441704</v>
      </c>
      <c r="BB96">
        <f t="shared" si="123"/>
        <v>2.2623189013803273E-2</v>
      </c>
      <c r="BC96">
        <f t="shared" si="124"/>
        <v>2.6023006080432385</v>
      </c>
      <c r="BD96">
        <f t="shared" si="125"/>
        <v>253.09317089645094</v>
      </c>
      <c r="BE96" t="s">
        <v>772</v>
      </c>
      <c r="BF96">
        <v>585.07000000000005</v>
      </c>
      <c r="BG96">
        <f t="shared" si="126"/>
        <v>585.07000000000005</v>
      </c>
      <c r="BH96">
        <f t="shared" si="127"/>
        <v>0.4799007929452761</v>
      </c>
      <c r="BI96">
        <f t="shared" si="128"/>
        <v>0.60064840233398187</v>
      </c>
      <c r="BJ96">
        <f t="shared" si="129"/>
        <v>0.84429933981881788</v>
      </c>
      <c r="BK96">
        <f t="shared" si="130"/>
        <v>0.39413745824764085</v>
      </c>
      <c r="BL96">
        <f t="shared" si="131"/>
        <v>0.78061634820302883</v>
      </c>
      <c r="BM96">
        <f t="shared" si="132"/>
        <v>0.4389146183275392</v>
      </c>
      <c r="BN96">
        <f t="shared" si="133"/>
        <v>0.5610853816724608</v>
      </c>
      <c r="BO96">
        <f t="shared" si="134"/>
        <v>1999.98</v>
      </c>
      <c r="BP96">
        <f t="shared" si="135"/>
        <v>1681.1804999281612</v>
      </c>
      <c r="BQ96">
        <f t="shared" si="136"/>
        <v>0.84059865595064009</v>
      </c>
      <c r="BR96">
        <f t="shared" si="137"/>
        <v>0.16075540598473548</v>
      </c>
      <c r="BS96">
        <v>6</v>
      </c>
      <c r="BT96">
        <v>0.5</v>
      </c>
      <c r="BU96" t="s">
        <v>368</v>
      </c>
      <c r="BV96">
        <v>2</v>
      </c>
      <c r="BW96">
        <v>1628188986.0999999</v>
      </c>
      <c r="BX96">
        <v>1747.55</v>
      </c>
      <c r="BY96">
        <v>1799.74</v>
      </c>
      <c r="BZ96">
        <v>29.8523</v>
      </c>
      <c r="CA96">
        <v>25.991</v>
      </c>
      <c r="CB96">
        <v>1758.5</v>
      </c>
      <c r="CC96">
        <v>29.786899999999999</v>
      </c>
      <c r="CD96">
        <v>500.19600000000003</v>
      </c>
      <c r="CE96">
        <v>99.492199999999997</v>
      </c>
      <c r="CF96">
        <v>0.10022300000000001</v>
      </c>
      <c r="CG96">
        <v>30.027699999999999</v>
      </c>
      <c r="CH96">
        <v>30.106000000000002</v>
      </c>
      <c r="CI96">
        <v>999.9</v>
      </c>
      <c r="CJ96">
        <v>0</v>
      </c>
      <c r="CK96">
        <v>0</v>
      </c>
      <c r="CL96">
        <v>10005</v>
      </c>
      <c r="CM96">
        <v>0</v>
      </c>
      <c r="CN96">
        <v>2006.82</v>
      </c>
      <c r="CO96">
        <v>-52.188800000000001</v>
      </c>
      <c r="CP96">
        <v>1801.32</v>
      </c>
      <c r="CQ96">
        <v>1847.76</v>
      </c>
      <c r="CR96">
        <v>3.8612899999999999</v>
      </c>
      <c r="CS96">
        <v>1799.74</v>
      </c>
      <c r="CT96">
        <v>25.991</v>
      </c>
      <c r="CU96">
        <v>2.9700700000000002</v>
      </c>
      <c r="CV96">
        <v>2.5859000000000001</v>
      </c>
      <c r="CW96">
        <v>23.8611</v>
      </c>
      <c r="CX96">
        <v>21.577500000000001</v>
      </c>
      <c r="CY96">
        <v>1999.98</v>
      </c>
      <c r="CZ96">
        <v>0.97999499999999995</v>
      </c>
      <c r="DA96">
        <v>2.0005200000000001E-2</v>
      </c>
      <c r="DB96">
        <v>0</v>
      </c>
      <c r="DC96">
        <v>800.03099999999995</v>
      </c>
      <c r="DD96">
        <v>5.0001199999999999</v>
      </c>
      <c r="DE96">
        <v>16619.400000000001</v>
      </c>
      <c r="DF96">
        <v>17384.5</v>
      </c>
      <c r="DG96">
        <v>47.186999999999998</v>
      </c>
      <c r="DH96">
        <v>48.625</v>
      </c>
      <c r="DI96">
        <v>48.061999999999998</v>
      </c>
      <c r="DJ96">
        <v>47.436999999999998</v>
      </c>
      <c r="DK96">
        <v>48.936999999999998</v>
      </c>
      <c r="DL96">
        <v>1955.07</v>
      </c>
      <c r="DM96">
        <v>39.909999999999997</v>
      </c>
      <c r="DN96">
        <v>0</v>
      </c>
      <c r="DO96">
        <v>122.40000009536701</v>
      </c>
      <c r="DP96">
        <v>0</v>
      </c>
      <c r="DQ96">
        <v>800.65995999999996</v>
      </c>
      <c r="DR96">
        <v>-2.5523076989915499</v>
      </c>
      <c r="DS96">
        <v>-38.361538478840302</v>
      </c>
      <c r="DT96">
        <v>16625.455999999998</v>
      </c>
      <c r="DU96">
        <v>15</v>
      </c>
      <c r="DV96">
        <v>1628188943.5999999</v>
      </c>
      <c r="DW96" t="s">
        <v>773</v>
      </c>
      <c r="DX96">
        <v>1628188931.0999999</v>
      </c>
      <c r="DY96">
        <v>1628188943.5999999</v>
      </c>
      <c r="DZ96">
        <v>87</v>
      </c>
      <c r="EA96">
        <v>0.45200000000000001</v>
      </c>
      <c r="EB96">
        <v>2.7E-2</v>
      </c>
      <c r="EC96">
        <v>-11.097</v>
      </c>
      <c r="ED96">
        <v>6.5000000000000002E-2</v>
      </c>
      <c r="EE96">
        <v>1800</v>
      </c>
      <c r="EF96">
        <v>26</v>
      </c>
      <c r="EG96">
        <v>0.11</v>
      </c>
      <c r="EH96">
        <v>0.02</v>
      </c>
      <c r="EI96">
        <v>37.918260079365602</v>
      </c>
      <c r="EJ96">
        <v>-0.85689318912114598</v>
      </c>
      <c r="EK96">
        <v>0.19737040789016499</v>
      </c>
      <c r="EL96">
        <v>1</v>
      </c>
      <c r="EM96">
        <v>0.25568859451849901</v>
      </c>
      <c r="EN96">
        <v>2.0049124655189099E-2</v>
      </c>
      <c r="EO96">
        <v>4.8468138578507299E-3</v>
      </c>
      <c r="EP96">
        <v>1</v>
      </c>
      <c r="EQ96">
        <v>2</v>
      </c>
      <c r="ER96">
        <v>2</v>
      </c>
      <c r="ES96" t="s">
        <v>370</v>
      </c>
      <c r="ET96">
        <v>2.9323899999999998</v>
      </c>
      <c r="EU96">
        <v>2.7405599999999999</v>
      </c>
      <c r="EV96">
        <v>0.244392</v>
      </c>
      <c r="EW96">
        <v>0.25067899999999999</v>
      </c>
      <c r="EX96">
        <v>0.13505</v>
      </c>
      <c r="EY96">
        <v>0.124468</v>
      </c>
      <c r="EZ96">
        <v>23590.9</v>
      </c>
      <c r="FA96">
        <v>23149.7</v>
      </c>
      <c r="FB96">
        <v>28454</v>
      </c>
      <c r="FC96">
        <v>28307.200000000001</v>
      </c>
      <c r="FD96">
        <v>33858.6</v>
      </c>
      <c r="FE96">
        <v>34876.400000000001</v>
      </c>
      <c r="FF96">
        <v>42971.7</v>
      </c>
      <c r="FG96">
        <v>44190.3</v>
      </c>
      <c r="FH96">
        <v>1.77555</v>
      </c>
      <c r="FI96">
        <v>1.91777</v>
      </c>
      <c r="FJ96">
        <v>5.2489300000000003E-2</v>
      </c>
      <c r="FK96">
        <v>0</v>
      </c>
      <c r="FL96">
        <v>29.251300000000001</v>
      </c>
      <c r="FM96">
        <v>999.9</v>
      </c>
      <c r="FN96">
        <v>37.511000000000003</v>
      </c>
      <c r="FO96">
        <v>41.421999999999997</v>
      </c>
      <c r="FP96">
        <v>30.143599999999999</v>
      </c>
      <c r="FQ96">
        <v>61.994799999999998</v>
      </c>
      <c r="FR96">
        <v>32.363799999999998</v>
      </c>
      <c r="FS96">
        <v>1</v>
      </c>
      <c r="FT96">
        <v>0.63482700000000003</v>
      </c>
      <c r="FU96">
        <v>2.1701600000000001</v>
      </c>
      <c r="FV96">
        <v>20.335599999999999</v>
      </c>
      <c r="FW96">
        <v>5.2714999999999996</v>
      </c>
      <c r="FX96">
        <v>12.0938</v>
      </c>
      <c r="FY96">
        <v>5.0128000000000004</v>
      </c>
      <c r="FZ96">
        <v>3.2919800000000001</v>
      </c>
      <c r="GA96">
        <v>999.9</v>
      </c>
      <c r="GB96">
        <v>9999</v>
      </c>
      <c r="GC96">
        <v>9999</v>
      </c>
      <c r="GD96">
        <v>9999</v>
      </c>
      <c r="GE96">
        <v>1.8719600000000001</v>
      </c>
      <c r="GF96">
        <v>1.8727100000000001</v>
      </c>
      <c r="GG96">
        <v>1.8723099999999999</v>
      </c>
      <c r="GH96">
        <v>1.8761399999999999</v>
      </c>
      <c r="GI96">
        <v>1.86985</v>
      </c>
      <c r="GJ96">
        <v>1.87286</v>
      </c>
      <c r="GK96">
        <v>1.87283</v>
      </c>
      <c r="GL96">
        <v>1.8742399999999999</v>
      </c>
      <c r="GM96">
        <v>5</v>
      </c>
      <c r="GN96">
        <v>0</v>
      </c>
      <c r="GO96">
        <v>0</v>
      </c>
      <c r="GP96">
        <v>0</v>
      </c>
      <c r="GQ96" t="s">
        <v>371</v>
      </c>
      <c r="GR96" t="s">
        <v>372</v>
      </c>
      <c r="GS96" t="s">
        <v>373</v>
      </c>
      <c r="GT96" t="s">
        <v>373</v>
      </c>
      <c r="GU96" t="s">
        <v>373</v>
      </c>
      <c r="GV96" t="s">
        <v>373</v>
      </c>
      <c r="GW96">
        <v>0</v>
      </c>
      <c r="GX96">
        <v>100</v>
      </c>
      <c r="GY96">
        <v>100</v>
      </c>
      <c r="GZ96">
        <v>-10.95</v>
      </c>
      <c r="HA96">
        <v>6.54E-2</v>
      </c>
      <c r="HB96">
        <v>-4.0955047551631196</v>
      </c>
      <c r="HC96">
        <v>-5.2264853520813098E-3</v>
      </c>
      <c r="HD96">
        <v>8.80926177612275E-7</v>
      </c>
      <c r="HE96">
        <v>-7.1543816509633199E-11</v>
      </c>
      <c r="HF96">
        <v>6.5375000000006595E-2</v>
      </c>
      <c r="HG96">
        <v>0</v>
      </c>
      <c r="HH96">
        <v>0</v>
      </c>
      <c r="HI96">
        <v>0</v>
      </c>
      <c r="HJ96">
        <v>3</v>
      </c>
      <c r="HK96">
        <v>2051</v>
      </c>
      <c r="HL96">
        <v>1</v>
      </c>
      <c r="HM96">
        <v>25</v>
      </c>
      <c r="HN96">
        <v>0.9</v>
      </c>
      <c r="HO96">
        <v>0.7</v>
      </c>
      <c r="HP96">
        <v>18</v>
      </c>
      <c r="HQ96">
        <v>519.99199999999996</v>
      </c>
      <c r="HR96">
        <v>531.12</v>
      </c>
      <c r="HS96">
        <v>27.0046</v>
      </c>
      <c r="HT96">
        <v>34.787599999999998</v>
      </c>
      <c r="HU96">
        <v>30.0001</v>
      </c>
      <c r="HV96">
        <v>35.143700000000003</v>
      </c>
      <c r="HW96">
        <v>35.179299999999998</v>
      </c>
      <c r="HX96">
        <v>73.153400000000005</v>
      </c>
      <c r="HY96">
        <v>9.5233500000000006</v>
      </c>
      <c r="HZ96">
        <v>33.799900000000001</v>
      </c>
      <c r="IA96">
        <v>27</v>
      </c>
      <c r="IB96">
        <v>1800</v>
      </c>
      <c r="IC96">
        <v>25.919499999999999</v>
      </c>
      <c r="ID96">
        <v>99.689400000000006</v>
      </c>
      <c r="IE96">
        <v>98.0017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2021-08-04T13:48:15Z</dcterms:created>
  <dcterms:modified xsi:type="dcterms:W3CDTF">2021-08-05T00:02:23Z</dcterms:modified>
</cp:coreProperties>
</file>