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L48" i="1" l="1"/>
  <c r="X48" i="1" s="1"/>
  <c r="CK48" i="1"/>
  <c r="CI48" i="1"/>
  <c r="CJ48" i="1" s="1"/>
  <c r="BA48" i="1" s="1"/>
  <c r="BN48" i="1"/>
  <c r="BM48" i="1"/>
  <c r="BL48" i="1"/>
  <c r="BK48" i="1"/>
  <c r="BO48" i="1" s="1"/>
  <c r="BP48" i="1" s="1"/>
  <c r="BI48" i="1"/>
  <c r="BJ48" i="1" s="1"/>
  <c r="BE48" i="1"/>
  <c r="BC48" i="1"/>
  <c r="AY48" i="1"/>
  <c r="AS48" i="1"/>
  <c r="BF48" i="1" s="1"/>
  <c r="AN48" i="1"/>
  <c r="AL48" i="1"/>
  <c r="AD48" i="1"/>
  <c r="AC48" i="1"/>
  <c r="AB48" i="1"/>
  <c r="U48" i="1"/>
  <c r="S48" i="1"/>
  <c r="CL47" i="1"/>
  <c r="X47" i="1" s="1"/>
  <c r="CK47" i="1"/>
  <c r="CJ47" i="1" s="1"/>
  <c r="BA47" i="1" s="1"/>
  <c r="CI47" i="1"/>
  <c r="BO47" i="1"/>
  <c r="BP47" i="1" s="1"/>
  <c r="BN47" i="1"/>
  <c r="BM47" i="1"/>
  <c r="BL47" i="1"/>
  <c r="BK47" i="1"/>
  <c r="BJ47" i="1"/>
  <c r="BI47" i="1"/>
  <c r="BF47" i="1"/>
  <c r="BE47" i="1"/>
  <c r="BC47" i="1"/>
  <c r="AY47" i="1"/>
  <c r="AS47" i="1"/>
  <c r="AN47" i="1"/>
  <c r="AL47" i="1"/>
  <c r="P47" i="1" s="1"/>
  <c r="AD47" i="1"/>
  <c r="AC47" i="1"/>
  <c r="AB47" i="1"/>
  <c r="U47" i="1"/>
  <c r="S47" i="1"/>
  <c r="CL46" i="1"/>
  <c r="X46" i="1" s="1"/>
  <c r="CK46" i="1"/>
  <c r="CJ46" i="1" s="1"/>
  <c r="CI46" i="1"/>
  <c r="BN46" i="1"/>
  <c r="BM46" i="1"/>
  <c r="BL46" i="1"/>
  <c r="BK46" i="1"/>
  <c r="BO46" i="1" s="1"/>
  <c r="BP46" i="1" s="1"/>
  <c r="BJ46" i="1"/>
  <c r="BI46" i="1"/>
  <c r="BE46" i="1"/>
  <c r="BA46" i="1"/>
  <c r="BC46" i="1" s="1"/>
  <c r="AY46" i="1"/>
  <c r="AS46" i="1"/>
  <c r="BF46" i="1" s="1"/>
  <c r="AN46" i="1"/>
  <c r="AL46" i="1"/>
  <c r="P46" i="1" s="1"/>
  <c r="AD46" i="1"/>
  <c r="AC46" i="1"/>
  <c r="AB46" i="1"/>
  <c r="U46" i="1"/>
  <c r="S46" i="1"/>
  <c r="CL45" i="1"/>
  <c r="CK45" i="1"/>
  <c r="CJ45" i="1" s="1"/>
  <c r="BA45" i="1" s="1"/>
  <c r="CI45" i="1"/>
  <c r="BN45" i="1"/>
  <c r="BM45" i="1"/>
  <c r="BL45" i="1"/>
  <c r="BK45" i="1"/>
  <c r="BO45" i="1" s="1"/>
  <c r="BP45" i="1" s="1"/>
  <c r="BJ45" i="1"/>
  <c r="BI45" i="1"/>
  <c r="BE45" i="1"/>
  <c r="AY45" i="1"/>
  <c r="AS45" i="1"/>
  <c r="BF45" i="1" s="1"/>
  <c r="AN45" i="1"/>
  <c r="AL45" i="1"/>
  <c r="O45" i="1" s="1"/>
  <c r="AD45" i="1"/>
  <c r="AC45" i="1"/>
  <c r="AB45" i="1"/>
  <c r="X45" i="1"/>
  <c r="U45" i="1"/>
  <c r="S45" i="1"/>
  <c r="P45" i="1"/>
  <c r="CL44" i="1"/>
  <c r="CK44" i="1"/>
  <c r="CJ44" i="1"/>
  <c r="BA44" i="1" s="1"/>
  <c r="CI44" i="1"/>
  <c r="BN44" i="1"/>
  <c r="BM44" i="1"/>
  <c r="BJ44" i="1"/>
  <c r="BI44" i="1"/>
  <c r="BE44" i="1"/>
  <c r="AY44" i="1"/>
  <c r="AS44" i="1"/>
  <c r="BF44" i="1" s="1"/>
  <c r="AN44" i="1"/>
  <c r="AL44" i="1"/>
  <c r="N44" i="1" s="1"/>
  <c r="M44" i="1" s="1"/>
  <c r="AF44" i="1"/>
  <c r="AD44" i="1"/>
  <c r="AC44" i="1"/>
  <c r="AB44" i="1"/>
  <c r="X44" i="1"/>
  <c r="U44" i="1"/>
  <c r="S44" i="1"/>
  <c r="P44" i="1"/>
  <c r="O44" i="1"/>
  <c r="CL43" i="1"/>
  <c r="CK43" i="1"/>
  <c r="CI43" i="1"/>
  <c r="BN43" i="1"/>
  <c r="BM43" i="1"/>
  <c r="BI43" i="1"/>
  <c r="BE43" i="1"/>
  <c r="AY43" i="1"/>
  <c r="AS43" i="1"/>
  <c r="BF43" i="1" s="1"/>
  <c r="AN43" i="1"/>
  <c r="AL43" i="1" s="1"/>
  <c r="AD43" i="1"/>
  <c r="AB43" i="1" s="1"/>
  <c r="AC43" i="1"/>
  <c r="U43" i="1"/>
  <c r="O43" i="1"/>
  <c r="N43" i="1"/>
  <c r="M43" i="1" s="1"/>
  <c r="AF43" i="1" s="1"/>
  <c r="CL42" i="1"/>
  <c r="CK42" i="1"/>
  <c r="CI42" i="1"/>
  <c r="CJ42" i="1" s="1"/>
  <c r="BA42" i="1" s="1"/>
  <c r="BN42" i="1"/>
  <c r="BM42" i="1"/>
  <c r="BI42" i="1"/>
  <c r="BL42" i="1" s="1"/>
  <c r="BF42" i="1"/>
  <c r="BE42" i="1"/>
  <c r="AY42" i="1"/>
  <c r="BC42" i="1" s="1"/>
  <c r="AS42" i="1"/>
  <c r="AN42" i="1"/>
  <c r="AL42" i="1" s="1"/>
  <c r="AM42" i="1" s="1"/>
  <c r="AD42" i="1"/>
  <c r="AC42" i="1"/>
  <c r="X42" i="1"/>
  <c r="U42" i="1"/>
  <c r="CL41" i="1"/>
  <c r="CK41" i="1"/>
  <c r="CI41" i="1"/>
  <c r="CJ41" i="1" s="1"/>
  <c r="BA41" i="1" s="1"/>
  <c r="BN41" i="1"/>
  <c r="BM41" i="1"/>
  <c r="BI41" i="1"/>
  <c r="BL41" i="1" s="1"/>
  <c r="BE41" i="1"/>
  <c r="AY41" i="1"/>
  <c r="BC41" i="1" s="1"/>
  <c r="AS41" i="1"/>
  <c r="BF41" i="1" s="1"/>
  <c r="AN41" i="1"/>
  <c r="AM41" i="1"/>
  <c r="AL41" i="1"/>
  <c r="AD41" i="1"/>
  <c r="AC41" i="1"/>
  <c r="AB41" i="1" s="1"/>
  <c r="U41" i="1"/>
  <c r="CL40" i="1"/>
  <c r="CK40" i="1"/>
  <c r="CI40" i="1"/>
  <c r="CJ40" i="1" s="1"/>
  <c r="BA40" i="1" s="1"/>
  <c r="BC40" i="1" s="1"/>
  <c r="BN40" i="1"/>
  <c r="BM40" i="1"/>
  <c r="BI40" i="1"/>
  <c r="BL40" i="1" s="1"/>
  <c r="BF40" i="1"/>
  <c r="BE40" i="1"/>
  <c r="AY40" i="1"/>
  <c r="AS40" i="1"/>
  <c r="AN40" i="1"/>
  <c r="AL40" i="1"/>
  <c r="AD40" i="1"/>
  <c r="AC40" i="1"/>
  <c r="AB40" i="1"/>
  <c r="U40" i="1"/>
  <c r="S40" i="1"/>
  <c r="CL39" i="1"/>
  <c r="CK39" i="1"/>
  <c r="CI39" i="1"/>
  <c r="CJ39" i="1" s="1"/>
  <c r="BA39" i="1" s="1"/>
  <c r="BN39" i="1"/>
  <c r="BM39" i="1"/>
  <c r="BL39" i="1"/>
  <c r="BI39" i="1"/>
  <c r="BK39" i="1" s="1"/>
  <c r="BO39" i="1" s="1"/>
  <c r="BP39" i="1" s="1"/>
  <c r="BF39" i="1"/>
  <c r="BE39" i="1"/>
  <c r="BC39" i="1"/>
  <c r="AY39" i="1"/>
  <c r="AS39" i="1"/>
  <c r="AN39" i="1"/>
  <c r="AL39" i="1"/>
  <c r="P39" i="1" s="1"/>
  <c r="AD39" i="1"/>
  <c r="AC39" i="1"/>
  <c r="AB39" i="1"/>
  <c r="U39" i="1"/>
  <c r="S39" i="1"/>
  <c r="CL38" i="1"/>
  <c r="X38" i="1" s="1"/>
  <c r="CK38" i="1"/>
  <c r="CI38" i="1"/>
  <c r="BN38" i="1"/>
  <c r="BM38" i="1"/>
  <c r="BL38" i="1"/>
  <c r="BK38" i="1"/>
  <c r="BO38" i="1" s="1"/>
  <c r="BP38" i="1" s="1"/>
  <c r="BI38" i="1"/>
  <c r="BJ38" i="1" s="1"/>
  <c r="BF38" i="1"/>
  <c r="BE38" i="1"/>
  <c r="AY38" i="1"/>
  <c r="AS38" i="1"/>
  <c r="AN38" i="1"/>
  <c r="AL38" i="1"/>
  <c r="P38" i="1" s="1"/>
  <c r="AD38" i="1"/>
  <c r="AC38" i="1"/>
  <c r="AB38" i="1"/>
  <c r="U38" i="1"/>
  <c r="CL37" i="1"/>
  <c r="CK37" i="1"/>
  <c r="CJ37" i="1"/>
  <c r="BA37" i="1" s="1"/>
  <c r="CI37" i="1"/>
  <c r="BN37" i="1"/>
  <c r="BM37" i="1"/>
  <c r="BL37" i="1"/>
  <c r="BK37" i="1"/>
  <c r="BO37" i="1" s="1"/>
  <c r="BP37" i="1" s="1"/>
  <c r="BJ37" i="1"/>
  <c r="BI37" i="1"/>
  <c r="BE37" i="1"/>
  <c r="AY37" i="1"/>
  <c r="AS37" i="1"/>
  <c r="BF37" i="1" s="1"/>
  <c r="AN37" i="1"/>
  <c r="AL37" i="1"/>
  <c r="O37" i="1" s="1"/>
  <c r="AD37" i="1"/>
  <c r="AC37" i="1"/>
  <c r="AB37" i="1"/>
  <c r="X37" i="1"/>
  <c r="U37" i="1"/>
  <c r="S37" i="1"/>
  <c r="P37" i="1"/>
  <c r="CL36" i="1"/>
  <c r="CK36" i="1"/>
  <c r="CJ36" i="1"/>
  <c r="BA36" i="1" s="1"/>
  <c r="CI36" i="1"/>
  <c r="BN36" i="1"/>
  <c r="BM36" i="1"/>
  <c r="BI36" i="1"/>
  <c r="BE36" i="1"/>
  <c r="AY36" i="1"/>
  <c r="AS36" i="1"/>
  <c r="BF36" i="1" s="1"/>
  <c r="AN36" i="1"/>
  <c r="AL36" i="1"/>
  <c r="N36" i="1" s="1"/>
  <c r="M36" i="1" s="1"/>
  <c r="AF36" i="1" s="1"/>
  <c r="AD36" i="1"/>
  <c r="AC36" i="1"/>
  <c r="AB36" i="1"/>
  <c r="X36" i="1"/>
  <c r="U36" i="1"/>
  <c r="S36" i="1"/>
  <c r="P36" i="1"/>
  <c r="O36" i="1"/>
  <c r="CL35" i="1"/>
  <c r="CK35" i="1"/>
  <c r="CI35" i="1"/>
  <c r="BN35" i="1"/>
  <c r="BM35" i="1"/>
  <c r="BK35" i="1"/>
  <c r="BO35" i="1" s="1"/>
  <c r="BP35" i="1" s="1"/>
  <c r="BI35" i="1"/>
  <c r="BF35" i="1"/>
  <c r="BE35" i="1"/>
  <c r="AY35" i="1"/>
  <c r="AS35" i="1"/>
  <c r="AN35" i="1"/>
  <c r="AL35" i="1" s="1"/>
  <c r="O35" i="1" s="1"/>
  <c r="AD35" i="1"/>
  <c r="AB35" i="1" s="1"/>
  <c r="AC35" i="1"/>
  <c r="U35" i="1"/>
  <c r="N35" i="1"/>
  <c r="M35" i="1" s="1"/>
  <c r="CL34" i="1"/>
  <c r="CK34" i="1"/>
  <c r="CJ34" i="1"/>
  <c r="CI34" i="1"/>
  <c r="BN34" i="1"/>
  <c r="BM34" i="1"/>
  <c r="BJ34" i="1"/>
  <c r="BI34" i="1"/>
  <c r="BE34" i="1"/>
  <c r="BA34" i="1"/>
  <c r="AY34" i="1"/>
  <c r="AS34" i="1"/>
  <c r="BF34" i="1" s="1"/>
  <c r="AN34" i="1"/>
  <c r="AL34" i="1" s="1"/>
  <c r="AD34" i="1"/>
  <c r="AC34" i="1"/>
  <c r="X34" i="1"/>
  <c r="U34" i="1"/>
  <c r="CL33" i="1"/>
  <c r="CK33" i="1"/>
  <c r="CJ33" i="1"/>
  <c r="BA33" i="1" s="1"/>
  <c r="CI33" i="1"/>
  <c r="BN33" i="1"/>
  <c r="BM33" i="1"/>
  <c r="BJ33" i="1"/>
  <c r="BI33" i="1"/>
  <c r="BE33" i="1"/>
  <c r="AY33" i="1"/>
  <c r="BC33" i="1" s="1"/>
  <c r="AS33" i="1"/>
  <c r="BF33" i="1" s="1"/>
  <c r="AN33" i="1"/>
  <c r="AL33" i="1" s="1"/>
  <c r="AD33" i="1"/>
  <c r="AC33" i="1"/>
  <c r="AB33" i="1" s="1"/>
  <c r="X33" i="1"/>
  <c r="U33" i="1"/>
  <c r="CL32" i="1"/>
  <c r="CK32" i="1"/>
  <c r="CI32" i="1"/>
  <c r="BN32" i="1"/>
  <c r="BM32" i="1"/>
  <c r="BI32" i="1"/>
  <c r="BE32" i="1"/>
  <c r="AY32" i="1"/>
  <c r="AS32" i="1"/>
  <c r="BF32" i="1" s="1"/>
  <c r="AN32" i="1"/>
  <c r="AL32" i="1" s="1"/>
  <c r="AD32" i="1"/>
  <c r="AC32" i="1"/>
  <c r="AB32" i="1" s="1"/>
  <c r="U32" i="1"/>
  <c r="CL31" i="1"/>
  <c r="CK31" i="1"/>
  <c r="CI31" i="1"/>
  <c r="CJ31" i="1" s="1"/>
  <c r="BA31" i="1" s="1"/>
  <c r="BN31" i="1"/>
  <c r="BM31" i="1"/>
  <c r="BL31" i="1"/>
  <c r="BI31" i="1"/>
  <c r="BE31" i="1"/>
  <c r="BC31" i="1"/>
  <c r="AY31" i="1"/>
  <c r="AS31" i="1"/>
  <c r="BF31" i="1" s="1"/>
  <c r="AN31" i="1"/>
  <c r="AL31" i="1" s="1"/>
  <c r="AD31" i="1"/>
  <c r="AC31" i="1"/>
  <c r="AB31" i="1" s="1"/>
  <c r="U31" i="1"/>
  <c r="CL30" i="1"/>
  <c r="X30" i="1" s="1"/>
  <c r="CK30" i="1"/>
  <c r="CI30" i="1"/>
  <c r="BN30" i="1"/>
  <c r="BM30" i="1"/>
  <c r="BL30" i="1"/>
  <c r="BK30" i="1"/>
  <c r="BO30" i="1" s="1"/>
  <c r="BP30" i="1" s="1"/>
  <c r="BI30" i="1"/>
  <c r="BJ30" i="1" s="1"/>
  <c r="BF30" i="1"/>
  <c r="BE30" i="1"/>
  <c r="AY30" i="1"/>
  <c r="AS30" i="1"/>
  <c r="AN30" i="1"/>
  <c r="AL30" i="1" s="1"/>
  <c r="AD30" i="1"/>
  <c r="AC30" i="1"/>
  <c r="AB30" i="1" s="1"/>
  <c r="U30" i="1"/>
  <c r="CL29" i="1"/>
  <c r="CK29" i="1"/>
  <c r="CJ29" i="1"/>
  <c r="BA29" i="1" s="1"/>
  <c r="CI29" i="1"/>
  <c r="BN29" i="1"/>
  <c r="BM29" i="1"/>
  <c r="BL29" i="1"/>
  <c r="BK29" i="1"/>
  <c r="BO29" i="1" s="1"/>
  <c r="BP29" i="1" s="1"/>
  <c r="BJ29" i="1"/>
  <c r="BI29" i="1"/>
  <c r="BE29" i="1"/>
  <c r="AY29" i="1"/>
  <c r="AS29" i="1"/>
  <c r="BF29" i="1" s="1"/>
  <c r="AN29" i="1"/>
  <c r="AM29" i="1"/>
  <c r="AL29" i="1"/>
  <c r="O29" i="1" s="1"/>
  <c r="BB29" i="1" s="1"/>
  <c r="AD29" i="1"/>
  <c r="AC29" i="1"/>
  <c r="AB29" i="1" s="1"/>
  <c r="K29" i="1" s="1"/>
  <c r="X29" i="1"/>
  <c r="U29" i="1"/>
  <c r="S29" i="1"/>
  <c r="P29" i="1"/>
  <c r="CL28" i="1"/>
  <c r="CK28" i="1"/>
  <c r="CJ28" i="1" s="1"/>
  <c r="BA28" i="1" s="1"/>
  <c r="CI28" i="1"/>
  <c r="BN28" i="1"/>
  <c r="BM28" i="1"/>
  <c r="BJ28" i="1"/>
  <c r="BI28" i="1"/>
  <c r="BL28" i="1" s="1"/>
  <c r="BE28" i="1"/>
  <c r="AY28" i="1"/>
  <c r="BC28" i="1" s="1"/>
  <c r="AS28" i="1"/>
  <c r="BF28" i="1" s="1"/>
  <c r="AN28" i="1"/>
  <c r="AL28" i="1" s="1"/>
  <c r="AD28" i="1"/>
  <c r="AB28" i="1" s="1"/>
  <c r="AC28" i="1"/>
  <c r="X28" i="1"/>
  <c r="U28" i="1"/>
  <c r="O28" i="1"/>
  <c r="CL27" i="1"/>
  <c r="CK27" i="1"/>
  <c r="CI27" i="1"/>
  <c r="CJ27" i="1" s="1"/>
  <c r="BN27" i="1"/>
  <c r="BM27" i="1"/>
  <c r="BK27" i="1"/>
  <c r="BO27" i="1" s="1"/>
  <c r="BP27" i="1" s="1"/>
  <c r="BI27" i="1"/>
  <c r="BL27" i="1" s="1"/>
  <c r="BF27" i="1"/>
  <c r="BE27" i="1"/>
  <c r="BA27" i="1"/>
  <c r="AY27" i="1"/>
  <c r="AS27" i="1"/>
  <c r="AN27" i="1"/>
  <c r="AL27" i="1" s="1"/>
  <c r="AM27" i="1"/>
  <c r="AD27" i="1"/>
  <c r="AC27" i="1"/>
  <c r="AB27" i="1" s="1"/>
  <c r="U27" i="1"/>
  <c r="N27" i="1"/>
  <c r="M27" i="1" s="1"/>
  <c r="CL26" i="1"/>
  <c r="CK26" i="1"/>
  <c r="CJ26" i="1"/>
  <c r="BA26" i="1" s="1"/>
  <c r="CI26" i="1"/>
  <c r="BN26" i="1"/>
  <c r="BM26" i="1"/>
  <c r="BJ26" i="1"/>
  <c r="BI26" i="1"/>
  <c r="BL26" i="1" s="1"/>
  <c r="BF26" i="1"/>
  <c r="BE26" i="1"/>
  <c r="AY26" i="1"/>
  <c r="AS26" i="1"/>
  <c r="AN26" i="1"/>
  <c r="AL26" i="1"/>
  <c r="AD26" i="1"/>
  <c r="AC26" i="1"/>
  <c r="AB26" i="1"/>
  <c r="X26" i="1"/>
  <c r="U26" i="1"/>
  <c r="P26" i="1"/>
  <c r="CL25" i="1"/>
  <c r="CK25" i="1"/>
  <c r="CI25" i="1"/>
  <c r="BN25" i="1"/>
  <c r="BM25" i="1"/>
  <c r="BI25" i="1"/>
  <c r="BE25" i="1"/>
  <c r="AY25" i="1"/>
  <c r="AS25" i="1"/>
  <c r="BF25" i="1" s="1"/>
  <c r="AN25" i="1"/>
  <c r="AL25" i="1"/>
  <c r="AD25" i="1"/>
  <c r="AC25" i="1"/>
  <c r="AB25" i="1"/>
  <c r="U25" i="1"/>
  <c r="S25" i="1"/>
  <c r="O25" i="1"/>
  <c r="BB25" i="1" s="1"/>
  <c r="CL24" i="1"/>
  <c r="X24" i="1" s="1"/>
  <c r="CK24" i="1"/>
  <c r="CJ24" i="1" s="1"/>
  <c r="BA24" i="1" s="1"/>
  <c r="BC24" i="1" s="1"/>
  <c r="CI24" i="1"/>
  <c r="BP24" i="1"/>
  <c r="BO24" i="1"/>
  <c r="BN24" i="1"/>
  <c r="BM24" i="1"/>
  <c r="BL24" i="1"/>
  <c r="BK24" i="1"/>
  <c r="BJ24" i="1"/>
  <c r="BI24" i="1"/>
  <c r="BF24" i="1"/>
  <c r="BE24" i="1"/>
  <c r="AY24" i="1"/>
  <c r="AS24" i="1"/>
  <c r="AN24" i="1"/>
  <c r="AL24" i="1" s="1"/>
  <c r="AD24" i="1"/>
  <c r="AB24" i="1" s="1"/>
  <c r="AC24" i="1"/>
  <c r="U24" i="1"/>
  <c r="S24" i="1"/>
  <c r="CL23" i="1"/>
  <c r="X23" i="1" s="1"/>
  <c r="CK23" i="1"/>
  <c r="CJ23" i="1" s="1"/>
  <c r="BA23" i="1" s="1"/>
  <c r="BC23" i="1" s="1"/>
  <c r="CI23" i="1"/>
  <c r="BO23" i="1"/>
  <c r="BP23" i="1" s="1"/>
  <c r="BN23" i="1"/>
  <c r="BM23" i="1"/>
  <c r="BL23" i="1"/>
  <c r="BK23" i="1"/>
  <c r="BJ23" i="1"/>
  <c r="BI23" i="1"/>
  <c r="BE23" i="1"/>
  <c r="AY23" i="1"/>
  <c r="AS23" i="1"/>
  <c r="BF23" i="1" s="1"/>
  <c r="AN23" i="1"/>
  <c r="AM23" i="1"/>
  <c r="AL23" i="1"/>
  <c r="P23" i="1" s="1"/>
  <c r="AD23" i="1"/>
  <c r="AC23" i="1"/>
  <c r="AB23" i="1" s="1"/>
  <c r="U23" i="1"/>
  <c r="S23" i="1"/>
  <c r="CL22" i="1"/>
  <c r="CK22" i="1"/>
  <c r="CJ22" i="1" s="1"/>
  <c r="BA22" i="1" s="1"/>
  <c r="CI22" i="1"/>
  <c r="BN22" i="1"/>
  <c r="BM22" i="1"/>
  <c r="BL22" i="1"/>
  <c r="BK22" i="1"/>
  <c r="BO22" i="1" s="1"/>
  <c r="BP22" i="1" s="1"/>
  <c r="BJ22" i="1"/>
  <c r="BI22" i="1"/>
  <c r="BE22" i="1"/>
  <c r="AY22" i="1"/>
  <c r="AS22" i="1"/>
  <c r="BF22" i="1" s="1"/>
  <c r="AN22" i="1"/>
  <c r="AL22" i="1"/>
  <c r="AD22" i="1"/>
  <c r="AC22" i="1"/>
  <c r="AB22" i="1"/>
  <c r="X22" i="1"/>
  <c r="U22" i="1"/>
  <c r="CL21" i="1"/>
  <c r="CK21" i="1"/>
  <c r="CJ21" i="1" s="1"/>
  <c r="BA21" i="1" s="1"/>
  <c r="CI21" i="1"/>
  <c r="BN21" i="1"/>
  <c r="BM21" i="1"/>
  <c r="BI21" i="1"/>
  <c r="BL21" i="1" s="1"/>
  <c r="BE21" i="1"/>
  <c r="AY21" i="1"/>
  <c r="BC21" i="1" s="1"/>
  <c r="AS21" i="1"/>
  <c r="BF21" i="1" s="1"/>
  <c r="AN21" i="1"/>
  <c r="AL21" i="1" s="1"/>
  <c r="AD21" i="1"/>
  <c r="AB21" i="1" s="1"/>
  <c r="AC21" i="1"/>
  <c r="X21" i="1"/>
  <c r="U21" i="1"/>
  <c r="S21" i="1"/>
  <c r="P21" i="1"/>
  <c r="O21" i="1"/>
  <c r="CL20" i="1"/>
  <c r="CK20" i="1"/>
  <c r="CI20" i="1"/>
  <c r="CJ20" i="1" s="1"/>
  <c r="BA20" i="1" s="1"/>
  <c r="BN20" i="1"/>
  <c r="BM20" i="1"/>
  <c r="BL20" i="1"/>
  <c r="BK20" i="1"/>
  <c r="BO20" i="1" s="1"/>
  <c r="BP20" i="1" s="1"/>
  <c r="BJ20" i="1"/>
  <c r="BI20" i="1"/>
  <c r="BE20" i="1"/>
  <c r="AY20" i="1"/>
  <c r="AS20" i="1"/>
  <c r="BF20" i="1" s="1"/>
  <c r="AN20" i="1"/>
  <c r="AL20" i="1" s="1"/>
  <c r="O20" i="1" s="1"/>
  <c r="AD20" i="1"/>
  <c r="AB20" i="1" s="1"/>
  <c r="AC20" i="1"/>
  <c r="U20" i="1"/>
  <c r="CL19" i="1"/>
  <c r="CK19" i="1"/>
  <c r="CJ19" i="1"/>
  <c r="BA19" i="1" s="1"/>
  <c r="CI19" i="1"/>
  <c r="BN19" i="1"/>
  <c r="BM19" i="1"/>
  <c r="BI19" i="1"/>
  <c r="BL19" i="1" s="1"/>
  <c r="BE19" i="1"/>
  <c r="AY19" i="1"/>
  <c r="AS19" i="1"/>
  <c r="BF19" i="1" s="1"/>
  <c r="AN19" i="1"/>
  <c r="AL19" i="1" s="1"/>
  <c r="S19" i="1" s="1"/>
  <c r="AM19" i="1"/>
  <c r="AD19" i="1"/>
  <c r="AC19" i="1"/>
  <c r="AB19" i="1" s="1"/>
  <c r="X19" i="1"/>
  <c r="U19" i="1"/>
  <c r="P19" i="1"/>
  <c r="O19" i="1"/>
  <c r="CL18" i="1"/>
  <c r="CK18" i="1"/>
  <c r="CI18" i="1"/>
  <c r="X18" i="1" s="1"/>
  <c r="BN18" i="1"/>
  <c r="BM18" i="1"/>
  <c r="BI18" i="1"/>
  <c r="BF18" i="1"/>
  <c r="BE18" i="1"/>
  <c r="AY18" i="1"/>
  <c r="AS18" i="1"/>
  <c r="AN18" i="1"/>
  <c r="AL18" i="1"/>
  <c r="S18" i="1" s="1"/>
  <c r="AD18" i="1"/>
  <c r="AC18" i="1"/>
  <c r="AB18" i="1" s="1"/>
  <c r="U18" i="1"/>
  <c r="O18" i="1"/>
  <c r="BB18" i="1" s="1"/>
  <c r="CL17" i="1"/>
  <c r="CK17" i="1"/>
  <c r="CI17" i="1"/>
  <c r="CJ17" i="1" s="1"/>
  <c r="BA17" i="1" s="1"/>
  <c r="BO17" i="1"/>
  <c r="BP17" i="1" s="1"/>
  <c r="BN17" i="1"/>
  <c r="BM17" i="1"/>
  <c r="BL17" i="1"/>
  <c r="BK17" i="1"/>
  <c r="BI17" i="1"/>
  <c r="BJ17" i="1" s="1"/>
  <c r="BF17" i="1"/>
  <c r="BE17" i="1"/>
  <c r="AY17" i="1"/>
  <c r="BC17" i="1" s="1"/>
  <c r="AS17" i="1"/>
  <c r="AN17" i="1"/>
  <c r="AL17" i="1"/>
  <c r="S17" i="1" s="1"/>
  <c r="AD17" i="1"/>
  <c r="AC17" i="1"/>
  <c r="AB17" i="1"/>
  <c r="X17" i="1"/>
  <c r="U17" i="1"/>
  <c r="K20" i="1" l="1"/>
  <c r="BB20" i="1"/>
  <c r="BD20" i="1" s="1"/>
  <c r="AF27" i="1"/>
  <c r="BD18" i="1"/>
  <c r="P20" i="1"/>
  <c r="P24" i="1"/>
  <c r="O24" i="1"/>
  <c r="AM24" i="1"/>
  <c r="CJ25" i="1"/>
  <c r="BA25" i="1" s="1"/>
  <c r="BC25" i="1" s="1"/>
  <c r="X25" i="1"/>
  <c r="S27" i="1"/>
  <c r="P27" i="1"/>
  <c r="O27" i="1"/>
  <c r="AM17" i="1"/>
  <c r="BC20" i="1"/>
  <c r="K21" i="1"/>
  <c r="BB21" i="1"/>
  <c r="BD21" i="1" s="1"/>
  <c r="Y21" i="1"/>
  <c r="Z21" i="1" s="1"/>
  <c r="BJ21" i="1"/>
  <c r="BC26" i="1"/>
  <c r="AF35" i="1"/>
  <c r="O22" i="1"/>
  <c r="N22" i="1"/>
  <c r="M22" i="1" s="1"/>
  <c r="Y22" i="1" s="1"/>
  <c r="Z22" i="1" s="1"/>
  <c r="AM22" i="1"/>
  <c r="S22" i="1"/>
  <c r="P18" i="1"/>
  <c r="N17" i="1"/>
  <c r="M17" i="1" s="1"/>
  <c r="O17" i="1"/>
  <c r="CJ18" i="1"/>
  <c r="BA18" i="1" s="1"/>
  <c r="N21" i="1"/>
  <c r="M21" i="1" s="1"/>
  <c r="AM21" i="1"/>
  <c r="BK21" i="1"/>
  <c r="BO21" i="1" s="1"/>
  <c r="BP21" i="1" s="1"/>
  <c r="P22" i="1"/>
  <c r="BC22" i="1"/>
  <c r="K25" i="1"/>
  <c r="BC27" i="1"/>
  <c r="BC29" i="1"/>
  <c r="P30" i="1"/>
  <c r="O30" i="1"/>
  <c r="AM30" i="1"/>
  <c r="N30" i="1"/>
  <c r="M30" i="1" s="1"/>
  <c r="P17" i="1"/>
  <c r="S33" i="1"/>
  <c r="AM33" i="1"/>
  <c r="P33" i="1"/>
  <c r="O33" i="1"/>
  <c r="N33" i="1"/>
  <c r="M33" i="1" s="1"/>
  <c r="Y33" i="1" s="1"/>
  <c r="Z33" i="1" s="1"/>
  <c r="BC18" i="1"/>
  <c r="P31" i="1"/>
  <c r="S31" i="1"/>
  <c r="AM31" i="1"/>
  <c r="O31" i="1"/>
  <c r="N31" i="1"/>
  <c r="M31" i="1" s="1"/>
  <c r="Y17" i="1"/>
  <c r="Z17" i="1" s="1"/>
  <c r="P32" i="1"/>
  <c r="AM32" i="1"/>
  <c r="S32" i="1"/>
  <c r="O32" i="1"/>
  <c r="N32" i="1"/>
  <c r="M32" i="1" s="1"/>
  <c r="S34" i="1"/>
  <c r="AM34" i="1"/>
  <c r="P34" i="1"/>
  <c r="O34" i="1"/>
  <c r="N34" i="1"/>
  <c r="M34" i="1" s="1"/>
  <c r="BC19" i="1"/>
  <c r="K18" i="1"/>
  <c r="AM18" i="1"/>
  <c r="BJ19" i="1"/>
  <c r="BK19" i="1"/>
  <c r="BO19" i="1" s="1"/>
  <c r="BP19" i="1" s="1"/>
  <c r="N24" i="1"/>
  <c r="M24" i="1" s="1"/>
  <c r="BL25" i="1"/>
  <c r="BK25" i="1"/>
  <c r="BO25" i="1" s="1"/>
  <c r="BP25" i="1" s="1"/>
  <c r="BJ25" i="1"/>
  <c r="S26" i="1"/>
  <c r="O26" i="1"/>
  <c r="N26" i="1"/>
  <c r="M26" i="1" s="1"/>
  <c r="Y26" i="1" s="1"/>
  <c r="Z26" i="1" s="1"/>
  <c r="N28" i="1"/>
  <c r="M28" i="1" s="1"/>
  <c r="AM28" i="1"/>
  <c r="S28" i="1"/>
  <c r="P28" i="1"/>
  <c r="K35" i="1"/>
  <c r="BB35" i="1"/>
  <c r="AM20" i="1"/>
  <c r="S20" i="1"/>
  <c r="BL18" i="1"/>
  <c r="BK18" i="1"/>
  <c r="BO18" i="1" s="1"/>
  <c r="BP18" i="1" s="1"/>
  <c r="BJ18" i="1"/>
  <c r="N18" i="1"/>
  <c r="M18" i="1" s="1"/>
  <c r="Y18" i="1" s="1"/>
  <c r="Z18" i="1" s="1"/>
  <c r="N19" i="1"/>
  <c r="M19" i="1" s="1"/>
  <c r="Y19" i="1"/>
  <c r="Z19" i="1" s="1"/>
  <c r="N20" i="1"/>
  <c r="M20" i="1" s="1"/>
  <c r="X20" i="1"/>
  <c r="P25" i="1"/>
  <c r="N25" i="1"/>
  <c r="M25" i="1" s="1"/>
  <c r="AM25" i="1"/>
  <c r="AM26" i="1"/>
  <c r="K28" i="1"/>
  <c r="BB28" i="1"/>
  <c r="BD28" i="1" s="1"/>
  <c r="BD29" i="1"/>
  <c r="S30" i="1"/>
  <c r="K19" i="1"/>
  <c r="BB19" i="1"/>
  <c r="BD19" i="1" s="1"/>
  <c r="AG30" i="1"/>
  <c r="BK28" i="1"/>
  <c r="BO28" i="1" s="1"/>
  <c r="BP28" i="1" s="1"/>
  <c r="BL35" i="1"/>
  <c r="BJ35" i="1"/>
  <c r="K36" i="1"/>
  <c r="BB36" i="1"/>
  <c r="BD36" i="1" s="1"/>
  <c r="BC36" i="1"/>
  <c r="BC37" i="1"/>
  <c r="K45" i="1"/>
  <c r="BB45" i="1"/>
  <c r="BD45" i="1" s="1"/>
  <c r="P48" i="1"/>
  <c r="O48" i="1"/>
  <c r="N48" i="1"/>
  <c r="M48" i="1" s="1"/>
  <c r="AM48" i="1"/>
  <c r="X27" i="1"/>
  <c r="BJ27" i="1"/>
  <c r="Y28" i="1"/>
  <c r="Z28" i="1" s="1"/>
  <c r="AB34" i="1"/>
  <c r="BC34" i="1"/>
  <c r="P40" i="1"/>
  <c r="O40" i="1"/>
  <c r="N40" i="1"/>
  <c r="M40" i="1" s="1"/>
  <c r="AM40" i="1"/>
  <c r="AB42" i="1"/>
  <c r="AM43" i="1"/>
  <c r="S43" i="1"/>
  <c r="P43" i="1"/>
  <c r="AM35" i="1"/>
  <c r="S35" i="1"/>
  <c r="P35" i="1"/>
  <c r="BL36" i="1"/>
  <c r="BK36" i="1"/>
  <c r="BO36" i="1" s="1"/>
  <c r="BP36" i="1" s="1"/>
  <c r="K43" i="1"/>
  <c r="BB43" i="1"/>
  <c r="CJ43" i="1"/>
  <c r="BA43" i="1" s="1"/>
  <c r="BC43" i="1" s="1"/>
  <c r="X43" i="1"/>
  <c r="Y44" i="1"/>
  <c r="Z44" i="1" s="1"/>
  <c r="V44" i="1" s="1"/>
  <c r="T44" i="1" s="1"/>
  <c r="W44" i="1" s="1"/>
  <c r="Q44" i="1" s="1"/>
  <c r="R44" i="1" s="1"/>
  <c r="N23" i="1"/>
  <c r="M23" i="1" s="1"/>
  <c r="Y23" i="1" s="1"/>
  <c r="Z23" i="1" s="1"/>
  <c r="BK26" i="1"/>
  <c r="BO26" i="1" s="1"/>
  <c r="BP26" i="1" s="1"/>
  <c r="N29" i="1"/>
  <c r="M29" i="1" s="1"/>
  <c r="Y29" i="1" s="1"/>
  <c r="Z29" i="1" s="1"/>
  <c r="Y30" i="1"/>
  <c r="Z30" i="1" s="1"/>
  <c r="CJ32" i="1"/>
  <c r="BA32" i="1" s="1"/>
  <c r="BC32" i="1" s="1"/>
  <c r="X32" i="1"/>
  <c r="BJ36" i="1"/>
  <c r="BC44" i="1"/>
  <c r="BC45" i="1"/>
  <c r="O23" i="1"/>
  <c r="CJ38" i="1"/>
  <c r="BA38" i="1" s="1"/>
  <c r="BC38" i="1" s="1"/>
  <c r="S42" i="1"/>
  <c r="P42" i="1"/>
  <c r="O42" i="1"/>
  <c r="Y46" i="1"/>
  <c r="Z46" i="1" s="1"/>
  <c r="BK31" i="1"/>
  <c r="BO31" i="1" s="1"/>
  <c r="BP31" i="1" s="1"/>
  <c r="BJ31" i="1"/>
  <c r="BL33" i="1"/>
  <c r="BK33" i="1"/>
  <c r="BO33" i="1" s="1"/>
  <c r="BP33" i="1" s="1"/>
  <c r="BL34" i="1"/>
  <c r="BK34" i="1"/>
  <c r="BO34" i="1" s="1"/>
  <c r="BP34" i="1" s="1"/>
  <c r="CJ35" i="1"/>
  <c r="BA35" i="1" s="1"/>
  <c r="BC35" i="1" s="1"/>
  <c r="X35" i="1"/>
  <c r="V36" i="1"/>
  <c r="T36" i="1" s="1"/>
  <c r="W36" i="1" s="1"/>
  <c r="Q36" i="1" s="1"/>
  <c r="R36" i="1" s="1"/>
  <c r="K37" i="1"/>
  <c r="BB37" i="1"/>
  <c r="BD37" i="1" s="1"/>
  <c r="N42" i="1"/>
  <c r="M42" i="1" s="1"/>
  <c r="K44" i="1"/>
  <c r="BB44" i="1"/>
  <c r="BD44" i="1" s="1"/>
  <c r="BL44" i="1"/>
  <c r="BK44" i="1"/>
  <c r="BO44" i="1" s="1"/>
  <c r="BP44" i="1" s="1"/>
  <c r="CJ30" i="1"/>
  <c r="BA30" i="1" s="1"/>
  <c r="BC30" i="1" s="1"/>
  <c r="BL32" i="1"/>
  <c r="BK32" i="1"/>
  <c r="BO32" i="1" s="1"/>
  <c r="BP32" i="1" s="1"/>
  <c r="BJ32" i="1"/>
  <c r="Y36" i="1"/>
  <c r="Z36" i="1" s="1"/>
  <c r="S41" i="1"/>
  <c r="P41" i="1"/>
  <c r="O41" i="1"/>
  <c r="N41" i="1"/>
  <c r="M41" i="1" s="1"/>
  <c r="BL43" i="1"/>
  <c r="BK43" i="1"/>
  <c r="BO43" i="1" s="1"/>
  <c r="BP43" i="1" s="1"/>
  <c r="BJ43" i="1"/>
  <c r="S38" i="1"/>
  <c r="AM39" i="1"/>
  <c r="BJ42" i="1"/>
  <c r="AM47" i="1"/>
  <c r="AM38" i="1"/>
  <c r="N39" i="1"/>
  <c r="M39" i="1" s="1"/>
  <c r="X41" i="1"/>
  <c r="BJ41" i="1"/>
  <c r="Y42" i="1"/>
  <c r="Z42" i="1" s="1"/>
  <c r="AG42" i="1" s="1"/>
  <c r="BK42" i="1"/>
  <c r="BO42" i="1" s="1"/>
  <c r="BP42" i="1" s="1"/>
  <c r="AM46" i="1"/>
  <c r="N47" i="1"/>
  <c r="M47" i="1" s="1"/>
  <c r="AM37" i="1"/>
  <c r="N38" i="1"/>
  <c r="M38" i="1" s="1"/>
  <c r="O39" i="1"/>
  <c r="X40" i="1"/>
  <c r="BJ40" i="1"/>
  <c r="BK41" i="1"/>
  <c r="BO41" i="1" s="1"/>
  <c r="BP41" i="1" s="1"/>
  <c r="AM45" i="1"/>
  <c r="N46" i="1"/>
  <c r="M46" i="1" s="1"/>
  <c r="O47" i="1"/>
  <c r="X31" i="1"/>
  <c r="AM36" i="1"/>
  <c r="N37" i="1"/>
  <c r="M37" i="1" s="1"/>
  <c r="O38" i="1"/>
  <c r="X39" i="1"/>
  <c r="BJ39" i="1"/>
  <c r="BK40" i="1"/>
  <c r="BO40" i="1" s="1"/>
  <c r="BP40" i="1" s="1"/>
  <c r="AM44" i="1"/>
  <c r="N45" i="1"/>
  <c r="M45" i="1" s="1"/>
  <c r="O46" i="1"/>
  <c r="AA18" i="1" l="1"/>
  <c r="AE18" i="1" s="1"/>
  <c r="AH18" i="1"/>
  <c r="AI18" i="1" s="1"/>
  <c r="AG18" i="1"/>
  <c r="AA33" i="1"/>
  <c r="AE33" i="1" s="1"/>
  <c r="AH33" i="1"/>
  <c r="AG33" i="1"/>
  <c r="AA22" i="1"/>
  <c r="AE22" i="1" s="1"/>
  <c r="AH22" i="1"/>
  <c r="AG22" i="1"/>
  <c r="AA23" i="1"/>
  <c r="AE23" i="1" s="1"/>
  <c r="AH23" i="1"/>
  <c r="AG23" i="1"/>
  <c r="AA26" i="1"/>
  <c r="AE26" i="1" s="1"/>
  <c r="AH26" i="1"/>
  <c r="AI26" i="1" s="1"/>
  <c r="AG26" i="1"/>
  <c r="AA29" i="1"/>
  <c r="AE29" i="1" s="1"/>
  <c r="AH29" i="1"/>
  <c r="AG29" i="1"/>
  <c r="AH21" i="1"/>
  <c r="AA21" i="1"/>
  <c r="AE21" i="1" s="1"/>
  <c r="AG21" i="1"/>
  <c r="AA46" i="1"/>
  <c r="AE46" i="1" s="1"/>
  <c r="AH46" i="1"/>
  <c r="AG46" i="1"/>
  <c r="AF46" i="1"/>
  <c r="V46" i="1"/>
  <c r="T46" i="1" s="1"/>
  <c r="W46" i="1" s="1"/>
  <c r="Q46" i="1" s="1"/>
  <c r="R46" i="1" s="1"/>
  <c r="AA30" i="1"/>
  <c r="AE30" i="1" s="1"/>
  <c r="AH30" i="1"/>
  <c r="AF24" i="1"/>
  <c r="V24" i="1"/>
  <c r="T24" i="1" s="1"/>
  <c r="W24" i="1" s="1"/>
  <c r="Q24" i="1" s="1"/>
  <c r="R24" i="1" s="1"/>
  <c r="AF34" i="1"/>
  <c r="AF17" i="1"/>
  <c r="V17" i="1"/>
  <c r="T17" i="1" s="1"/>
  <c r="W17" i="1" s="1"/>
  <c r="Q17" i="1" s="1"/>
  <c r="R17" i="1" s="1"/>
  <c r="Y34" i="1"/>
  <c r="Z34" i="1" s="1"/>
  <c r="V34" i="1" s="1"/>
  <c r="T34" i="1" s="1"/>
  <c r="W34" i="1" s="1"/>
  <c r="Q34" i="1" s="1"/>
  <c r="R34" i="1" s="1"/>
  <c r="AF38" i="1"/>
  <c r="Y38" i="1"/>
  <c r="Z38" i="1" s="1"/>
  <c r="K47" i="1"/>
  <c r="BB47" i="1"/>
  <c r="BD47" i="1" s="1"/>
  <c r="Y35" i="1"/>
  <c r="Z35" i="1" s="1"/>
  <c r="AF47" i="1"/>
  <c r="AA36" i="1"/>
  <c r="AE36" i="1" s="1"/>
  <c r="AH36" i="1"/>
  <c r="AI36" i="1" s="1"/>
  <c r="AG36" i="1"/>
  <c r="K23" i="1"/>
  <c r="BB23" i="1"/>
  <c r="BD23" i="1" s="1"/>
  <c r="K42" i="1"/>
  <c r="BB42" i="1"/>
  <c r="BD42" i="1" s="1"/>
  <c r="Y43" i="1"/>
  <c r="Z43" i="1" s="1"/>
  <c r="AF40" i="1"/>
  <c r="Y27" i="1"/>
  <c r="Z27" i="1" s="1"/>
  <c r="Y20" i="1"/>
  <c r="Z20" i="1" s="1"/>
  <c r="V28" i="1"/>
  <c r="T28" i="1" s="1"/>
  <c r="W28" i="1" s="1"/>
  <c r="Q28" i="1" s="1"/>
  <c r="R28" i="1" s="1"/>
  <c r="AF28" i="1"/>
  <c r="K34" i="1"/>
  <c r="BB34" i="1"/>
  <c r="BD34" i="1" s="1"/>
  <c r="AF30" i="1"/>
  <c r="V30" i="1"/>
  <c r="T30" i="1" s="1"/>
  <c r="W30" i="1" s="1"/>
  <c r="Q30" i="1" s="1"/>
  <c r="R30" i="1" s="1"/>
  <c r="Y39" i="1"/>
  <c r="Z39" i="1" s="1"/>
  <c r="V26" i="1"/>
  <c r="T26" i="1" s="1"/>
  <c r="W26" i="1" s="1"/>
  <c r="Q26" i="1" s="1"/>
  <c r="R26" i="1" s="1"/>
  <c r="AF26" i="1"/>
  <c r="Y25" i="1"/>
  <c r="Z25" i="1" s="1"/>
  <c r="V25" i="1" s="1"/>
  <c r="T25" i="1" s="1"/>
  <c r="W25" i="1" s="1"/>
  <c r="Q25" i="1" s="1"/>
  <c r="R25" i="1" s="1"/>
  <c r="AF41" i="1"/>
  <c r="AF20" i="1"/>
  <c r="V20" i="1"/>
  <c r="T20" i="1" s="1"/>
  <c r="W20" i="1" s="1"/>
  <c r="Q20" i="1" s="1"/>
  <c r="R20" i="1" s="1"/>
  <c r="BB41" i="1"/>
  <c r="BD41" i="1" s="1"/>
  <c r="K41" i="1"/>
  <c r="AA17" i="1"/>
  <c r="AE17" i="1" s="1"/>
  <c r="AH17" i="1"/>
  <c r="BB33" i="1"/>
  <c r="BD33" i="1" s="1"/>
  <c r="K33" i="1"/>
  <c r="BB30" i="1"/>
  <c r="BD30" i="1" s="1"/>
  <c r="K30" i="1"/>
  <c r="V29" i="1"/>
  <c r="T29" i="1" s="1"/>
  <c r="W29" i="1" s="1"/>
  <c r="Q29" i="1" s="1"/>
  <c r="R29" i="1" s="1"/>
  <c r="AF29" i="1"/>
  <c r="V33" i="1"/>
  <c r="T33" i="1" s="1"/>
  <c r="W33" i="1" s="1"/>
  <c r="Q33" i="1" s="1"/>
  <c r="R33" i="1" s="1"/>
  <c r="AF33" i="1"/>
  <c r="K38" i="1"/>
  <c r="BB38" i="1"/>
  <c r="BD38" i="1" s="1"/>
  <c r="AF42" i="1"/>
  <c r="V42" i="1"/>
  <c r="T42" i="1" s="1"/>
  <c r="W42" i="1" s="1"/>
  <c r="Q42" i="1" s="1"/>
  <c r="R42" i="1" s="1"/>
  <c r="BD43" i="1"/>
  <c r="AF48" i="1"/>
  <c r="V48" i="1"/>
  <c r="T48" i="1" s="1"/>
  <c r="W48" i="1" s="1"/>
  <c r="Q48" i="1" s="1"/>
  <c r="R48" i="1" s="1"/>
  <c r="BB26" i="1"/>
  <c r="BD26" i="1" s="1"/>
  <c r="K26" i="1"/>
  <c r="AF37" i="1"/>
  <c r="Y37" i="1"/>
  <c r="Z37" i="1" s="1"/>
  <c r="V37" i="1" s="1"/>
  <c r="T37" i="1" s="1"/>
  <c r="W37" i="1" s="1"/>
  <c r="Q37" i="1" s="1"/>
  <c r="R37" i="1" s="1"/>
  <c r="AF23" i="1"/>
  <c r="V23" i="1"/>
  <c r="T23" i="1" s="1"/>
  <c r="W23" i="1" s="1"/>
  <c r="Q23" i="1" s="1"/>
  <c r="R23" i="1" s="1"/>
  <c r="BB48" i="1"/>
  <c r="BD48" i="1" s="1"/>
  <c r="K48" i="1"/>
  <c r="V19" i="1"/>
  <c r="T19" i="1" s="1"/>
  <c r="W19" i="1" s="1"/>
  <c r="Q19" i="1" s="1"/>
  <c r="R19" i="1" s="1"/>
  <c r="AF19" i="1"/>
  <c r="BD35" i="1"/>
  <c r="AF31" i="1"/>
  <c r="V21" i="1"/>
  <c r="T21" i="1" s="1"/>
  <c r="W21" i="1" s="1"/>
  <c r="Q21" i="1" s="1"/>
  <c r="R21" i="1" s="1"/>
  <c r="AF21" i="1"/>
  <c r="V22" i="1"/>
  <c r="T22" i="1" s="1"/>
  <c r="W22" i="1" s="1"/>
  <c r="Q22" i="1" s="1"/>
  <c r="R22" i="1" s="1"/>
  <c r="AF22" i="1"/>
  <c r="Y24" i="1"/>
  <c r="Z24" i="1" s="1"/>
  <c r="AG17" i="1"/>
  <c r="V45" i="1"/>
  <c r="T45" i="1" s="1"/>
  <c r="W45" i="1" s="1"/>
  <c r="Q45" i="1" s="1"/>
  <c r="R45" i="1" s="1"/>
  <c r="AF45" i="1"/>
  <c r="Y45" i="1"/>
  <c r="Z45" i="1" s="1"/>
  <c r="BB40" i="1"/>
  <c r="BD40" i="1" s="1"/>
  <c r="K40" i="1"/>
  <c r="AA42" i="1"/>
  <c r="AE42" i="1" s="1"/>
  <c r="AH42" i="1"/>
  <c r="AA19" i="1"/>
  <c r="AE19" i="1" s="1"/>
  <c r="AH19" i="1"/>
  <c r="AI19" i="1" s="1"/>
  <c r="AG19" i="1"/>
  <c r="Y40" i="1"/>
  <c r="Z40" i="1" s="1"/>
  <c r="V40" i="1" s="1"/>
  <c r="T40" i="1" s="1"/>
  <c r="W40" i="1" s="1"/>
  <c r="Q40" i="1" s="1"/>
  <c r="R40" i="1" s="1"/>
  <c r="Y48" i="1"/>
  <c r="Z48" i="1" s="1"/>
  <c r="K46" i="1"/>
  <c r="BB46" i="1"/>
  <c r="BD46" i="1" s="1"/>
  <c r="K39" i="1"/>
  <c r="BB39" i="1"/>
  <c r="BD39" i="1" s="1"/>
  <c r="Y41" i="1"/>
  <c r="Z41" i="1" s="1"/>
  <c r="V41" i="1" s="1"/>
  <c r="T41" i="1" s="1"/>
  <c r="W41" i="1" s="1"/>
  <c r="Q41" i="1" s="1"/>
  <c r="R41" i="1" s="1"/>
  <c r="Y47" i="1"/>
  <c r="Z47" i="1" s="1"/>
  <c r="V47" i="1" s="1"/>
  <c r="T47" i="1" s="1"/>
  <c r="W47" i="1" s="1"/>
  <c r="Q47" i="1" s="1"/>
  <c r="R47" i="1" s="1"/>
  <c r="V18" i="1"/>
  <c r="T18" i="1" s="1"/>
  <c r="W18" i="1" s="1"/>
  <c r="Q18" i="1" s="1"/>
  <c r="R18" i="1" s="1"/>
  <c r="AF18" i="1"/>
  <c r="AF32" i="1"/>
  <c r="V32" i="1"/>
  <c r="T32" i="1" s="1"/>
  <c r="W32" i="1" s="1"/>
  <c r="Q32" i="1" s="1"/>
  <c r="R32" i="1" s="1"/>
  <c r="K31" i="1"/>
  <c r="BB31" i="1"/>
  <c r="BD31" i="1" s="1"/>
  <c r="BB22" i="1"/>
  <c r="BD22" i="1" s="1"/>
  <c r="K22" i="1"/>
  <c r="K27" i="1"/>
  <c r="BB27" i="1"/>
  <c r="BD27" i="1" s="1"/>
  <c r="K24" i="1"/>
  <c r="BB24" i="1"/>
  <c r="BD24" i="1" s="1"/>
  <c r="AF39" i="1"/>
  <c r="Y32" i="1"/>
  <c r="Z32" i="1" s="1"/>
  <c r="AF25" i="1"/>
  <c r="Y31" i="1"/>
  <c r="Z31" i="1" s="1"/>
  <c r="V31" i="1" s="1"/>
  <c r="T31" i="1" s="1"/>
  <c r="W31" i="1" s="1"/>
  <c r="Q31" i="1" s="1"/>
  <c r="R31" i="1" s="1"/>
  <c r="BB32" i="1"/>
  <c r="BD32" i="1" s="1"/>
  <c r="K32" i="1"/>
  <c r="AA44" i="1"/>
  <c r="AE44" i="1" s="1"/>
  <c r="AH44" i="1"/>
  <c r="AI44" i="1" s="1"/>
  <c r="AG44" i="1"/>
  <c r="AA28" i="1"/>
  <c r="AE28" i="1" s="1"/>
  <c r="AH28" i="1"/>
  <c r="AG28" i="1"/>
  <c r="BB17" i="1"/>
  <c r="BD17" i="1" s="1"/>
  <c r="K17" i="1"/>
  <c r="BD25" i="1"/>
  <c r="AI28" i="1" l="1"/>
  <c r="AH24" i="1"/>
  <c r="AI24" i="1" s="1"/>
  <c r="AA24" i="1"/>
  <c r="AE24" i="1" s="1"/>
  <c r="AG24" i="1"/>
  <c r="AI22" i="1"/>
  <c r="AA39" i="1"/>
  <c r="AE39" i="1" s="1"/>
  <c r="AH39" i="1"/>
  <c r="AG39" i="1"/>
  <c r="AA35" i="1"/>
  <c r="AE35" i="1" s="1"/>
  <c r="AH35" i="1"/>
  <c r="AI35" i="1" s="1"/>
  <c r="AG35" i="1"/>
  <c r="V35" i="1"/>
  <c r="T35" i="1" s="1"/>
  <c r="W35" i="1" s="1"/>
  <c r="Q35" i="1" s="1"/>
  <c r="R35" i="1" s="1"/>
  <c r="AH48" i="1"/>
  <c r="AI48" i="1" s="1"/>
  <c r="AA48" i="1"/>
  <c r="AE48" i="1" s="1"/>
  <c r="AG48" i="1"/>
  <c r="AI17" i="1"/>
  <c r="AI46" i="1"/>
  <c r="AA38" i="1"/>
  <c r="AE38" i="1" s="1"/>
  <c r="AH38" i="1"/>
  <c r="AG38" i="1"/>
  <c r="AH32" i="1"/>
  <c r="AI32" i="1" s="1"/>
  <c r="AA32" i="1"/>
  <c r="AE32" i="1" s="1"/>
  <c r="AG32" i="1"/>
  <c r="AH40" i="1"/>
  <c r="AA40" i="1"/>
  <c r="AE40" i="1" s="1"/>
  <c r="AG40" i="1"/>
  <c r="AA45" i="1"/>
  <c r="AE45" i="1" s="1"/>
  <c r="AH45" i="1"/>
  <c r="AG45" i="1"/>
  <c r="AA43" i="1"/>
  <c r="AE43" i="1" s="1"/>
  <c r="AH43" i="1"/>
  <c r="AG43" i="1"/>
  <c r="V43" i="1"/>
  <c r="T43" i="1" s="1"/>
  <c r="W43" i="1" s="1"/>
  <c r="Q43" i="1" s="1"/>
  <c r="R43" i="1" s="1"/>
  <c r="V38" i="1"/>
  <c r="T38" i="1" s="1"/>
  <c r="W38" i="1" s="1"/>
  <c r="Q38" i="1" s="1"/>
  <c r="R38" i="1" s="1"/>
  <c r="AI33" i="1"/>
  <c r="AH25" i="1"/>
  <c r="AA25" i="1"/>
  <c r="AE25" i="1" s="1"/>
  <c r="AG25" i="1"/>
  <c r="AA41" i="1"/>
  <c r="AE41" i="1" s="1"/>
  <c r="AH41" i="1"/>
  <c r="AG41" i="1"/>
  <c r="V39" i="1"/>
  <c r="T39" i="1" s="1"/>
  <c r="W39" i="1" s="1"/>
  <c r="Q39" i="1" s="1"/>
  <c r="R39" i="1" s="1"/>
  <c r="AI30" i="1"/>
  <c r="AH47" i="1"/>
  <c r="AA47" i="1"/>
  <c r="AE47" i="1" s="1"/>
  <c r="AG47" i="1"/>
  <c r="AA37" i="1"/>
  <c r="AE37" i="1" s="1"/>
  <c r="AH37" i="1"/>
  <c r="AG37" i="1"/>
  <c r="AA20" i="1"/>
  <c r="AE20" i="1" s="1"/>
  <c r="AH20" i="1"/>
  <c r="AG20" i="1"/>
  <c r="AA34" i="1"/>
  <c r="AE34" i="1" s="1"/>
  <c r="AH34" i="1"/>
  <c r="AI34" i="1" s="1"/>
  <c r="AG34" i="1"/>
  <c r="AI21" i="1"/>
  <c r="AI23" i="1"/>
  <c r="AA31" i="1"/>
  <c r="AE31" i="1" s="1"/>
  <c r="AH31" i="1"/>
  <c r="AG31" i="1"/>
  <c r="AI42" i="1"/>
  <c r="AA27" i="1"/>
  <c r="AE27" i="1" s="1"/>
  <c r="AH27" i="1"/>
  <c r="AG27" i="1"/>
  <c r="V27" i="1"/>
  <c r="T27" i="1" s="1"/>
  <c r="W27" i="1" s="1"/>
  <c r="Q27" i="1" s="1"/>
  <c r="R27" i="1" s="1"/>
  <c r="AI29" i="1"/>
  <c r="AI37" i="1" l="1"/>
  <c r="AI41" i="1"/>
  <c r="AI40" i="1"/>
  <c r="AI27" i="1"/>
  <c r="AI43" i="1"/>
  <c r="AI39" i="1"/>
  <c r="AI47" i="1"/>
  <c r="AI45" i="1"/>
  <c r="AI25" i="1"/>
  <c r="AI31" i="1"/>
  <c r="AI20" i="1"/>
  <c r="AI38" i="1"/>
</calcChain>
</file>

<file path=xl/sharedStrings.xml><?xml version="1.0" encoding="utf-8"?>
<sst xmlns="http://schemas.openxmlformats.org/spreadsheetml/2006/main" count="1733" uniqueCount="570">
  <si>
    <t>File opened</t>
  </si>
  <si>
    <t>2022-08-05 15:26:41</t>
  </si>
  <si>
    <t>Console s/n</t>
  </si>
  <si>
    <t>68C-812070</t>
  </si>
  <si>
    <t>Console ver</t>
  </si>
  <si>
    <t>Bluestem v.2.0.04</t>
  </si>
  <si>
    <t>Scripts ver</t>
  </si>
  <si>
    <t>2021.08  2.0.04, Aug 2021</t>
  </si>
  <si>
    <t>Head s/n</t>
  </si>
  <si>
    <t>68H-712060</t>
  </si>
  <si>
    <t>Head ver</t>
  </si>
  <si>
    <t>1.4.7</t>
  </si>
  <si>
    <t>Head cal</t>
  </si>
  <si>
    <t>{"oxygen": "21", "co2azero": "0.959438", "co2aspan1": "1.00141", "co2aspan2": "-0.0291534", "co2aspan2a": "0.300206", "co2aspan2b": "0.298001", "co2aspanconc1": "2486", "co2aspanconc2": "314.9", "co2bzero": "0.928964", "co2bspan1": "1.00129", "co2bspan2": "-0.0292521", "co2bspan2a": "0.3054", "co2bspan2b": "0.303067", "co2bspanconc1": "2486", "co2bspanconc2": "314.9", "h2oazero": "1.03968", "h2oaspan1": "1.01627", "h2oaspan2": "0", "h2oaspan2a": "0.0712948", "h2oaspan2b": "0.0724549", "h2oaspanconc1": "12.3", "h2oaspanconc2": "0", "h2obzero": "1.03666", "h2obspan1": "0.990773", "h2obspan2": "0", "h2obspan2a": "0.0737277", "h2obspan2b": "0.0730474", "h2obspanconc1": "12.3", "h2obspanconc2": "0", "tazero": "0.0982418", "tbzero": "0.142906", "flowmeterzero": "0.991311", "flowazero": "0.3094", "flowbzero": "0.29781", "chamberpressurezero": "2.71136", "ssa_ref": "35284.2", "ssb_ref": "26515.8"}</t>
  </si>
  <si>
    <t>CO2 rangematch</t>
  </si>
  <si>
    <t>Tue Jul 12 16:14</t>
  </si>
  <si>
    <t>H2O rangematch</t>
  </si>
  <si>
    <t>Tue Jul 12 16:21</t>
  </si>
  <si>
    <t>Chamber type</t>
  </si>
  <si>
    <t>6800-01A</t>
  </si>
  <si>
    <t>Chamber s/n</t>
  </si>
  <si>
    <t>MPF-281819</t>
  </si>
  <si>
    <t>Chamber rev</t>
  </si>
  <si>
    <t>0</t>
  </si>
  <si>
    <t>Chamber cal</t>
  </si>
  <si>
    <t>Fluorometer</t>
  </si>
  <si>
    <t>Flr. Version</t>
  </si>
  <si>
    <t>15:26:41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</si>
  <si>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</si>
  <si>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</si>
  <si>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</si>
  <si>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</si>
  <si>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</si>
  <si>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</si>
  <si>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</si>
  <si>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</si>
  <si>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</si>
  <si>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</si>
  <si>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</si>
  <si>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</si>
  <si>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</si>
  <si>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</si>
  <si>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</si>
  <si>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</si>
  <si>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</si>
  <si>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</si>
  <si>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</si>
  <si>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</si>
  <si>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</si>
  <si>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</si>
  <si>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</si>
  <si>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</si>
  <si>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</si>
  <si>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</si>
  <si>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</si>
  <si>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</si>
  <si>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</si>
  <si>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</si>
  <si>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</si>
  <si>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</si>
  <si>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</si>
  <si>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</si>
  <si>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</si>
  <si>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</si>
  <si>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</si>
  <si>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</si>
  <si>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</si>
  <si>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</si>
  <si>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</si>
  <si>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</si>
  <si>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</si>
  <si>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</si>
  <si>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</si>
  <si>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</si>
  <si>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</si>
  <si>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</si>
  <si>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</si>
  <si>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</si>
  <si>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</si>
  <si>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</si>
  <si>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</si>
  <si>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3.18373 71.855 376.48 631.934 868.795 1061.36 1260.18 1312.21</t>
  </si>
  <si>
    <t>Fs_true</t>
  </si>
  <si>
    <t>0.385145 97.7102 401.161 599.924 800.287 1002.57 1202.32 1401.01</t>
  </si>
  <si>
    <t>leak_wt</t>
  </si>
  <si>
    <t>SysObs</t>
  </si>
  <si>
    <t>UserDefCon</t>
  </si>
  <si>
    <t>UserDefVar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</si>
  <si>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</si>
  <si>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</si>
  <si>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</si>
  <si>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</si>
  <si>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</si>
  <si>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</si>
  <si>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</si>
  <si>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</si>
  <si>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</si>
  <si>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</si>
  <si>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</si>
  <si>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</si>
  <si>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</si>
  <si>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</si>
  <si>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</si>
  <si>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</si>
  <si>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</si>
  <si>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</si>
  <si>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</si>
  <si>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</si>
  <si>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</si>
  <si>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</si>
  <si>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</si>
  <si>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</si>
  <si>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</si>
  <si>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</si>
  <si>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plot</t>
  </si>
  <si>
    <t>replicate</t>
  </si>
  <si>
    <t>species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</si>
  <si>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</si>
  <si>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</si>
  <si>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</si>
  <si>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</si>
  <si>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</si>
  <si>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</si>
  <si>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</si>
  <si>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</si>
  <si>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</si>
  <si>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</si>
  <si>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</si>
  <si>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</si>
  <si>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</si>
  <si>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</si>
  <si>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</si>
  <si>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</si>
  <si>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</si>
  <si>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</si>
  <si>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</si>
  <si>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</si>
  <si>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</si>
  <si>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</si>
  <si>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</si>
  <si>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</si>
  <si>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</si>
  <si>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</si>
  <si>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</si>
  <si>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</si>
  <si>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</si>
  <si>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</si>
  <si>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</si>
  <si>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</si>
  <si>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</si>
  <si>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</si>
  <si>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</si>
  <si>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</si>
  <si>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</si>
  <si>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</si>
  <si>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</si>
  <si>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</si>
  <si>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</si>
  <si>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</si>
  <si>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</si>
  <si>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</si>
  <si>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</si>
  <si>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</si>
  <si>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</si>
  <si>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</si>
  <si>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</si>
  <si>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</si>
  <si>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</si>
  <si>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</si>
  <si>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</si>
  <si>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</si>
  <si>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</si>
  <si>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</si>
  <si>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</si>
  <si>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</si>
  <si>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</si>
  <si>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</si>
  <si>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</si>
  <si>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</si>
  <si>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</si>
  <si>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</si>
  <si>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</si>
  <si>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</si>
  <si>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</si>
  <si>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</si>
  <si>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</si>
  <si>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</si>
  <si>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</si>
  <si>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</si>
  <si>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</si>
  <si>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</si>
  <si>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</si>
  <si>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</si>
  <si>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</si>
  <si>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</si>
  <si>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</si>
  <si>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</si>
  <si>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</si>
  <si>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</si>
  <si>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</si>
  <si>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</si>
  <si>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</si>
  <si>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</si>
  <si>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</si>
  <si>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</si>
  <si>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</si>
  <si>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</si>
  <si>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</si>
  <si>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</si>
  <si>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</si>
  <si>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</si>
  <si>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</si>
  <si>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</si>
  <si>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</si>
  <si>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</si>
  <si>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</si>
  <si>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</si>
  <si>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</si>
  <si>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</si>
  <si>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</si>
  <si>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</si>
  <si>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</si>
  <si>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</si>
  <si>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</si>
  <si>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</si>
  <si>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</si>
  <si>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</si>
  <si>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</si>
  <si>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</si>
  <si>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</si>
  <si>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</si>
  <si>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</si>
  <si>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</si>
  <si>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</si>
  <si>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</si>
  <si>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</si>
  <si>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</si>
  <si>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</si>
  <si>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</si>
  <si>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</si>
  <si>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</si>
  <si>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</si>
  <si>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</si>
  <si>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</si>
  <si>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</si>
  <si>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</si>
  <si>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</si>
  <si>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</si>
  <si>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</si>
  <si>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</si>
  <si>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</si>
  <si>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</si>
  <si>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</si>
  <si>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</si>
  <si>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</si>
  <si>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</si>
  <si>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</si>
  <si>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</si>
  <si>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</si>
  <si>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</si>
  <si>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</si>
  <si>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</si>
  <si>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</si>
  <si>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</si>
  <si>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</si>
  <si>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</si>
  <si>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</si>
  <si>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</si>
  <si>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</si>
  <si>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</si>
  <si>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</si>
  <si>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</si>
  <si>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</si>
  <si>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</si>
  <si>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</si>
  <si>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</si>
  <si>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</si>
  <si>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</si>
  <si>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</si>
  <si>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</si>
  <si>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</si>
  <si>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</si>
  <si>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</si>
  <si>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</si>
  <si>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</si>
  <si>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</si>
  <si>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</si>
  <si>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</si>
  <si>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</si>
  <si>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</si>
  <si>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</si>
  <si>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</si>
  <si>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</si>
  <si>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</si>
  <si>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</si>
  <si>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</si>
  <si>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</si>
  <si>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</si>
  <si>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</si>
  <si>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</si>
  <si>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</si>
  <si>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</si>
  <si>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</si>
  <si>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</si>
  <si>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</si>
  <si>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</si>
  <si>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</si>
  <si>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</si>
  <si>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</si>
  <si>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</si>
  <si>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</si>
  <si>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</si>
  <si>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</si>
  <si>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</si>
  <si>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</si>
  <si>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</si>
  <si>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</si>
  <si>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</si>
  <si>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</si>
  <si>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</si>
  <si>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</si>
  <si>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</si>
  <si>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</si>
  <si>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</si>
  <si>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</si>
  <si>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</si>
  <si>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</si>
  <si>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</si>
  <si>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</si>
  <si>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</si>
  <si>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</si>
  <si>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</si>
  <si>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</si>
  <si>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</si>
  <si>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</si>
  <si>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</si>
  <si>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</si>
  <si>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</si>
  <si>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</si>
  <si>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</si>
  <si>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</si>
  <si>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</si>
  <si>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</si>
  <si>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</si>
  <si>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</si>
  <si>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</si>
  <si>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</si>
  <si>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</si>
  <si>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</si>
  <si>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</si>
  <si>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</si>
  <si>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</si>
  <si>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</si>
  <si>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</si>
  <si>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</si>
  <si>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</si>
  <si>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</si>
  <si>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</si>
  <si>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</si>
  <si>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</si>
  <si>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</si>
  <si>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</si>
  <si>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</si>
  <si>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</si>
  <si>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</si>
  <si>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</si>
  <si>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</si>
  <si>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</si>
  <si>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</si>
  <si>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</si>
  <si>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</si>
  <si>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</si>
  <si>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</si>
  <si>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</si>
  <si>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</si>
  <si>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</si>
  <si>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</si>
  <si>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</si>
  <si>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</si>
  <si>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</si>
  <si>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</si>
  <si>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</si>
  <si>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</si>
  <si>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</si>
  <si>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</si>
  <si>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</si>
  <si>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</si>
  <si>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</si>
  <si>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</si>
  <si>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</si>
  <si>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</si>
  <si>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</si>
  <si>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</si>
  <si>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</si>
  <si>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</si>
  <si>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</si>
  <si>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20220805 15:29:15</t>
  </si>
  <si>
    <t>15:29:15</t>
  </si>
  <si>
    <t>none</t>
  </si>
  <si>
    <t>ripe14</t>
  </si>
  <si>
    <t>1</t>
  </si>
  <si>
    <t>ld10</t>
  </si>
  <si>
    <t>MPF-918-20220629-11_33_48</t>
  </si>
  <si>
    <t>MPF-6633-20220805-15_29_11</t>
  </si>
  <si>
    <t>DARK-6634-20220805-15_29_19</t>
  </si>
  <si>
    <t>-</t>
  </si>
  <si>
    <t>0: Broadleaf</t>
  </si>
  <si>
    <t>15:28:26</t>
  </si>
  <si>
    <t>2/2</t>
  </si>
  <si>
    <t>00000000</t>
  </si>
  <si>
    <t>iiiiiiii</t>
  </si>
  <si>
    <t>off</t>
  </si>
  <si>
    <t>on</t>
  </si>
  <si>
    <t>20220805 15:30:55</t>
  </si>
  <si>
    <t>15:30:55</t>
  </si>
  <si>
    <t>MPF-6635-20220805-15_30_51</t>
  </si>
  <si>
    <t>DARK-6636-20220805-15_30_58</t>
  </si>
  <si>
    <t>15:31:30</t>
  </si>
  <si>
    <t>20220805 15:33:04</t>
  </si>
  <si>
    <t>15:33:04</t>
  </si>
  <si>
    <t>MPF-6637-20220805-15_33_00</t>
  </si>
  <si>
    <t>DARK-6638-20220805-15_33_08</t>
  </si>
  <si>
    <t>15:33:41</t>
  </si>
  <si>
    <t>20220805 15:35:13</t>
  </si>
  <si>
    <t>15:35:13</t>
  </si>
  <si>
    <t>MPF-6639-20220805-15_35_09</t>
  </si>
  <si>
    <t>DARK-6640-20220805-15_35_16</t>
  </si>
  <si>
    <t>15:35:53</t>
  </si>
  <si>
    <t>20220805 15:38:15</t>
  </si>
  <si>
    <t>15:38:15</t>
  </si>
  <si>
    <t>MPF-6641-20220805-15_38_11</t>
  </si>
  <si>
    <t>DARK-6642-20220805-15_38_18</t>
  </si>
  <si>
    <t>15:37:37</t>
  </si>
  <si>
    <t>20220805 15:40:24</t>
  </si>
  <si>
    <t>15:40:24</t>
  </si>
  <si>
    <t>MPF-6643-20220805-15_40_20</t>
  </si>
  <si>
    <t>DARK-6644-20220805-15_40_27</t>
  </si>
  <si>
    <t>15:39:35</t>
  </si>
  <si>
    <t>20220805 15:42:46</t>
  </si>
  <si>
    <t>15:42:46</t>
  </si>
  <si>
    <t>MPF-6645-20220805-15_42_42</t>
  </si>
  <si>
    <t>DARK-6646-20220805-15_42_50</t>
  </si>
  <si>
    <t>15:41:49</t>
  </si>
  <si>
    <t>20220805 15:45:07</t>
  </si>
  <si>
    <t>15:45:07</t>
  </si>
  <si>
    <t>MPF-6647-20220805-15_45_03</t>
  </si>
  <si>
    <t>DARK-6648-20220805-15_45_10</t>
  </si>
  <si>
    <t>15:44:27</t>
  </si>
  <si>
    <t>20220805 15:47:21</t>
  </si>
  <si>
    <t>15:47:21</t>
  </si>
  <si>
    <t>MPF-6649-20220805-15_47_17</t>
  </si>
  <si>
    <t>DARK-6650-20220805-15_47_24</t>
  </si>
  <si>
    <t>15:46:38</t>
  </si>
  <si>
    <t>20220805 15:49:25</t>
  </si>
  <si>
    <t>15:49:25</t>
  </si>
  <si>
    <t>MPF-6651-20220805-15_49_21</t>
  </si>
  <si>
    <t>DARK-6652-20220805-15_49_29</t>
  </si>
  <si>
    <t>15:48:43</t>
  </si>
  <si>
    <t>20220805 15:51:27</t>
  </si>
  <si>
    <t>15:51:27</t>
  </si>
  <si>
    <t>MPF-6653-20220805-15_51_23</t>
  </si>
  <si>
    <t>DARK-6654-20220805-15_51_31</t>
  </si>
  <si>
    <t>15:50:41</t>
  </si>
  <si>
    <t>20220805 15:53:39</t>
  </si>
  <si>
    <t>15:53:39</t>
  </si>
  <si>
    <t>MPF-6655-20220805-15_53_35</t>
  </si>
  <si>
    <t>DARK-6656-20220805-15_53_43</t>
  </si>
  <si>
    <t>15:52:48</t>
  </si>
  <si>
    <t>20220805 15:56:49</t>
  </si>
  <si>
    <t>15:56:49</t>
  </si>
  <si>
    <t>MPF-6657-20220805-15_56_45</t>
  </si>
  <si>
    <t>DARK-6658-20220805-15_56_52</t>
  </si>
  <si>
    <t>15:54:51</t>
  </si>
  <si>
    <t>1/2</t>
  </si>
  <si>
    <t>20220805 15:59:11</t>
  </si>
  <si>
    <t>15:59:11</t>
  </si>
  <si>
    <t>MPF-6659-20220805-15_59_07</t>
  </si>
  <si>
    <t>DARK-6660-20220805-15_59_14</t>
  </si>
  <si>
    <t>15:58:21</t>
  </si>
  <si>
    <t>20220805 16:02:12</t>
  </si>
  <si>
    <t>16:02:12</t>
  </si>
  <si>
    <t>MPF-6661-20220805-16_02_08</t>
  </si>
  <si>
    <t>DARK-6662-20220805-16_02_16</t>
  </si>
  <si>
    <t>16:01:26</t>
  </si>
  <si>
    <t>20220805 16:04:48</t>
  </si>
  <si>
    <t>16:04:48</t>
  </si>
  <si>
    <t>MPF-6663-20220805-16_04_44</t>
  </si>
  <si>
    <t>DARK-6664-20220805-16_04_52</t>
  </si>
  <si>
    <t>16:04:08</t>
  </si>
  <si>
    <t>20220805 16:13:52</t>
  </si>
  <si>
    <t>16:13:52</t>
  </si>
  <si>
    <t>5</t>
  </si>
  <si>
    <t>MPF-6665-20220805-16_13_48</t>
  </si>
  <si>
    <t>DARK-6666-20220805-16_13_56</t>
  </si>
  <si>
    <t>16:13:04</t>
  </si>
  <si>
    <t>20220805 16:15:32</t>
  </si>
  <si>
    <t>16:15:32</t>
  </si>
  <si>
    <t>MPF-6667-20220805-16_15_28</t>
  </si>
  <si>
    <t>DARK-6668-20220805-16_15_35</t>
  </si>
  <si>
    <t>16:16:00</t>
  </si>
  <si>
    <t>20220805 16:18:18</t>
  </si>
  <si>
    <t>16:18:18</t>
  </si>
  <si>
    <t>MPF-6669-20220805-16_18_14</t>
  </si>
  <si>
    <t>DARK-6670-20220805-16_18_21</t>
  </si>
  <si>
    <t>16:17:13</t>
  </si>
  <si>
    <t>20220805 16:20:17</t>
  </si>
  <si>
    <t>16:20:17</t>
  </si>
  <si>
    <t>MPF-6671-20220805-16_20_13</t>
  </si>
  <si>
    <t>DARK-6672-20220805-16_20_20</t>
  </si>
  <si>
    <t>16:20:54</t>
  </si>
  <si>
    <t>20220805 16:22:25</t>
  </si>
  <si>
    <t>16:22:25</t>
  </si>
  <si>
    <t>MPF-6673-20220805-16_22_21</t>
  </si>
  <si>
    <t>DARK-6674-20220805-16_22_29</t>
  </si>
  <si>
    <t>16:22:54</t>
  </si>
  <si>
    <t>20220805 16:24:25</t>
  </si>
  <si>
    <t>16:24:25</t>
  </si>
  <si>
    <t>MPF-6675-20220805-16_24_21</t>
  </si>
  <si>
    <t>DARK-6676-20220805-16_24_29</t>
  </si>
  <si>
    <t>16:24:59</t>
  </si>
  <si>
    <t>20220805 16:26:30</t>
  </si>
  <si>
    <t>16:26:30</t>
  </si>
  <si>
    <t>MPF-6677-20220805-16_26_26</t>
  </si>
  <si>
    <t>DARK-6678-20220805-16_26_33</t>
  </si>
  <si>
    <t>16:27:01</t>
  </si>
  <si>
    <t>20220805 16:28:32</t>
  </si>
  <si>
    <t>16:28:32</t>
  </si>
  <si>
    <t>MPF-6679-20220805-16_28_28</t>
  </si>
  <si>
    <t>DARK-6680-20220805-16_28_35</t>
  </si>
  <si>
    <t>16:29:10</t>
  </si>
  <si>
    <t>20220805 16:30:44</t>
  </si>
  <si>
    <t>16:30:44</t>
  </si>
  <si>
    <t>MPF-6681-20220805-16_30_40</t>
  </si>
  <si>
    <t>DARK-6682-20220805-16_30_48</t>
  </si>
  <si>
    <t>16:31:25</t>
  </si>
  <si>
    <t>20220805 16:33:43</t>
  </si>
  <si>
    <t>16:33:43</t>
  </si>
  <si>
    <t>MPF-6683-20220805-16_33_39</t>
  </si>
  <si>
    <t>DARK-6684-20220805-16_33_47</t>
  </si>
  <si>
    <t>16:33:00</t>
  </si>
  <si>
    <t>20220805 16:35:58</t>
  </si>
  <si>
    <t>16:35:58</t>
  </si>
  <si>
    <t>MPF-6685-20220805-16_35_54</t>
  </si>
  <si>
    <t>DARK-6686-20220805-16_36_02</t>
  </si>
  <si>
    <t>16:35:05</t>
  </si>
  <si>
    <t>20220805 16:39:08</t>
  </si>
  <si>
    <t>16:39:08</t>
  </si>
  <si>
    <t>MPF-6687-20220805-16_39_04</t>
  </si>
  <si>
    <t>DARK-6688-20220805-16_39_11</t>
  </si>
  <si>
    <t>16:37:21</t>
  </si>
  <si>
    <t>20220805 16:42:17</t>
  </si>
  <si>
    <t>16:42:17</t>
  </si>
  <si>
    <t>MPF-6689-20220805-16_42_13</t>
  </si>
  <si>
    <t>DARK-6690-20220805-16_42_21</t>
  </si>
  <si>
    <t>16:41:03</t>
  </si>
  <si>
    <t>20220805 16:45:10</t>
  </si>
  <si>
    <t>16:45:10</t>
  </si>
  <si>
    <t>MPF-6691-20220805-16_45_06</t>
  </si>
  <si>
    <t>DARK-6692-20220805-16_45_14</t>
  </si>
  <si>
    <t>16:44:20</t>
  </si>
  <si>
    <t>20220805 16:47:42</t>
  </si>
  <si>
    <t>16:47:42</t>
  </si>
  <si>
    <t>MPF-6693-20220805-16_47_38</t>
  </si>
  <si>
    <t>DARK-6694-20220805-16_47_45</t>
  </si>
  <si>
    <t>16:46:26</t>
  </si>
  <si>
    <t>20220805 16:49:43</t>
  </si>
  <si>
    <t>16:49:43</t>
  </si>
  <si>
    <t>MPF-6695-20220805-16_49_39</t>
  </si>
  <si>
    <t>DARK-6696-20220805-16_49_46</t>
  </si>
  <si>
    <t>16:48:53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</si>
</sst>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48"/>
  <sheetViews>
    <sheetView tabSelected="1" workbookViewId="0">
      <selection activeCell="L12" sqref="L12"/>
    </sheetView>
  </sheetViews>
  <sheetFormatPr defaultRowHeight="14.4" x14ac:dyDescent="0.3"/>
  <sheetData>
    <row r="2" spans="1:267" x14ac:dyDescent="0.3">
      <c r="A2" t="s">
        <v>29</v>
      </c>
      <c r="B2" t="s">
        <v>30</v>
      </c>
      <c r="C2" t="s">
        <v>32</v>
      </c>
    </row>
    <row r="3" spans="1:267" x14ac:dyDescent="0.3">
      <c r="B3" t="s">
        <v>31</v>
      </c>
      <c r="C3">
        <v>21</v>
      </c>
    </row>
    <row r="4" spans="1:267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7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7" x14ac:dyDescent="0.3">
      <c r="B7">
        <v>0</v>
      </c>
      <c r="C7">
        <v>1</v>
      </c>
      <c r="D7">
        <v>0</v>
      </c>
      <c r="E7">
        <v>0</v>
      </c>
    </row>
    <row r="8" spans="1:267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7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7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67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7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7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</row>
    <row r="15" spans="1:267" x14ac:dyDescent="0.3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89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174</v>
      </c>
      <c r="BZ15" t="s">
        <v>182</v>
      </c>
      <c r="CA15" t="s">
        <v>148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118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108</v>
      </c>
      <c r="EQ15" t="s">
        <v>111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</row>
    <row r="16" spans="1:267" x14ac:dyDescent="0.3">
      <c r="B16" t="s">
        <v>368</v>
      </c>
      <c r="C16" t="s">
        <v>368</v>
      </c>
      <c r="F16" t="s">
        <v>368</v>
      </c>
      <c r="L16" t="s">
        <v>368</v>
      </c>
      <c r="M16" t="s">
        <v>369</v>
      </c>
      <c r="N16" t="s">
        <v>370</v>
      </c>
      <c r="O16" t="s">
        <v>371</v>
      </c>
      <c r="P16" t="s">
        <v>372</v>
      </c>
      <c r="Q16" t="s">
        <v>372</v>
      </c>
      <c r="R16" t="s">
        <v>205</v>
      </c>
      <c r="S16" t="s">
        <v>205</v>
      </c>
      <c r="T16" t="s">
        <v>369</v>
      </c>
      <c r="U16" t="s">
        <v>369</v>
      </c>
      <c r="V16" t="s">
        <v>369</v>
      </c>
      <c r="W16" t="s">
        <v>369</v>
      </c>
      <c r="X16" t="s">
        <v>373</v>
      </c>
      <c r="Y16" t="s">
        <v>374</v>
      </c>
      <c r="Z16" t="s">
        <v>374</v>
      </c>
      <c r="AA16" t="s">
        <v>375</v>
      </c>
      <c r="AB16" t="s">
        <v>376</v>
      </c>
      <c r="AC16" t="s">
        <v>375</v>
      </c>
      <c r="AD16" t="s">
        <v>375</v>
      </c>
      <c r="AE16" t="s">
        <v>375</v>
      </c>
      <c r="AF16" t="s">
        <v>373</v>
      </c>
      <c r="AG16" t="s">
        <v>373</v>
      </c>
      <c r="AH16" t="s">
        <v>373</v>
      </c>
      <c r="AI16" t="s">
        <v>373</v>
      </c>
      <c r="AJ16" t="s">
        <v>377</v>
      </c>
      <c r="AK16" t="s">
        <v>376</v>
      </c>
      <c r="AM16" t="s">
        <v>376</v>
      </c>
      <c r="AN16" t="s">
        <v>377</v>
      </c>
      <c r="AT16" t="s">
        <v>371</v>
      </c>
      <c r="BA16" t="s">
        <v>371</v>
      </c>
      <c r="BB16" t="s">
        <v>371</v>
      </c>
      <c r="BC16" t="s">
        <v>371</v>
      </c>
      <c r="BD16" t="s">
        <v>378</v>
      </c>
      <c r="BR16" t="s">
        <v>379</v>
      </c>
      <c r="BS16" t="s">
        <v>379</v>
      </c>
      <c r="BT16" t="s">
        <v>379</v>
      </c>
      <c r="BU16" t="s">
        <v>371</v>
      </c>
      <c r="BW16" t="s">
        <v>380</v>
      </c>
      <c r="BZ16" t="s">
        <v>379</v>
      </c>
      <c r="CE16" t="s">
        <v>368</v>
      </c>
      <c r="CF16" t="s">
        <v>368</v>
      </c>
      <c r="CG16" t="s">
        <v>368</v>
      </c>
      <c r="CH16" t="s">
        <v>368</v>
      </c>
      <c r="CI16" t="s">
        <v>371</v>
      </c>
      <c r="CJ16" t="s">
        <v>371</v>
      </c>
      <c r="CL16" t="s">
        <v>381</v>
      </c>
      <c r="CM16" t="s">
        <v>382</v>
      </c>
      <c r="CP16" t="s">
        <v>369</v>
      </c>
      <c r="CQ16" t="s">
        <v>368</v>
      </c>
      <c r="CR16" t="s">
        <v>372</v>
      </c>
      <c r="CS16" t="s">
        <v>372</v>
      </c>
      <c r="CT16" t="s">
        <v>383</v>
      </c>
      <c r="CU16" t="s">
        <v>383</v>
      </c>
      <c r="CV16" t="s">
        <v>372</v>
      </c>
      <c r="CW16" t="s">
        <v>383</v>
      </c>
      <c r="CX16" t="s">
        <v>377</v>
      </c>
      <c r="CY16" t="s">
        <v>375</v>
      </c>
      <c r="CZ16" t="s">
        <v>375</v>
      </c>
      <c r="DA16" t="s">
        <v>374</v>
      </c>
      <c r="DB16" t="s">
        <v>374</v>
      </c>
      <c r="DC16" t="s">
        <v>374</v>
      </c>
      <c r="DD16" t="s">
        <v>374</v>
      </c>
      <c r="DE16" t="s">
        <v>374</v>
      </c>
      <c r="DF16" t="s">
        <v>384</v>
      </c>
      <c r="DG16" t="s">
        <v>371</v>
      </c>
      <c r="DH16" t="s">
        <v>371</v>
      </c>
      <c r="DI16" t="s">
        <v>372</v>
      </c>
      <c r="DJ16" t="s">
        <v>372</v>
      </c>
      <c r="DK16" t="s">
        <v>372</v>
      </c>
      <c r="DL16" t="s">
        <v>383</v>
      </c>
      <c r="DM16" t="s">
        <v>372</v>
      </c>
      <c r="DN16" t="s">
        <v>383</v>
      </c>
      <c r="DO16" t="s">
        <v>375</v>
      </c>
      <c r="DP16" t="s">
        <v>375</v>
      </c>
      <c r="DQ16" t="s">
        <v>374</v>
      </c>
      <c r="DR16" t="s">
        <v>374</v>
      </c>
      <c r="DS16" t="s">
        <v>371</v>
      </c>
      <c r="DX16" t="s">
        <v>371</v>
      </c>
      <c r="EA16" t="s">
        <v>374</v>
      </c>
      <c r="EB16" t="s">
        <v>374</v>
      </c>
      <c r="EC16" t="s">
        <v>374</v>
      </c>
      <c r="ED16" t="s">
        <v>374</v>
      </c>
      <c r="EE16" t="s">
        <v>374</v>
      </c>
      <c r="EF16" t="s">
        <v>371</v>
      </c>
      <c r="EG16" t="s">
        <v>371</v>
      </c>
      <c r="EH16" t="s">
        <v>371</v>
      </c>
      <c r="EI16" t="s">
        <v>368</v>
      </c>
      <c r="EL16" t="s">
        <v>385</v>
      </c>
      <c r="EM16" t="s">
        <v>385</v>
      </c>
      <c r="EO16" t="s">
        <v>368</v>
      </c>
      <c r="EP16" t="s">
        <v>386</v>
      </c>
      <c r="ER16" t="s">
        <v>368</v>
      </c>
      <c r="ES16" t="s">
        <v>368</v>
      </c>
      <c r="EU16" t="s">
        <v>387</v>
      </c>
      <c r="EV16" t="s">
        <v>388</v>
      </c>
      <c r="EW16" t="s">
        <v>387</v>
      </c>
      <c r="EX16" t="s">
        <v>388</v>
      </c>
      <c r="EY16" t="s">
        <v>387</v>
      </c>
      <c r="EZ16" t="s">
        <v>388</v>
      </c>
      <c r="FA16" t="s">
        <v>376</v>
      </c>
      <c r="FB16" t="s">
        <v>376</v>
      </c>
      <c r="FC16" t="s">
        <v>371</v>
      </c>
      <c r="FD16" t="s">
        <v>389</v>
      </c>
      <c r="FE16" t="s">
        <v>371</v>
      </c>
      <c r="FG16" t="s">
        <v>369</v>
      </c>
      <c r="FH16" t="s">
        <v>390</v>
      </c>
      <c r="FI16" t="s">
        <v>369</v>
      </c>
      <c r="FN16" t="s">
        <v>391</v>
      </c>
      <c r="FO16" t="s">
        <v>391</v>
      </c>
      <c r="GB16" t="s">
        <v>391</v>
      </c>
      <c r="GC16" t="s">
        <v>391</v>
      </c>
      <c r="GD16" t="s">
        <v>392</v>
      </c>
      <c r="GE16" t="s">
        <v>392</v>
      </c>
      <c r="GF16" t="s">
        <v>374</v>
      </c>
      <c r="GG16" t="s">
        <v>374</v>
      </c>
      <c r="GH16" t="s">
        <v>376</v>
      </c>
      <c r="GI16" t="s">
        <v>374</v>
      </c>
      <c r="GJ16" t="s">
        <v>383</v>
      </c>
      <c r="GK16" t="s">
        <v>376</v>
      </c>
      <c r="GL16" t="s">
        <v>376</v>
      </c>
      <c r="GN16" t="s">
        <v>391</v>
      </c>
      <c r="GO16" t="s">
        <v>391</v>
      </c>
      <c r="GP16" t="s">
        <v>391</v>
      </c>
      <c r="GQ16" t="s">
        <v>391</v>
      </c>
      <c r="GR16" t="s">
        <v>391</v>
      </c>
      <c r="GS16" t="s">
        <v>391</v>
      </c>
      <c r="GT16" t="s">
        <v>391</v>
      </c>
      <c r="GU16" t="s">
        <v>393</v>
      </c>
      <c r="GV16" t="s">
        <v>393</v>
      </c>
      <c r="GW16" t="s">
        <v>393</v>
      </c>
      <c r="GX16" t="s">
        <v>394</v>
      </c>
      <c r="GY16" t="s">
        <v>391</v>
      </c>
      <c r="GZ16" t="s">
        <v>391</v>
      </c>
      <c r="HA16" t="s">
        <v>391</v>
      </c>
      <c r="HB16" t="s">
        <v>391</v>
      </c>
      <c r="HC16" t="s">
        <v>391</v>
      </c>
      <c r="HD16" t="s">
        <v>391</v>
      </c>
      <c r="HE16" t="s">
        <v>391</v>
      </c>
      <c r="HF16" t="s">
        <v>391</v>
      </c>
      <c r="HG16" t="s">
        <v>391</v>
      </c>
      <c r="HH16" t="s">
        <v>391</v>
      </c>
      <c r="HI16" t="s">
        <v>391</v>
      </c>
      <c r="HJ16" t="s">
        <v>391</v>
      </c>
      <c r="HQ16" t="s">
        <v>391</v>
      </c>
      <c r="HR16" t="s">
        <v>376</v>
      </c>
      <c r="HS16" t="s">
        <v>376</v>
      </c>
      <c r="HT16" t="s">
        <v>387</v>
      </c>
      <c r="HU16" t="s">
        <v>388</v>
      </c>
      <c r="HV16" t="s">
        <v>388</v>
      </c>
      <c r="HZ16" t="s">
        <v>388</v>
      </c>
      <c r="ID16" t="s">
        <v>372</v>
      </c>
      <c r="IE16" t="s">
        <v>372</v>
      </c>
      <c r="IF16" t="s">
        <v>383</v>
      </c>
      <c r="IG16" t="s">
        <v>383</v>
      </c>
      <c r="IH16" t="s">
        <v>395</v>
      </c>
      <c r="II16" t="s">
        <v>395</v>
      </c>
      <c r="IJ16" t="s">
        <v>391</v>
      </c>
      <c r="IK16" t="s">
        <v>391</v>
      </c>
      <c r="IL16" t="s">
        <v>391</v>
      </c>
      <c r="IM16" t="s">
        <v>391</v>
      </c>
      <c r="IN16" t="s">
        <v>391</v>
      </c>
      <c r="IO16" t="s">
        <v>391</v>
      </c>
      <c r="IP16" t="s">
        <v>374</v>
      </c>
      <c r="IQ16" t="s">
        <v>391</v>
      </c>
      <c r="IS16" t="s">
        <v>377</v>
      </c>
      <c r="IT16" t="s">
        <v>377</v>
      </c>
      <c r="IU16" t="s">
        <v>374</v>
      </c>
      <c r="IV16" t="s">
        <v>374</v>
      </c>
      <c r="IW16" t="s">
        <v>374</v>
      </c>
      <c r="IX16" t="s">
        <v>374</v>
      </c>
      <c r="IY16" t="s">
        <v>374</v>
      </c>
      <c r="IZ16" t="s">
        <v>376</v>
      </c>
      <c r="JA16" t="s">
        <v>376</v>
      </c>
      <c r="JB16" t="s">
        <v>376</v>
      </c>
      <c r="JC16" t="s">
        <v>374</v>
      </c>
      <c r="JD16" t="s">
        <v>372</v>
      </c>
      <c r="JE16" t="s">
        <v>383</v>
      </c>
      <c r="JF16" t="s">
        <v>376</v>
      </c>
      <c r="JG16" t="s">
        <v>376</v>
      </c>
    </row>
    <row r="17" spans="1:267" x14ac:dyDescent="0.3">
      <c r="A17">
        <v>1</v>
      </c>
      <c r="B17">
        <v>1659731355.5999999</v>
      </c>
      <c r="C17">
        <v>0</v>
      </c>
      <c r="D17" t="s">
        <v>396</v>
      </c>
      <c r="E17" t="s">
        <v>397</v>
      </c>
      <c r="F17" t="s">
        <v>398</v>
      </c>
      <c r="G17" t="s">
        <v>399</v>
      </c>
      <c r="H17" t="s">
        <v>400</v>
      </c>
      <c r="I17" t="s">
        <v>31</v>
      </c>
      <c r="J17" t="s">
        <v>401</v>
      </c>
      <c r="K17">
        <f t="shared" ref="K17:K48" si="0">O17 * AB17 / CR17</f>
        <v>5.8611321239368115</v>
      </c>
      <c r="L17">
        <v>1659731355.5999999</v>
      </c>
      <c r="M17">
        <f t="shared" ref="M17:M48" si="1">(N17)/1000</f>
        <v>8.9308257538829074E-3</v>
      </c>
      <c r="N17">
        <f t="shared" ref="N17:N48" si="2">1000*CX17*AL17*(CT17-CU17)/(100*CM17*(1000-AL17*CT17))</f>
        <v>8.9308257538829068</v>
      </c>
      <c r="O17">
        <f t="shared" ref="O17:O48" si="3">CX17*AL17*(CS17-CR17*(1000-AL17*CU17)/(1000-AL17*CT17))/(100*CM17)</f>
        <v>33.261560797330958</v>
      </c>
      <c r="P17">
        <f t="shared" ref="P17:P48" si="4">CR17 - IF(AL17&gt;1, O17*CM17*100/(AN17*DF17), 0)</f>
        <v>356.31400000000002</v>
      </c>
      <c r="Q17">
        <f t="shared" ref="Q17:Q48" si="5">((W17-M17/2)*P17-O17)/(W17+M17/2)</f>
        <v>257.96644456435467</v>
      </c>
      <c r="R17">
        <f t="shared" ref="R17:R48" si="6">Q17*(CY17+CZ17)/1000</f>
        <v>25.681099351166758</v>
      </c>
      <c r="S17">
        <f t="shared" ref="S17:S48" si="7">(CR17 - IF(AL17&gt;1, O17*CM17*100/(AN17*DF17), 0))*(CY17+CZ17)/1000</f>
        <v>35.471804287045003</v>
      </c>
      <c r="T17">
        <f t="shared" ref="T17:T48" si="8">2/((1/V17-1/U17)+SIGN(V17)*SQRT((1/V17-1/U17)*(1/V17-1/U17) + 4*CN17/((CN17+1)*(CN17+1))*(2*1/V17*1/U17-1/U17*1/U17)))</f>
        <v>0.64702247685455661</v>
      </c>
      <c r="U17">
        <f t="shared" ref="U17:U48" si="9">IF(LEFT(CO17,1)&lt;&gt;"0",IF(LEFT(CO17,1)="1",3,CP17),$D$5+$E$5*(DF17*CY17/($K$5*1000))+$F$5*(DF17*CY17/($K$5*1000))*MAX(MIN(CM17,$J$5),$I$5)*MAX(MIN(CM17,$J$5),$I$5)+$G$5*MAX(MIN(CM17,$J$5),$I$5)*(DF17*CY17/($K$5*1000))+$H$5*(DF17*CY17/($K$5*1000))*(DF17*CY17/($K$5*1000)))</f>
        <v>2.9195946395013594</v>
      </c>
      <c r="V17">
        <f t="shared" ref="V17:V48" si="10">M17*(1000-(1000*0.61365*EXP(17.502*Z17/(240.97+Z17))/(CY17+CZ17)+CT17)/2)/(1000*0.61365*EXP(17.502*Z17/(240.97+Z17))/(CY17+CZ17)-CT17)</f>
        <v>0.57666124031198873</v>
      </c>
      <c r="W17">
        <f t="shared" ref="W17:W48" si="11">1/((CN17+1)/(T17/1.6)+1/(U17/1.37)) + CN17/((CN17+1)/(T17/1.6) + CN17/(U17/1.37))</f>
        <v>0.36609528772783662</v>
      </c>
      <c r="X17">
        <f t="shared" ref="X17:X48" si="12">(CI17*CL17)</f>
        <v>321.47611420309386</v>
      </c>
      <c r="Y17">
        <f t="shared" ref="Y17:Y48" si="13">(DA17+(X17+2*0.95*0.0000000567*(((DA17+$B$7)+273)^4-(DA17+273)^4)-44100*M17)/(1.84*29.3*U17+8*0.95*0.0000000567*(DA17+273)^3))</f>
        <v>30.556033030963185</v>
      </c>
      <c r="Z17">
        <f t="shared" ref="Z17:Z48" si="14">($C$7*DB17+$D$7*DC17+$E$7*Y17)</f>
        <v>30.226800000000001</v>
      </c>
      <c r="AA17">
        <f t="shared" ref="AA17:AA48" si="15">0.61365*EXP(17.502*Z17/(240.97+Z17))</f>
        <v>4.3162675970611515</v>
      </c>
      <c r="AB17">
        <f t="shared" ref="AB17:AB48" si="16">(AC17/AD17*100)</f>
        <v>62.787295050086854</v>
      </c>
      <c r="AC17">
        <f t="shared" ref="AC17:AC48" si="17">CT17*(CY17+CZ17)/1000</f>
        <v>2.8298279605680001</v>
      </c>
      <c r="AD17">
        <f t="shared" ref="AD17:AD48" si="18">0.61365*EXP(17.502*DA17/(240.97+DA17))</f>
        <v>4.5070072827800303</v>
      </c>
      <c r="AE17">
        <f t="shared" ref="AE17:AE48" si="19">(AA17-CT17*(CY17+CZ17)/1000)</f>
        <v>1.4864396364931514</v>
      </c>
      <c r="AF17">
        <f t="shared" ref="AF17:AF48" si="20">(-M17*44100)</f>
        <v>-393.84941574623622</v>
      </c>
      <c r="AG17">
        <f t="shared" ref="AG17:AG48" si="21">2*29.3*U17*0.92*(DA17-Z17)</f>
        <v>119.02677700806767</v>
      </c>
      <c r="AH17">
        <f t="shared" ref="AH17:AH48" si="22">2*0.95*0.0000000567*(((DA17+$B$7)+273)^4-(Z17+273)^4)</f>
        <v>9.1192753130619746</v>
      </c>
      <c r="AI17">
        <f t="shared" ref="AI17:AI48" si="23">X17+AH17+AF17+AG17</f>
        <v>55.77275077798727</v>
      </c>
      <c r="AJ17">
        <v>0</v>
      </c>
      <c r="AK17">
        <v>0</v>
      </c>
      <c r="AL17">
        <f t="shared" ref="AL17:AL48" si="24">IF(AJ17*$H$13&gt;=AN17,1,(AN17/(AN17-AJ17*$H$13)))</f>
        <v>1</v>
      </c>
      <c r="AM17">
        <f t="shared" ref="AM17:AM48" si="25">(AL17-1)*100</f>
        <v>0</v>
      </c>
      <c r="AN17">
        <f t="shared" ref="AN17:AN48" si="26">MAX(0,($B$13+$C$13*DF17)/(1+$D$13*DF17)*CY17/(DA17+273)*$E$13)</f>
        <v>51889.165351337579</v>
      </c>
      <c r="AO17" t="s">
        <v>402</v>
      </c>
      <c r="AP17">
        <v>10366.9</v>
      </c>
      <c r="AQ17">
        <v>993.59653846153856</v>
      </c>
      <c r="AR17">
        <v>3431.87</v>
      </c>
      <c r="AS17">
        <f t="shared" ref="AS17:AS48" si="27">1-AQ17/AR17</f>
        <v>0.71047955241266758</v>
      </c>
      <c r="AT17">
        <v>-3.9894345373445681</v>
      </c>
      <c r="AU17" t="s">
        <v>403</v>
      </c>
      <c r="AV17">
        <v>10243.799999999999</v>
      </c>
      <c r="AW17">
        <v>839.40750000000003</v>
      </c>
      <c r="AX17">
        <v>1264.8</v>
      </c>
      <c r="AY17">
        <f t="shared" ref="AY17:AY48" si="28">1-AW17/AX17</f>
        <v>0.33633183111954457</v>
      </c>
      <c r="AZ17">
        <v>0.5</v>
      </c>
      <c r="BA17">
        <f t="shared" ref="BA17:BA48" si="29">CJ17</f>
        <v>1681.0202995870952</v>
      </c>
      <c r="BB17">
        <f t="shared" ref="BB17:BB48" si="30">O17</f>
        <v>33.261560797330958</v>
      </c>
      <c r="BC17">
        <f t="shared" ref="BC17:BC48" si="31">AY17*AZ17*BA17</f>
        <v>282.69031775462656</v>
      </c>
      <c r="BD17">
        <f t="shared" ref="BD17:BD48" si="32">(BB17-AT17)/BA17</f>
        <v>2.2159753421077302E-2</v>
      </c>
      <c r="BE17">
        <f t="shared" ref="BE17:BE48" si="33">(AR17-AX17)/AX17</f>
        <v>1.7133697027197974</v>
      </c>
      <c r="BF17">
        <f t="shared" ref="BF17:BF48" si="34">AQ17/(AS17+AQ17/AX17)</f>
        <v>664.14414203104343</v>
      </c>
      <c r="BG17" t="s">
        <v>404</v>
      </c>
      <c r="BH17">
        <v>590.86</v>
      </c>
      <c r="BI17">
        <f t="shared" ref="BI17:BI48" si="35">IF(BH17&lt;&gt;0, BH17, BF17)</f>
        <v>590.86</v>
      </c>
      <c r="BJ17">
        <f t="shared" ref="BJ17:BJ48" si="36">1-BI17/AX17</f>
        <v>0.53284313725490196</v>
      </c>
      <c r="BK17">
        <f t="shared" ref="BK17:BK48" si="37">(AX17-AW17)/(AX17-BI17)</f>
        <v>0.6312023325518592</v>
      </c>
      <c r="BL17">
        <f t="shared" ref="BL17:BL48" si="38">(AR17-AX17)/(AR17-BI17)</f>
        <v>0.76278154599948611</v>
      </c>
      <c r="BM17">
        <f t="shared" ref="BM17:BM48" si="39">(AX17-AW17)/(AX17-AQ17)</f>
        <v>1.5685363954680638</v>
      </c>
      <c r="BN17">
        <f t="shared" ref="BN17:BN48" si="40">(AR17-AX17)/(AR17-AQ17)</f>
        <v>0.88877233591045102</v>
      </c>
      <c r="BO17">
        <f t="shared" ref="BO17:BO48" si="41">(BK17*BI17/AW17)</f>
        <v>0.44430411952667986</v>
      </c>
      <c r="BP17">
        <f t="shared" ref="BP17:BP48" si="42">(1-BO17)</f>
        <v>0.55569588047332008</v>
      </c>
      <c r="BQ17">
        <v>6633</v>
      </c>
      <c r="BR17">
        <v>300</v>
      </c>
      <c r="BS17">
        <v>300</v>
      </c>
      <c r="BT17">
        <v>300</v>
      </c>
      <c r="BU17">
        <v>10243.799999999999</v>
      </c>
      <c r="BV17">
        <v>1149.8599999999999</v>
      </c>
      <c r="BW17">
        <v>-1.0909500000000001E-2</v>
      </c>
      <c r="BX17">
        <v>-5.24</v>
      </c>
      <c r="BY17" t="s">
        <v>405</v>
      </c>
      <c r="BZ17" t="s">
        <v>405</v>
      </c>
      <c r="CA17" t="s">
        <v>405</v>
      </c>
      <c r="CB17" t="s">
        <v>405</v>
      </c>
      <c r="CC17" t="s">
        <v>405</v>
      </c>
      <c r="CD17" t="s">
        <v>405</v>
      </c>
      <c r="CE17" t="s">
        <v>405</v>
      </c>
      <c r="CF17" t="s">
        <v>405</v>
      </c>
      <c r="CG17" t="s">
        <v>405</v>
      </c>
      <c r="CH17" t="s">
        <v>405</v>
      </c>
      <c r="CI17">
        <f t="shared" ref="CI17:CI48" si="43">$B$11*DG17+$C$11*DH17+$F$11*DS17*(1-DV17)</f>
        <v>1999.79</v>
      </c>
      <c r="CJ17">
        <f t="shared" ref="CJ17:CJ48" si="44">CI17*CK17</f>
        <v>1681.0202995870952</v>
      </c>
      <c r="CK17">
        <f t="shared" ref="CK17:CK48" si="45">($B$11*$D$9+$C$11*$D$9+$F$11*((EF17+DX17)/MAX(EF17+DX17+EG17, 0.1)*$I$9+EG17/MAX(EF17+DX17+EG17, 0.1)*$J$9))/($B$11+$C$11+$F$11)</f>
        <v>0.8405984126268734</v>
      </c>
      <c r="CL17">
        <f t="shared" ref="CL17:CL48" si="46">($B$11*$K$9+$C$11*$K$9+$F$11*((EF17+DX17)/MAX(EF17+DX17+EG17, 0.1)*$P$9+EG17/MAX(EF17+DX17+EG17, 0.1)*$Q$9))/($B$11+$C$11+$F$11)</f>
        <v>0.16075493636986576</v>
      </c>
      <c r="CM17">
        <v>6</v>
      </c>
      <c r="CN17">
        <v>0.5</v>
      </c>
      <c r="CO17" t="s">
        <v>406</v>
      </c>
      <c r="CP17">
        <v>2</v>
      </c>
      <c r="CQ17">
        <v>1659731355.5999999</v>
      </c>
      <c r="CR17">
        <v>356.31400000000002</v>
      </c>
      <c r="CS17">
        <v>400.04500000000002</v>
      </c>
      <c r="CT17">
        <v>28.425599999999999</v>
      </c>
      <c r="CU17">
        <v>18.0136</v>
      </c>
      <c r="CV17">
        <v>356.73</v>
      </c>
      <c r="CW17">
        <v>27.9373</v>
      </c>
      <c r="CX17">
        <v>500.017</v>
      </c>
      <c r="CY17">
        <v>99.452299999999994</v>
      </c>
      <c r="CZ17">
        <v>9.9792500000000006E-2</v>
      </c>
      <c r="DA17">
        <v>30.983000000000001</v>
      </c>
      <c r="DB17">
        <v>30.226800000000001</v>
      </c>
      <c r="DC17">
        <v>999.9</v>
      </c>
      <c r="DD17">
        <v>0</v>
      </c>
      <c r="DE17">
        <v>0</v>
      </c>
      <c r="DF17">
        <v>9998.1200000000008</v>
      </c>
      <c r="DG17">
        <v>0</v>
      </c>
      <c r="DH17">
        <v>1672.06</v>
      </c>
      <c r="DI17">
        <v>-43.731299999999997</v>
      </c>
      <c r="DJ17">
        <v>366.738</v>
      </c>
      <c r="DK17">
        <v>407.38299999999998</v>
      </c>
      <c r="DL17">
        <v>10.412000000000001</v>
      </c>
      <c r="DM17">
        <v>400.04500000000002</v>
      </c>
      <c r="DN17">
        <v>18.0136</v>
      </c>
      <c r="DO17">
        <v>2.8269899999999999</v>
      </c>
      <c r="DP17">
        <v>1.79149</v>
      </c>
      <c r="DQ17">
        <v>23.0425</v>
      </c>
      <c r="DR17">
        <v>15.7127</v>
      </c>
      <c r="DS17">
        <v>1999.79</v>
      </c>
      <c r="DT17">
        <v>0.98000100000000001</v>
      </c>
      <c r="DU17">
        <v>1.9999300000000001E-2</v>
      </c>
      <c r="DV17">
        <v>0</v>
      </c>
      <c r="DW17">
        <v>838.54600000000005</v>
      </c>
      <c r="DX17">
        <v>5.0006899999999996</v>
      </c>
      <c r="DY17">
        <v>17719.400000000001</v>
      </c>
      <c r="DZ17">
        <v>16624.8</v>
      </c>
      <c r="EA17">
        <v>49.75</v>
      </c>
      <c r="EB17">
        <v>52.25</v>
      </c>
      <c r="EC17">
        <v>51.061999999999998</v>
      </c>
      <c r="ED17">
        <v>51.061999999999998</v>
      </c>
      <c r="EE17">
        <v>51.375</v>
      </c>
      <c r="EF17">
        <v>1954.9</v>
      </c>
      <c r="EG17">
        <v>39.89</v>
      </c>
      <c r="EH17">
        <v>0</v>
      </c>
      <c r="EI17">
        <v>979.70000004768372</v>
      </c>
      <c r="EJ17">
        <v>0</v>
      </c>
      <c r="EK17">
        <v>839.40750000000003</v>
      </c>
      <c r="EL17">
        <v>-6.95442734473726</v>
      </c>
      <c r="EM17">
        <v>-159.71965809422389</v>
      </c>
      <c r="EN17">
        <v>17741.207692307689</v>
      </c>
      <c r="EO17">
        <v>15</v>
      </c>
      <c r="EP17">
        <v>1659731306.0999999</v>
      </c>
      <c r="EQ17" t="s">
        <v>407</v>
      </c>
      <c r="ER17">
        <v>1659731288.5999999</v>
      </c>
      <c r="ES17">
        <v>1659731306.0999999</v>
      </c>
      <c r="ET17">
        <v>23</v>
      </c>
      <c r="EU17">
        <v>0.13500000000000001</v>
      </c>
      <c r="EV17">
        <v>6.2E-2</v>
      </c>
      <c r="EW17">
        <v>-0.438</v>
      </c>
      <c r="EX17">
        <v>0.27500000000000002</v>
      </c>
      <c r="EY17">
        <v>400</v>
      </c>
      <c r="EZ17">
        <v>17</v>
      </c>
      <c r="FA17">
        <v>0.08</v>
      </c>
      <c r="FB17">
        <v>0.01</v>
      </c>
      <c r="FC17">
        <v>33.426516672008653</v>
      </c>
      <c r="FD17">
        <v>-0.98155520127895535</v>
      </c>
      <c r="FE17">
        <v>0.17916241732587529</v>
      </c>
      <c r="FF17">
        <v>1</v>
      </c>
      <c r="FG17">
        <v>0.65146439798582834</v>
      </c>
      <c r="FH17">
        <v>-1.0202135622306079E-2</v>
      </c>
      <c r="FI17">
        <v>6.8729274887814216E-3</v>
      </c>
      <c r="FJ17">
        <v>1</v>
      </c>
      <c r="FK17">
        <v>2</v>
      </c>
      <c r="FL17">
        <v>2</v>
      </c>
      <c r="FM17" t="s">
        <v>408</v>
      </c>
      <c r="FN17">
        <v>2.8878900000000001</v>
      </c>
      <c r="FO17">
        <v>2.8595700000000002</v>
      </c>
      <c r="FP17">
        <v>8.3810399999999993E-2</v>
      </c>
      <c r="FQ17">
        <v>9.3898800000000004E-2</v>
      </c>
      <c r="FR17">
        <v>0.12803500000000001</v>
      </c>
      <c r="FS17">
        <v>9.6849000000000005E-2</v>
      </c>
      <c r="FT17">
        <v>27509.200000000001</v>
      </c>
      <c r="FU17">
        <v>20989.200000000001</v>
      </c>
      <c r="FV17">
        <v>28980.9</v>
      </c>
      <c r="FW17">
        <v>21630.1</v>
      </c>
      <c r="FX17">
        <v>33754.1</v>
      </c>
      <c r="FY17">
        <v>26797.200000000001</v>
      </c>
      <c r="FZ17">
        <v>40266.400000000001</v>
      </c>
      <c r="GA17">
        <v>30798.6</v>
      </c>
      <c r="GB17">
        <v>1.9661</v>
      </c>
      <c r="GC17">
        <v>1.7761</v>
      </c>
      <c r="GD17">
        <v>-6.6906200000000004E-3</v>
      </c>
      <c r="GE17">
        <v>0</v>
      </c>
      <c r="GF17">
        <v>30.335599999999999</v>
      </c>
      <c r="GG17">
        <v>999.9</v>
      </c>
      <c r="GH17">
        <v>42.4</v>
      </c>
      <c r="GI17">
        <v>42.7</v>
      </c>
      <c r="GJ17">
        <v>36.461599999999997</v>
      </c>
      <c r="GK17">
        <v>63.427500000000002</v>
      </c>
      <c r="GL17">
        <v>11.882999999999999</v>
      </c>
      <c r="GM17">
        <v>1</v>
      </c>
      <c r="GN17">
        <v>0.814662</v>
      </c>
      <c r="GO17">
        <v>5.2494399999999999</v>
      </c>
      <c r="GP17">
        <v>20.191500000000001</v>
      </c>
      <c r="GQ17">
        <v>5.2304700000000004</v>
      </c>
      <c r="GR17">
        <v>11.990600000000001</v>
      </c>
      <c r="GS17">
        <v>4.9733999999999998</v>
      </c>
      <c r="GT17">
        <v>3.2839999999999998</v>
      </c>
      <c r="GU17">
        <v>9999</v>
      </c>
      <c r="GV17">
        <v>9999</v>
      </c>
      <c r="GW17">
        <v>9999</v>
      </c>
      <c r="GX17">
        <v>70.400000000000006</v>
      </c>
      <c r="GY17">
        <v>1.86121</v>
      </c>
      <c r="GZ17">
        <v>1.8629500000000001</v>
      </c>
      <c r="HA17">
        <v>1.8682399999999999</v>
      </c>
      <c r="HB17">
        <v>1.8591</v>
      </c>
      <c r="HC17">
        <v>1.8573299999999999</v>
      </c>
      <c r="HD17">
        <v>1.86111</v>
      </c>
      <c r="HE17">
        <v>1.86493</v>
      </c>
      <c r="HF17">
        <v>1.86693</v>
      </c>
      <c r="HG17">
        <v>0</v>
      </c>
      <c r="HH17">
        <v>0</v>
      </c>
      <c r="HI17">
        <v>0</v>
      </c>
      <c r="HJ17">
        <v>4.5</v>
      </c>
      <c r="HK17" t="s">
        <v>409</v>
      </c>
      <c r="HL17" t="s">
        <v>410</v>
      </c>
      <c r="HM17" t="s">
        <v>411</v>
      </c>
      <c r="HN17" t="s">
        <v>412</v>
      </c>
      <c r="HO17" t="s">
        <v>412</v>
      </c>
      <c r="HP17" t="s">
        <v>411</v>
      </c>
      <c r="HQ17">
        <v>0</v>
      </c>
      <c r="HR17">
        <v>100</v>
      </c>
      <c r="HS17">
        <v>100</v>
      </c>
      <c r="HT17">
        <v>-0.41599999999999998</v>
      </c>
      <c r="HU17">
        <v>0.48830000000000001</v>
      </c>
      <c r="HV17">
        <v>-0.44501893253755798</v>
      </c>
      <c r="HW17">
        <v>7.2017937835690661E-4</v>
      </c>
      <c r="HX17">
        <v>-2.1401732963678211E-6</v>
      </c>
      <c r="HY17">
        <v>9.6926120888077628E-10</v>
      </c>
      <c r="HZ17">
        <v>0.48830319076537898</v>
      </c>
      <c r="IA17">
        <v>0</v>
      </c>
      <c r="IB17">
        <v>0</v>
      </c>
      <c r="IC17">
        <v>0</v>
      </c>
      <c r="ID17">
        <v>10</v>
      </c>
      <c r="IE17">
        <v>1941</v>
      </c>
      <c r="IF17">
        <v>1</v>
      </c>
      <c r="IG17">
        <v>24</v>
      </c>
      <c r="IH17">
        <v>1.1000000000000001</v>
      </c>
      <c r="II17">
        <v>0.8</v>
      </c>
      <c r="IJ17">
        <v>1.0546899999999999</v>
      </c>
      <c r="IK17">
        <v>2.5354000000000001</v>
      </c>
      <c r="IL17">
        <v>1.3940399999999999</v>
      </c>
      <c r="IM17">
        <v>2.2729499999999998</v>
      </c>
      <c r="IN17">
        <v>1.5918000000000001</v>
      </c>
      <c r="IO17">
        <v>2.4597199999999999</v>
      </c>
      <c r="IP17">
        <v>45.805599999999998</v>
      </c>
      <c r="IQ17">
        <v>24.078700000000001</v>
      </c>
      <c r="IR17">
        <v>18</v>
      </c>
      <c r="IS17">
        <v>524.39499999999998</v>
      </c>
      <c r="IT17">
        <v>432.529</v>
      </c>
      <c r="IU17">
        <v>23.6953</v>
      </c>
      <c r="IV17">
        <v>37.210799999999999</v>
      </c>
      <c r="IW17">
        <v>30.001300000000001</v>
      </c>
      <c r="IX17">
        <v>37.079599999999999</v>
      </c>
      <c r="IY17">
        <v>37.046799999999998</v>
      </c>
      <c r="IZ17">
        <v>21.192</v>
      </c>
      <c r="JA17">
        <v>50.673099999999998</v>
      </c>
      <c r="JB17">
        <v>0</v>
      </c>
      <c r="JC17">
        <v>23.637699999999999</v>
      </c>
      <c r="JD17">
        <v>400</v>
      </c>
      <c r="JE17">
        <v>17.806100000000001</v>
      </c>
      <c r="JF17">
        <v>98.127899999999997</v>
      </c>
      <c r="JG17">
        <v>98.863200000000006</v>
      </c>
    </row>
    <row r="18" spans="1:267" x14ac:dyDescent="0.3">
      <c r="A18">
        <v>2</v>
      </c>
      <c r="B18">
        <v>1659731455.0999999</v>
      </c>
      <c r="C18">
        <v>99.5</v>
      </c>
      <c r="D18" t="s">
        <v>413</v>
      </c>
      <c r="E18" t="s">
        <v>414</v>
      </c>
      <c r="F18" t="s">
        <v>398</v>
      </c>
      <c r="G18" t="s">
        <v>399</v>
      </c>
      <c r="H18" t="s">
        <v>400</v>
      </c>
      <c r="I18" t="s">
        <v>31</v>
      </c>
      <c r="J18" t="s">
        <v>401</v>
      </c>
      <c r="K18">
        <f t="shared" si="0"/>
        <v>5.3409734285256398</v>
      </c>
      <c r="L18">
        <v>1659731455.0999999</v>
      </c>
      <c r="M18">
        <f t="shared" si="1"/>
        <v>9.0778181961706714E-3</v>
      </c>
      <c r="N18">
        <f t="shared" si="2"/>
        <v>9.0778181961706714</v>
      </c>
      <c r="O18">
        <f t="shared" si="3"/>
        <v>23.759151706507577</v>
      </c>
      <c r="P18">
        <f t="shared" si="4"/>
        <v>268.666</v>
      </c>
      <c r="Q18">
        <f t="shared" si="5"/>
        <v>194.00342627491338</v>
      </c>
      <c r="R18">
        <f t="shared" si="6"/>
        <v>19.314734347572152</v>
      </c>
      <c r="S18">
        <f t="shared" si="7"/>
        <v>26.748045216848002</v>
      </c>
      <c r="T18">
        <f t="shared" si="8"/>
        <v>0.60871379517406421</v>
      </c>
      <c r="U18">
        <f t="shared" si="9"/>
        <v>2.9194866173042628</v>
      </c>
      <c r="V18">
        <f t="shared" si="10"/>
        <v>0.54600455376627577</v>
      </c>
      <c r="W18">
        <f t="shared" si="11"/>
        <v>0.34634710383877415</v>
      </c>
      <c r="X18">
        <f t="shared" si="12"/>
        <v>321.53357020323733</v>
      </c>
      <c r="Y18">
        <f t="shared" si="13"/>
        <v>30.358561001373339</v>
      </c>
      <c r="Z18">
        <f t="shared" si="14"/>
        <v>30.1386</v>
      </c>
      <c r="AA18">
        <f t="shared" si="15"/>
        <v>4.294485404304873</v>
      </c>
      <c r="AB18">
        <f t="shared" si="16"/>
        <v>60.39516834918156</v>
      </c>
      <c r="AC18">
        <f t="shared" si="17"/>
        <v>2.6973545735768001</v>
      </c>
      <c r="AD18">
        <f t="shared" si="18"/>
        <v>4.4661760986934196</v>
      </c>
      <c r="AE18">
        <f t="shared" si="19"/>
        <v>1.5971308307280729</v>
      </c>
      <c r="AF18">
        <f t="shared" si="20"/>
        <v>-400.33178245112663</v>
      </c>
      <c r="AG18">
        <f t="shared" si="21"/>
        <v>107.80008378454221</v>
      </c>
      <c r="AH18">
        <f t="shared" si="22"/>
        <v>8.2493381145621321</v>
      </c>
      <c r="AI18">
        <f t="shared" si="23"/>
        <v>37.251209651215049</v>
      </c>
      <c r="AJ18">
        <v>0</v>
      </c>
      <c r="AK18">
        <v>0</v>
      </c>
      <c r="AL18">
        <f t="shared" si="24"/>
        <v>1</v>
      </c>
      <c r="AM18">
        <f t="shared" si="25"/>
        <v>0</v>
      </c>
      <c r="AN18">
        <f t="shared" si="26"/>
        <v>51913.465993666221</v>
      </c>
      <c r="AO18" t="s">
        <v>402</v>
      </c>
      <c r="AP18">
        <v>10366.9</v>
      </c>
      <c r="AQ18">
        <v>993.59653846153856</v>
      </c>
      <c r="AR18">
        <v>3431.87</v>
      </c>
      <c r="AS18">
        <f t="shared" si="27"/>
        <v>0.71047955241266758</v>
      </c>
      <c r="AT18">
        <v>-3.9894345373445681</v>
      </c>
      <c r="AU18" t="s">
        <v>415</v>
      </c>
      <c r="AV18">
        <v>10242.1</v>
      </c>
      <c r="AW18">
        <v>791.5503846153847</v>
      </c>
      <c r="AX18">
        <v>1131.06</v>
      </c>
      <c r="AY18">
        <f t="shared" si="28"/>
        <v>0.30016941221917071</v>
      </c>
      <c r="AZ18">
        <v>0.5</v>
      </c>
      <c r="BA18">
        <f t="shared" si="29"/>
        <v>1681.3226995871694</v>
      </c>
      <c r="BB18">
        <f t="shared" si="30"/>
        <v>23.759151706507577</v>
      </c>
      <c r="BC18">
        <f t="shared" si="31"/>
        <v>252.34082324291498</v>
      </c>
      <c r="BD18">
        <f t="shared" si="32"/>
        <v>1.6504021655489164E-2</v>
      </c>
      <c r="BE18">
        <f t="shared" si="33"/>
        <v>2.0342068502113064</v>
      </c>
      <c r="BF18">
        <f t="shared" si="34"/>
        <v>625.3186013543127</v>
      </c>
      <c r="BG18" t="s">
        <v>416</v>
      </c>
      <c r="BH18">
        <v>584.07000000000005</v>
      </c>
      <c r="BI18">
        <f t="shared" si="35"/>
        <v>584.07000000000005</v>
      </c>
      <c r="BJ18">
        <f t="shared" si="36"/>
        <v>0.48360829664208793</v>
      </c>
      <c r="BK18">
        <f t="shared" si="37"/>
        <v>0.62068706079565494</v>
      </c>
      <c r="BL18">
        <f t="shared" si="38"/>
        <v>0.80792541611068203</v>
      </c>
      <c r="BM18">
        <f t="shared" si="39"/>
        <v>2.4698171542088123</v>
      </c>
      <c r="BN18">
        <f t="shared" si="40"/>
        <v>0.9436226232591125</v>
      </c>
      <c r="BO18">
        <f t="shared" si="41"/>
        <v>0.45799319745775802</v>
      </c>
      <c r="BP18">
        <f t="shared" si="42"/>
        <v>0.54200680254224198</v>
      </c>
      <c r="BQ18">
        <v>6635</v>
      </c>
      <c r="BR18">
        <v>300</v>
      </c>
      <c r="BS18">
        <v>300</v>
      </c>
      <c r="BT18">
        <v>300</v>
      </c>
      <c r="BU18">
        <v>10242.1</v>
      </c>
      <c r="BV18">
        <v>1041.72</v>
      </c>
      <c r="BW18">
        <v>-1.0907200000000001E-2</v>
      </c>
      <c r="BX18">
        <v>-3.43</v>
      </c>
      <c r="BY18" t="s">
        <v>405</v>
      </c>
      <c r="BZ18" t="s">
        <v>405</v>
      </c>
      <c r="CA18" t="s">
        <v>405</v>
      </c>
      <c r="CB18" t="s">
        <v>405</v>
      </c>
      <c r="CC18" t="s">
        <v>405</v>
      </c>
      <c r="CD18" t="s">
        <v>405</v>
      </c>
      <c r="CE18" t="s">
        <v>405</v>
      </c>
      <c r="CF18" t="s">
        <v>405</v>
      </c>
      <c r="CG18" t="s">
        <v>405</v>
      </c>
      <c r="CH18" t="s">
        <v>405</v>
      </c>
      <c r="CI18">
        <f t="shared" si="43"/>
        <v>2000.15</v>
      </c>
      <c r="CJ18">
        <f t="shared" si="44"/>
        <v>1681.3226995871694</v>
      </c>
      <c r="CK18">
        <f t="shared" si="45"/>
        <v>0.84059830492071563</v>
      </c>
      <c r="CL18">
        <f t="shared" si="46"/>
        <v>0.16075472849698139</v>
      </c>
      <c r="CM18">
        <v>6</v>
      </c>
      <c r="CN18">
        <v>0.5</v>
      </c>
      <c r="CO18" t="s">
        <v>406</v>
      </c>
      <c r="CP18">
        <v>2</v>
      </c>
      <c r="CQ18">
        <v>1659731455.0999999</v>
      </c>
      <c r="CR18">
        <v>268.666</v>
      </c>
      <c r="CS18">
        <v>300.09699999999998</v>
      </c>
      <c r="CT18">
        <v>27.0931</v>
      </c>
      <c r="CU18">
        <v>16.4971</v>
      </c>
      <c r="CV18">
        <v>269.18700000000001</v>
      </c>
      <c r="CW18">
        <v>26.825099999999999</v>
      </c>
      <c r="CX18">
        <v>500.10599999999999</v>
      </c>
      <c r="CY18">
        <v>99.458500000000001</v>
      </c>
      <c r="CZ18">
        <v>0.100228</v>
      </c>
      <c r="DA18">
        <v>30.823499999999999</v>
      </c>
      <c r="DB18">
        <v>30.1386</v>
      </c>
      <c r="DC18">
        <v>999.9</v>
      </c>
      <c r="DD18">
        <v>0</v>
      </c>
      <c r="DE18">
        <v>0</v>
      </c>
      <c r="DF18">
        <v>9996.8799999999992</v>
      </c>
      <c r="DG18">
        <v>0</v>
      </c>
      <c r="DH18">
        <v>1665.14</v>
      </c>
      <c r="DI18">
        <v>-31.297599999999999</v>
      </c>
      <c r="DJ18">
        <v>276.34800000000001</v>
      </c>
      <c r="DK18">
        <v>305.13099999999997</v>
      </c>
      <c r="DL18">
        <v>10.8163</v>
      </c>
      <c r="DM18">
        <v>300.09699999999998</v>
      </c>
      <c r="DN18">
        <v>16.4971</v>
      </c>
      <c r="DO18">
        <v>2.7165499999999998</v>
      </c>
      <c r="DP18">
        <v>1.6407799999999999</v>
      </c>
      <c r="DQ18">
        <v>22.3856</v>
      </c>
      <c r="DR18">
        <v>14.347200000000001</v>
      </c>
      <c r="DS18">
        <v>2000.15</v>
      </c>
      <c r="DT18">
        <v>0.98000699999999996</v>
      </c>
      <c r="DU18">
        <v>1.9992900000000001E-2</v>
      </c>
      <c r="DV18">
        <v>0</v>
      </c>
      <c r="DW18">
        <v>791.59100000000001</v>
      </c>
      <c r="DX18">
        <v>5.0006899999999996</v>
      </c>
      <c r="DY18">
        <v>16762.7</v>
      </c>
      <c r="DZ18">
        <v>16627.900000000001</v>
      </c>
      <c r="EA18">
        <v>49.936999999999998</v>
      </c>
      <c r="EB18">
        <v>52.436999999999998</v>
      </c>
      <c r="EC18">
        <v>51.186999999999998</v>
      </c>
      <c r="ED18">
        <v>51.186999999999998</v>
      </c>
      <c r="EE18">
        <v>51.5</v>
      </c>
      <c r="EF18">
        <v>1955.26</v>
      </c>
      <c r="EG18">
        <v>39.89</v>
      </c>
      <c r="EH18">
        <v>0</v>
      </c>
      <c r="EI18">
        <v>99.200000047683716</v>
      </c>
      <c r="EJ18">
        <v>0</v>
      </c>
      <c r="EK18">
        <v>791.5503846153847</v>
      </c>
      <c r="EL18">
        <v>-3.949948706990237</v>
      </c>
      <c r="EM18">
        <v>-90.755555289386677</v>
      </c>
      <c r="EN18">
        <v>16770.176923076921</v>
      </c>
      <c r="EO18">
        <v>15</v>
      </c>
      <c r="EP18">
        <v>1659731490.0999999</v>
      </c>
      <c r="EQ18" t="s">
        <v>417</v>
      </c>
      <c r="ER18">
        <v>1659731478.0999999</v>
      </c>
      <c r="ES18">
        <v>1659731490.0999999</v>
      </c>
      <c r="ET18">
        <v>24</v>
      </c>
      <c r="EU18">
        <v>-0.126</v>
      </c>
      <c r="EV18">
        <v>3.0000000000000001E-3</v>
      </c>
      <c r="EW18">
        <v>-0.52100000000000002</v>
      </c>
      <c r="EX18">
        <v>0.26800000000000002</v>
      </c>
      <c r="EY18">
        <v>300</v>
      </c>
      <c r="EZ18">
        <v>16</v>
      </c>
      <c r="FA18">
        <v>0.03</v>
      </c>
      <c r="FB18">
        <v>0.01</v>
      </c>
      <c r="FC18">
        <v>23.696176540540421</v>
      </c>
      <c r="FD18">
        <v>-0.29679884948938767</v>
      </c>
      <c r="FE18">
        <v>6.3130797954591186E-2</v>
      </c>
      <c r="FF18">
        <v>1</v>
      </c>
      <c r="FG18">
        <v>0.6325860872194301</v>
      </c>
      <c r="FH18">
        <v>-5.6543856281618737E-3</v>
      </c>
      <c r="FI18">
        <v>2.6846342095174628E-3</v>
      </c>
      <c r="FJ18">
        <v>1</v>
      </c>
      <c r="FK18">
        <v>2</v>
      </c>
      <c r="FL18">
        <v>2</v>
      </c>
      <c r="FM18" t="s">
        <v>408</v>
      </c>
      <c r="FN18">
        <v>2.8878599999999999</v>
      </c>
      <c r="FO18">
        <v>2.8599899999999998</v>
      </c>
      <c r="FP18">
        <v>6.64106E-2</v>
      </c>
      <c r="FQ18">
        <v>7.4560100000000004E-2</v>
      </c>
      <c r="FR18">
        <v>0.124443</v>
      </c>
      <c r="FS18">
        <v>9.0939900000000004E-2</v>
      </c>
      <c r="FT18">
        <v>28020.799999999999</v>
      </c>
      <c r="FU18">
        <v>21427.8</v>
      </c>
      <c r="FV18">
        <v>28970.7</v>
      </c>
      <c r="FW18">
        <v>21621.1</v>
      </c>
      <c r="FX18">
        <v>33881.300000000003</v>
      </c>
      <c r="FY18">
        <v>26963.5</v>
      </c>
      <c r="FZ18">
        <v>40252.300000000003</v>
      </c>
      <c r="GA18">
        <v>30788.400000000001</v>
      </c>
      <c r="GB18">
        <v>1.96397</v>
      </c>
      <c r="GC18">
        <v>1.7698199999999999</v>
      </c>
      <c r="GD18">
        <v>-8.3148500000000004E-3</v>
      </c>
      <c r="GE18">
        <v>0</v>
      </c>
      <c r="GF18">
        <v>30.273900000000001</v>
      </c>
      <c r="GG18">
        <v>999.9</v>
      </c>
      <c r="GH18">
        <v>42.5</v>
      </c>
      <c r="GI18">
        <v>42.6</v>
      </c>
      <c r="GJ18">
        <v>36.354199999999999</v>
      </c>
      <c r="GK18">
        <v>63.447499999999998</v>
      </c>
      <c r="GL18">
        <v>12.027200000000001</v>
      </c>
      <c r="GM18">
        <v>1</v>
      </c>
      <c r="GN18">
        <v>0.83867100000000006</v>
      </c>
      <c r="GO18">
        <v>5.6249500000000001</v>
      </c>
      <c r="GP18">
        <v>20.180900000000001</v>
      </c>
      <c r="GQ18">
        <v>5.2351099999999997</v>
      </c>
      <c r="GR18">
        <v>11.9918</v>
      </c>
      <c r="GS18">
        <v>4.9751500000000002</v>
      </c>
      <c r="GT18">
        <v>3.2850000000000001</v>
      </c>
      <c r="GU18">
        <v>9999</v>
      </c>
      <c r="GV18">
        <v>9999</v>
      </c>
      <c r="GW18">
        <v>9999</v>
      </c>
      <c r="GX18">
        <v>70.400000000000006</v>
      </c>
      <c r="GY18">
        <v>1.8612500000000001</v>
      </c>
      <c r="GZ18">
        <v>1.86294</v>
      </c>
      <c r="HA18">
        <v>1.86822</v>
      </c>
      <c r="HB18">
        <v>1.8590500000000001</v>
      </c>
      <c r="HC18">
        <v>1.85737</v>
      </c>
      <c r="HD18">
        <v>1.8611</v>
      </c>
      <c r="HE18">
        <v>1.86493</v>
      </c>
      <c r="HF18">
        <v>1.8669100000000001</v>
      </c>
      <c r="HG18">
        <v>0</v>
      </c>
      <c r="HH18">
        <v>0</v>
      </c>
      <c r="HI18">
        <v>0</v>
      </c>
      <c r="HJ18">
        <v>4.5</v>
      </c>
      <c r="HK18" t="s">
        <v>409</v>
      </c>
      <c r="HL18" t="s">
        <v>410</v>
      </c>
      <c r="HM18" t="s">
        <v>411</v>
      </c>
      <c r="HN18" t="s">
        <v>412</v>
      </c>
      <c r="HO18" t="s">
        <v>412</v>
      </c>
      <c r="HP18" t="s">
        <v>411</v>
      </c>
      <c r="HQ18">
        <v>0</v>
      </c>
      <c r="HR18">
        <v>100</v>
      </c>
      <c r="HS18">
        <v>100</v>
      </c>
      <c r="HT18">
        <v>-0.52100000000000002</v>
      </c>
      <c r="HU18">
        <v>0.26800000000000002</v>
      </c>
      <c r="HV18">
        <v>-0.44501893253755798</v>
      </c>
      <c r="HW18">
        <v>7.2017937835690661E-4</v>
      </c>
      <c r="HX18">
        <v>-2.1401732963678211E-6</v>
      </c>
      <c r="HY18">
        <v>9.6926120888077628E-10</v>
      </c>
      <c r="HZ18">
        <v>0.48830319076537898</v>
      </c>
      <c r="IA18">
        <v>0</v>
      </c>
      <c r="IB18">
        <v>0</v>
      </c>
      <c r="IC18">
        <v>0</v>
      </c>
      <c r="ID18">
        <v>10</v>
      </c>
      <c r="IE18">
        <v>1941</v>
      </c>
      <c r="IF18">
        <v>1</v>
      </c>
      <c r="IG18">
        <v>24</v>
      </c>
      <c r="IH18">
        <v>2.8</v>
      </c>
      <c r="II18">
        <v>2.5</v>
      </c>
      <c r="IJ18">
        <v>0.83252000000000004</v>
      </c>
      <c r="IK18">
        <v>2.5390600000000001</v>
      </c>
      <c r="IL18">
        <v>1.3940399999999999</v>
      </c>
      <c r="IM18">
        <v>2.2741699999999998</v>
      </c>
      <c r="IN18">
        <v>1.5918000000000001</v>
      </c>
      <c r="IO18">
        <v>2.4316399999999998</v>
      </c>
      <c r="IP18">
        <v>45.776800000000001</v>
      </c>
      <c r="IQ18">
        <v>24.078700000000001</v>
      </c>
      <c r="IR18">
        <v>18</v>
      </c>
      <c r="IS18">
        <v>524.75</v>
      </c>
      <c r="IT18">
        <v>429.928</v>
      </c>
      <c r="IU18">
        <v>23.043900000000001</v>
      </c>
      <c r="IV18">
        <v>37.458199999999998</v>
      </c>
      <c r="IW18">
        <v>30.001000000000001</v>
      </c>
      <c r="IX18">
        <v>37.311999999999998</v>
      </c>
      <c r="IY18">
        <v>37.277700000000003</v>
      </c>
      <c r="IZ18">
        <v>16.7501</v>
      </c>
      <c r="JA18">
        <v>54.961300000000001</v>
      </c>
      <c r="JB18">
        <v>0</v>
      </c>
      <c r="JC18">
        <v>23.002500000000001</v>
      </c>
      <c r="JD18">
        <v>300</v>
      </c>
      <c r="JE18">
        <v>16.382100000000001</v>
      </c>
      <c r="JF18">
        <v>98.093500000000006</v>
      </c>
      <c r="JG18">
        <v>98.826999999999998</v>
      </c>
    </row>
    <row r="19" spans="1:267" x14ac:dyDescent="0.3">
      <c r="A19">
        <v>3</v>
      </c>
      <c r="B19">
        <v>1659731584.5999999</v>
      </c>
      <c r="C19">
        <v>229</v>
      </c>
      <c r="D19" t="s">
        <v>418</v>
      </c>
      <c r="E19" t="s">
        <v>419</v>
      </c>
      <c r="F19" t="s">
        <v>398</v>
      </c>
      <c r="G19" t="s">
        <v>399</v>
      </c>
      <c r="H19" t="s">
        <v>400</v>
      </c>
      <c r="I19" t="s">
        <v>31</v>
      </c>
      <c r="J19" t="s">
        <v>401</v>
      </c>
      <c r="K19">
        <f t="shared" si="0"/>
        <v>4.5967694313618797</v>
      </c>
      <c r="L19">
        <v>1659731584.5999999</v>
      </c>
      <c r="M19">
        <f t="shared" si="1"/>
        <v>9.2364228815671433E-3</v>
      </c>
      <c r="N19">
        <f t="shared" si="2"/>
        <v>9.2364228815671439</v>
      </c>
      <c r="O19">
        <f t="shared" si="3"/>
        <v>13.917238858114246</v>
      </c>
      <c r="P19">
        <f t="shared" si="4"/>
        <v>181.32</v>
      </c>
      <c r="Q19">
        <f t="shared" si="5"/>
        <v>136.99760531858416</v>
      </c>
      <c r="R19">
        <f t="shared" si="6"/>
        <v>13.640087799921774</v>
      </c>
      <c r="S19">
        <f t="shared" si="7"/>
        <v>18.053021541</v>
      </c>
      <c r="T19">
        <f t="shared" si="8"/>
        <v>0.61023893295384712</v>
      </c>
      <c r="U19">
        <f t="shared" si="9"/>
        <v>2.9223249944994096</v>
      </c>
      <c r="V19">
        <f t="shared" si="10"/>
        <v>0.54728688535157721</v>
      </c>
      <c r="W19">
        <f t="shared" si="11"/>
        <v>0.34716754307616809</v>
      </c>
      <c r="X19">
        <f t="shared" si="12"/>
        <v>321.54488320266199</v>
      </c>
      <c r="Y19">
        <f t="shared" si="13"/>
        <v>30.137650317050952</v>
      </c>
      <c r="Z19">
        <f t="shared" si="14"/>
        <v>30.036200000000001</v>
      </c>
      <c r="AA19">
        <f t="shared" si="15"/>
        <v>4.2693165491177743</v>
      </c>
      <c r="AB19">
        <f t="shared" si="16"/>
        <v>59.888763984860674</v>
      </c>
      <c r="AC19">
        <f t="shared" si="17"/>
        <v>2.6473583220950001</v>
      </c>
      <c r="AD19">
        <f t="shared" si="18"/>
        <v>4.4204591077622304</v>
      </c>
      <c r="AE19">
        <f t="shared" si="19"/>
        <v>1.6219582270227741</v>
      </c>
      <c r="AF19">
        <f t="shared" si="20"/>
        <v>-407.32624907711102</v>
      </c>
      <c r="AG19">
        <f t="shared" si="21"/>
        <v>95.66337943481598</v>
      </c>
      <c r="AH19">
        <f t="shared" si="22"/>
        <v>7.3032646300747999</v>
      </c>
      <c r="AI19">
        <f t="shared" si="23"/>
        <v>17.185278190441764</v>
      </c>
      <c r="AJ19">
        <v>0</v>
      </c>
      <c r="AK19">
        <v>0</v>
      </c>
      <c r="AL19">
        <f t="shared" si="24"/>
        <v>1</v>
      </c>
      <c r="AM19">
        <f t="shared" si="25"/>
        <v>0</v>
      </c>
      <c r="AN19">
        <f t="shared" si="26"/>
        <v>52025.176723796321</v>
      </c>
      <c r="AO19" t="s">
        <v>402</v>
      </c>
      <c r="AP19">
        <v>10366.9</v>
      </c>
      <c r="AQ19">
        <v>993.59653846153856</v>
      </c>
      <c r="AR19">
        <v>3431.87</v>
      </c>
      <c r="AS19">
        <f t="shared" si="27"/>
        <v>0.71047955241266758</v>
      </c>
      <c r="AT19">
        <v>-3.9894345373445681</v>
      </c>
      <c r="AU19" t="s">
        <v>420</v>
      </c>
      <c r="AV19">
        <v>10240.4</v>
      </c>
      <c r="AW19">
        <v>771.93080769230778</v>
      </c>
      <c r="AX19">
        <v>1040.3599999999999</v>
      </c>
      <c r="AY19">
        <f t="shared" si="28"/>
        <v>0.25801567948372883</v>
      </c>
      <c r="AZ19">
        <v>0.5</v>
      </c>
      <c r="BA19">
        <f t="shared" si="29"/>
        <v>1681.3739995868712</v>
      </c>
      <c r="BB19">
        <f t="shared" si="30"/>
        <v>13.917238858114246</v>
      </c>
      <c r="BC19">
        <f t="shared" si="31"/>
        <v>216.91042748484068</v>
      </c>
      <c r="BD19">
        <f t="shared" si="32"/>
        <v>1.0650023968408365E-2</v>
      </c>
      <c r="BE19">
        <f t="shared" si="33"/>
        <v>2.2987331308393251</v>
      </c>
      <c r="BF19">
        <f t="shared" si="34"/>
        <v>596.56469252926729</v>
      </c>
      <c r="BG19" t="s">
        <v>421</v>
      </c>
      <c r="BH19">
        <v>588.59</v>
      </c>
      <c r="BI19">
        <f t="shared" si="35"/>
        <v>588.59</v>
      </c>
      <c r="BJ19">
        <f t="shared" si="36"/>
        <v>0.43424391556768804</v>
      </c>
      <c r="BK19">
        <f t="shared" si="37"/>
        <v>0.59417223876683312</v>
      </c>
      <c r="BL19">
        <f t="shared" si="38"/>
        <v>0.84110956360259992</v>
      </c>
      <c r="BM19">
        <f t="shared" si="39"/>
        <v>5.7401480445778876</v>
      </c>
      <c r="BN19">
        <f t="shared" si="40"/>
        <v>0.98082107594734047</v>
      </c>
      <c r="BO19">
        <f t="shared" si="41"/>
        <v>0.45305075860525895</v>
      </c>
      <c r="BP19">
        <f t="shared" si="42"/>
        <v>0.54694924139474099</v>
      </c>
      <c r="BQ19">
        <v>6637</v>
      </c>
      <c r="BR19">
        <v>300</v>
      </c>
      <c r="BS19">
        <v>300</v>
      </c>
      <c r="BT19">
        <v>300</v>
      </c>
      <c r="BU19">
        <v>10240.4</v>
      </c>
      <c r="BV19">
        <v>971.18</v>
      </c>
      <c r="BW19">
        <v>-1.09049E-2</v>
      </c>
      <c r="BX19">
        <v>-1.6</v>
      </c>
      <c r="BY19" t="s">
        <v>405</v>
      </c>
      <c r="BZ19" t="s">
        <v>405</v>
      </c>
      <c r="CA19" t="s">
        <v>405</v>
      </c>
      <c r="CB19" t="s">
        <v>405</v>
      </c>
      <c r="CC19" t="s">
        <v>405</v>
      </c>
      <c r="CD19" t="s">
        <v>405</v>
      </c>
      <c r="CE19" t="s">
        <v>405</v>
      </c>
      <c r="CF19" t="s">
        <v>405</v>
      </c>
      <c r="CG19" t="s">
        <v>405</v>
      </c>
      <c r="CH19" t="s">
        <v>405</v>
      </c>
      <c r="CI19">
        <f t="shared" si="43"/>
        <v>2000.21</v>
      </c>
      <c r="CJ19">
        <f t="shared" si="44"/>
        <v>1681.3739995868712</v>
      </c>
      <c r="CK19">
        <f t="shared" si="45"/>
        <v>0.84059873692605835</v>
      </c>
      <c r="CL19">
        <f t="shared" si="46"/>
        <v>0.16075556226729293</v>
      </c>
      <c r="CM19">
        <v>6</v>
      </c>
      <c r="CN19">
        <v>0.5</v>
      </c>
      <c r="CO19" t="s">
        <v>406</v>
      </c>
      <c r="CP19">
        <v>2</v>
      </c>
      <c r="CQ19">
        <v>1659731584.5999999</v>
      </c>
      <c r="CR19">
        <v>181.32</v>
      </c>
      <c r="CS19">
        <v>200.029</v>
      </c>
      <c r="CT19">
        <v>26.589400000000001</v>
      </c>
      <c r="CU19">
        <v>15.8012</v>
      </c>
      <c r="CV19">
        <v>181.94499999999999</v>
      </c>
      <c r="CW19">
        <v>26.3354</v>
      </c>
      <c r="CX19">
        <v>500.03699999999998</v>
      </c>
      <c r="CY19">
        <v>99.464399999999998</v>
      </c>
      <c r="CZ19">
        <v>0.100025</v>
      </c>
      <c r="DA19">
        <v>30.6434</v>
      </c>
      <c r="DB19">
        <v>30.036200000000001</v>
      </c>
      <c r="DC19">
        <v>999.9</v>
      </c>
      <c r="DD19">
        <v>0</v>
      </c>
      <c r="DE19">
        <v>0</v>
      </c>
      <c r="DF19">
        <v>10012.5</v>
      </c>
      <c r="DG19">
        <v>0</v>
      </c>
      <c r="DH19">
        <v>1661.18</v>
      </c>
      <c r="DI19">
        <v>-18.588999999999999</v>
      </c>
      <c r="DJ19">
        <v>186.44200000000001</v>
      </c>
      <c r="DK19">
        <v>203.24</v>
      </c>
      <c r="DL19">
        <v>11.025399999999999</v>
      </c>
      <c r="DM19">
        <v>200.029</v>
      </c>
      <c r="DN19">
        <v>15.8012</v>
      </c>
      <c r="DO19">
        <v>2.6682899999999998</v>
      </c>
      <c r="DP19">
        <v>1.57165</v>
      </c>
      <c r="DQ19">
        <v>22.091100000000001</v>
      </c>
      <c r="DR19">
        <v>13.6836</v>
      </c>
      <c r="DS19">
        <v>2000.21</v>
      </c>
      <c r="DT19">
        <v>0.97999000000000003</v>
      </c>
      <c r="DU19">
        <v>2.0009599999999999E-2</v>
      </c>
      <c r="DV19">
        <v>0</v>
      </c>
      <c r="DW19">
        <v>771.62300000000005</v>
      </c>
      <c r="DX19">
        <v>5.0006899999999996</v>
      </c>
      <c r="DY19">
        <v>16372.7</v>
      </c>
      <c r="DZ19">
        <v>16628.3</v>
      </c>
      <c r="EA19">
        <v>50.061999999999998</v>
      </c>
      <c r="EB19">
        <v>52.561999999999998</v>
      </c>
      <c r="EC19">
        <v>51.375</v>
      </c>
      <c r="ED19">
        <v>51.375</v>
      </c>
      <c r="EE19">
        <v>51.625</v>
      </c>
      <c r="EF19">
        <v>1955.29</v>
      </c>
      <c r="EG19">
        <v>39.92</v>
      </c>
      <c r="EH19">
        <v>0</v>
      </c>
      <c r="EI19">
        <v>128.89999985694891</v>
      </c>
      <c r="EJ19">
        <v>0</v>
      </c>
      <c r="EK19">
        <v>771.93080769230778</v>
      </c>
      <c r="EL19">
        <v>-2.4482393147169139</v>
      </c>
      <c r="EM19">
        <v>-43.832478666878927</v>
      </c>
      <c r="EN19">
        <v>16375.788461538459</v>
      </c>
      <c r="EO19">
        <v>15</v>
      </c>
      <c r="EP19">
        <v>1659731621.5999999</v>
      </c>
      <c r="EQ19" t="s">
        <v>422</v>
      </c>
      <c r="ER19">
        <v>1659731603.5999999</v>
      </c>
      <c r="ES19">
        <v>1659731621.5999999</v>
      </c>
      <c r="ET19">
        <v>25</v>
      </c>
      <c r="EU19">
        <v>-0.12</v>
      </c>
      <c r="EV19">
        <v>6.0000000000000001E-3</v>
      </c>
      <c r="EW19">
        <v>-0.625</v>
      </c>
      <c r="EX19">
        <v>0.254</v>
      </c>
      <c r="EY19">
        <v>200</v>
      </c>
      <c r="EZ19">
        <v>16</v>
      </c>
      <c r="FA19">
        <v>0.09</v>
      </c>
      <c r="FB19">
        <v>0.01</v>
      </c>
      <c r="FC19">
        <v>13.80659077526705</v>
      </c>
      <c r="FD19">
        <v>-0.105760683893821</v>
      </c>
      <c r="FE19">
        <v>4.2329457902248922E-2</v>
      </c>
      <c r="FF19">
        <v>1</v>
      </c>
      <c r="FG19">
        <v>0.62350313082009967</v>
      </c>
      <c r="FH19">
        <v>0.1162489542282342</v>
      </c>
      <c r="FI19">
        <v>1.9387219033208801E-2</v>
      </c>
      <c r="FJ19">
        <v>1</v>
      </c>
      <c r="FK19">
        <v>2</v>
      </c>
      <c r="FL19">
        <v>2</v>
      </c>
      <c r="FM19" t="s">
        <v>408</v>
      </c>
      <c r="FN19">
        <v>2.8874300000000002</v>
      </c>
      <c r="FO19">
        <v>2.8599299999999999</v>
      </c>
      <c r="FP19">
        <v>4.6969200000000003E-2</v>
      </c>
      <c r="FQ19">
        <v>5.2518200000000001E-2</v>
      </c>
      <c r="FR19">
        <v>0.122805</v>
      </c>
      <c r="FS19">
        <v>8.81295E-2</v>
      </c>
      <c r="FT19">
        <v>28592.400000000001</v>
      </c>
      <c r="FU19">
        <v>21928.2</v>
      </c>
      <c r="FV19">
        <v>28960</v>
      </c>
      <c r="FW19">
        <v>21612.1</v>
      </c>
      <c r="FX19">
        <v>33932.9</v>
      </c>
      <c r="FY19">
        <v>27036.5</v>
      </c>
      <c r="FZ19">
        <v>40237.9</v>
      </c>
      <c r="GA19">
        <v>30776.9</v>
      </c>
      <c r="GB19">
        <v>1.9611000000000001</v>
      </c>
      <c r="GC19">
        <v>1.76542</v>
      </c>
      <c r="GD19">
        <v>-4.1015399999999999E-3</v>
      </c>
      <c r="GE19">
        <v>0</v>
      </c>
      <c r="GF19">
        <v>30.102900000000002</v>
      </c>
      <c r="GG19">
        <v>999.9</v>
      </c>
      <c r="GH19">
        <v>42.7</v>
      </c>
      <c r="GI19">
        <v>42.5</v>
      </c>
      <c r="GJ19">
        <v>36.331800000000001</v>
      </c>
      <c r="GK19">
        <v>63.147500000000001</v>
      </c>
      <c r="GL19">
        <v>12.0433</v>
      </c>
      <c r="GM19">
        <v>1</v>
      </c>
      <c r="GN19">
        <v>0.86047499999999999</v>
      </c>
      <c r="GO19">
        <v>5.8785299999999996</v>
      </c>
      <c r="GP19">
        <v>20.171700000000001</v>
      </c>
      <c r="GQ19">
        <v>5.2345100000000002</v>
      </c>
      <c r="GR19">
        <v>11.992000000000001</v>
      </c>
      <c r="GS19">
        <v>4.9737</v>
      </c>
      <c r="GT19">
        <v>3.2846299999999999</v>
      </c>
      <c r="GU19">
        <v>9999</v>
      </c>
      <c r="GV19">
        <v>9999</v>
      </c>
      <c r="GW19">
        <v>9999</v>
      </c>
      <c r="GX19">
        <v>70.400000000000006</v>
      </c>
      <c r="GY19">
        <v>1.86124</v>
      </c>
      <c r="GZ19">
        <v>1.8629500000000001</v>
      </c>
      <c r="HA19">
        <v>1.86818</v>
      </c>
      <c r="HB19">
        <v>1.8590599999999999</v>
      </c>
      <c r="HC19">
        <v>1.8573200000000001</v>
      </c>
      <c r="HD19">
        <v>1.86111</v>
      </c>
      <c r="HE19">
        <v>1.86493</v>
      </c>
      <c r="HF19">
        <v>1.8669100000000001</v>
      </c>
      <c r="HG19">
        <v>0</v>
      </c>
      <c r="HH19">
        <v>0</v>
      </c>
      <c r="HI19">
        <v>0</v>
      </c>
      <c r="HJ19">
        <v>4.5</v>
      </c>
      <c r="HK19" t="s">
        <v>409</v>
      </c>
      <c r="HL19" t="s">
        <v>410</v>
      </c>
      <c r="HM19" t="s">
        <v>411</v>
      </c>
      <c r="HN19" t="s">
        <v>412</v>
      </c>
      <c r="HO19" t="s">
        <v>412</v>
      </c>
      <c r="HP19" t="s">
        <v>411</v>
      </c>
      <c r="HQ19">
        <v>0</v>
      </c>
      <c r="HR19">
        <v>100</v>
      </c>
      <c r="HS19">
        <v>100</v>
      </c>
      <c r="HT19">
        <v>-0.625</v>
      </c>
      <c r="HU19">
        <v>0.254</v>
      </c>
      <c r="HV19">
        <v>-0.5707748993123305</v>
      </c>
      <c r="HW19">
        <v>7.2017937835690661E-4</v>
      </c>
      <c r="HX19">
        <v>-2.1401732963678211E-6</v>
      </c>
      <c r="HY19">
        <v>9.6926120888077628E-10</v>
      </c>
      <c r="HZ19">
        <v>0.49113709951120299</v>
      </c>
      <c r="IA19">
        <v>0</v>
      </c>
      <c r="IB19">
        <v>0</v>
      </c>
      <c r="IC19">
        <v>0</v>
      </c>
      <c r="ID19">
        <v>10</v>
      </c>
      <c r="IE19">
        <v>1941</v>
      </c>
      <c r="IF19">
        <v>1</v>
      </c>
      <c r="IG19">
        <v>24</v>
      </c>
      <c r="IH19">
        <v>1.8</v>
      </c>
      <c r="II19">
        <v>1.6</v>
      </c>
      <c r="IJ19">
        <v>0.60180699999999998</v>
      </c>
      <c r="IK19">
        <v>2.5488300000000002</v>
      </c>
      <c r="IL19">
        <v>1.3940399999999999</v>
      </c>
      <c r="IM19">
        <v>2.2741699999999998</v>
      </c>
      <c r="IN19">
        <v>1.5918000000000001</v>
      </c>
      <c r="IO19">
        <v>2.3962400000000001</v>
      </c>
      <c r="IP19">
        <v>45.661799999999999</v>
      </c>
      <c r="IQ19">
        <v>24.07</v>
      </c>
      <c r="IR19">
        <v>18</v>
      </c>
      <c r="IS19">
        <v>524.76300000000003</v>
      </c>
      <c r="IT19">
        <v>428.73500000000001</v>
      </c>
      <c r="IU19">
        <v>22.7468</v>
      </c>
      <c r="IV19">
        <v>37.699199999999998</v>
      </c>
      <c r="IW19">
        <v>30.001899999999999</v>
      </c>
      <c r="IX19">
        <v>37.567700000000002</v>
      </c>
      <c r="IY19">
        <v>37.534100000000002</v>
      </c>
      <c r="IZ19">
        <v>12.135400000000001</v>
      </c>
      <c r="JA19">
        <v>56.752600000000001</v>
      </c>
      <c r="JB19">
        <v>0</v>
      </c>
      <c r="JC19">
        <v>22.692399999999999</v>
      </c>
      <c r="JD19">
        <v>200</v>
      </c>
      <c r="JE19">
        <v>15.744</v>
      </c>
      <c r="JF19">
        <v>98.0578</v>
      </c>
      <c r="JG19">
        <v>98.788300000000007</v>
      </c>
    </row>
    <row r="20" spans="1:267" x14ac:dyDescent="0.3">
      <c r="A20">
        <v>4</v>
      </c>
      <c r="B20">
        <v>1659731713</v>
      </c>
      <c r="C20">
        <v>357.40000009536737</v>
      </c>
      <c r="D20" t="s">
        <v>423</v>
      </c>
      <c r="E20" t="s">
        <v>424</v>
      </c>
      <c r="F20" t="s">
        <v>398</v>
      </c>
      <c r="G20" t="s">
        <v>399</v>
      </c>
      <c r="H20" t="s">
        <v>400</v>
      </c>
      <c r="I20" t="s">
        <v>31</v>
      </c>
      <c r="J20" t="s">
        <v>401</v>
      </c>
      <c r="K20">
        <f t="shared" si="0"/>
        <v>4.0155748427155196</v>
      </c>
      <c r="L20">
        <v>1659731713</v>
      </c>
      <c r="M20">
        <f t="shared" si="1"/>
        <v>9.7028916519633183E-3</v>
      </c>
      <c r="N20">
        <f t="shared" si="2"/>
        <v>9.7028916519633182</v>
      </c>
      <c r="O20">
        <f t="shared" si="3"/>
        <v>9.110438591046881</v>
      </c>
      <c r="P20">
        <f t="shared" si="4"/>
        <v>137.511</v>
      </c>
      <c r="Q20">
        <f t="shared" si="5"/>
        <v>109.82990271384388</v>
      </c>
      <c r="R20">
        <f t="shared" si="6"/>
        <v>10.934664257517055</v>
      </c>
      <c r="S20">
        <f t="shared" si="7"/>
        <v>13.690594087414199</v>
      </c>
      <c r="T20">
        <f t="shared" si="8"/>
        <v>0.65946276644976953</v>
      </c>
      <c r="U20">
        <f t="shared" si="9"/>
        <v>2.9203921509101045</v>
      </c>
      <c r="V20">
        <f t="shared" si="10"/>
        <v>0.5865501802955575</v>
      </c>
      <c r="W20">
        <f t="shared" si="11"/>
        <v>0.37247076857278105</v>
      </c>
      <c r="X20">
        <f t="shared" si="12"/>
        <v>321.52196020280593</v>
      </c>
      <c r="Y20">
        <f t="shared" si="13"/>
        <v>29.912499962907855</v>
      </c>
      <c r="Z20">
        <f t="shared" si="14"/>
        <v>29.970400000000001</v>
      </c>
      <c r="AA20">
        <f t="shared" si="15"/>
        <v>4.253211521118593</v>
      </c>
      <c r="AB20">
        <f t="shared" si="16"/>
        <v>60.610222732778674</v>
      </c>
      <c r="AC20">
        <f t="shared" si="17"/>
        <v>2.6634687353312803</v>
      </c>
      <c r="AD20">
        <f t="shared" si="18"/>
        <v>4.3944216259922229</v>
      </c>
      <c r="AE20">
        <f t="shared" si="19"/>
        <v>1.5897427857873128</v>
      </c>
      <c r="AF20">
        <f t="shared" si="20"/>
        <v>-427.89752185158233</v>
      </c>
      <c r="AG20">
        <f t="shared" si="21"/>
        <v>89.695950280231003</v>
      </c>
      <c r="AH20">
        <f t="shared" si="22"/>
        <v>6.8464941014733833</v>
      </c>
      <c r="AI20">
        <f t="shared" si="23"/>
        <v>-9.8331172670719837</v>
      </c>
      <c r="AJ20">
        <v>0</v>
      </c>
      <c r="AK20">
        <v>0</v>
      </c>
      <c r="AL20">
        <f t="shared" si="24"/>
        <v>1</v>
      </c>
      <c r="AM20">
        <f t="shared" si="25"/>
        <v>0</v>
      </c>
      <c r="AN20">
        <f t="shared" si="26"/>
        <v>51987.74568056612</v>
      </c>
      <c r="AO20" t="s">
        <v>402</v>
      </c>
      <c r="AP20">
        <v>10366.9</v>
      </c>
      <c r="AQ20">
        <v>993.59653846153856</v>
      </c>
      <c r="AR20">
        <v>3431.87</v>
      </c>
      <c r="AS20">
        <f t="shared" si="27"/>
        <v>0.71047955241266758</v>
      </c>
      <c r="AT20">
        <v>-3.9894345373445681</v>
      </c>
      <c r="AU20" t="s">
        <v>425</v>
      </c>
      <c r="AV20">
        <v>10239.5</v>
      </c>
      <c r="AW20">
        <v>768.72304000000008</v>
      </c>
      <c r="AX20">
        <v>1002.46</v>
      </c>
      <c r="AY20">
        <f t="shared" si="28"/>
        <v>0.23316337808989884</v>
      </c>
      <c r="AZ20">
        <v>0.5</v>
      </c>
      <c r="BA20">
        <f t="shared" si="29"/>
        <v>1681.256099586946</v>
      </c>
      <c r="BB20">
        <f t="shared" si="30"/>
        <v>9.110438591046881</v>
      </c>
      <c r="BC20">
        <f t="shared" si="31"/>
        <v>196.00367580696985</v>
      </c>
      <c r="BD20">
        <f t="shared" si="32"/>
        <v>7.7917178302638421E-3</v>
      </c>
      <c r="BE20">
        <f t="shared" si="33"/>
        <v>2.4234483171398358</v>
      </c>
      <c r="BF20">
        <f t="shared" si="34"/>
        <v>583.9059958819156</v>
      </c>
      <c r="BG20" t="s">
        <v>426</v>
      </c>
      <c r="BH20">
        <v>600.07000000000005</v>
      </c>
      <c r="BI20">
        <f t="shared" si="35"/>
        <v>600.07000000000005</v>
      </c>
      <c r="BJ20">
        <f t="shared" si="36"/>
        <v>0.40140254972766987</v>
      </c>
      <c r="BK20">
        <f t="shared" si="37"/>
        <v>0.58087169164243635</v>
      </c>
      <c r="BL20">
        <f t="shared" si="38"/>
        <v>0.85790310050144791</v>
      </c>
      <c r="BM20">
        <f t="shared" si="39"/>
        <v>26.370843827294596</v>
      </c>
      <c r="BN20">
        <f t="shared" si="40"/>
        <v>0.99636486158001769</v>
      </c>
      <c r="BO20">
        <f t="shared" si="41"/>
        <v>0.45343206573316286</v>
      </c>
      <c r="BP20">
        <f t="shared" si="42"/>
        <v>0.54656793426683714</v>
      </c>
      <c r="BQ20">
        <v>6639</v>
      </c>
      <c r="BR20">
        <v>300</v>
      </c>
      <c r="BS20">
        <v>300</v>
      </c>
      <c r="BT20">
        <v>300</v>
      </c>
      <c r="BU20">
        <v>10239.5</v>
      </c>
      <c r="BV20">
        <v>944.12</v>
      </c>
      <c r="BW20">
        <v>-1.09035E-2</v>
      </c>
      <c r="BX20">
        <v>-0.78</v>
      </c>
      <c r="BY20" t="s">
        <v>405</v>
      </c>
      <c r="BZ20" t="s">
        <v>405</v>
      </c>
      <c r="CA20" t="s">
        <v>405</v>
      </c>
      <c r="CB20" t="s">
        <v>405</v>
      </c>
      <c r="CC20" t="s">
        <v>405</v>
      </c>
      <c r="CD20" t="s">
        <v>405</v>
      </c>
      <c r="CE20" t="s">
        <v>405</v>
      </c>
      <c r="CF20" t="s">
        <v>405</v>
      </c>
      <c r="CG20" t="s">
        <v>405</v>
      </c>
      <c r="CH20" t="s">
        <v>405</v>
      </c>
      <c r="CI20">
        <f t="shared" si="43"/>
        <v>2000.07</v>
      </c>
      <c r="CJ20">
        <f t="shared" si="44"/>
        <v>1681.256099586946</v>
      </c>
      <c r="CK20">
        <f t="shared" si="45"/>
        <v>0.84059862884146352</v>
      </c>
      <c r="CL20">
        <f t="shared" si="46"/>
        <v>0.16075535366402474</v>
      </c>
      <c r="CM20">
        <v>6</v>
      </c>
      <c r="CN20">
        <v>0.5</v>
      </c>
      <c r="CO20" t="s">
        <v>406</v>
      </c>
      <c r="CP20">
        <v>2</v>
      </c>
      <c r="CQ20">
        <v>1659731713</v>
      </c>
      <c r="CR20">
        <v>137.511</v>
      </c>
      <c r="CS20">
        <v>150.042</v>
      </c>
      <c r="CT20">
        <v>26.752400000000002</v>
      </c>
      <c r="CU20">
        <v>15.422800000000001</v>
      </c>
      <c r="CV20">
        <v>138.24600000000001</v>
      </c>
      <c r="CW20">
        <v>26.502400000000002</v>
      </c>
      <c r="CX20">
        <v>500.10500000000002</v>
      </c>
      <c r="CY20">
        <v>99.46</v>
      </c>
      <c r="CZ20">
        <v>9.9992200000000003E-2</v>
      </c>
      <c r="DA20">
        <v>30.540099999999999</v>
      </c>
      <c r="DB20">
        <v>29.970400000000001</v>
      </c>
      <c r="DC20">
        <v>999.9</v>
      </c>
      <c r="DD20">
        <v>0</v>
      </c>
      <c r="DE20">
        <v>0</v>
      </c>
      <c r="DF20">
        <v>10001.9</v>
      </c>
      <c r="DG20">
        <v>0</v>
      </c>
      <c r="DH20">
        <v>1657.21</v>
      </c>
      <c r="DI20">
        <v>-12.426399999999999</v>
      </c>
      <c r="DJ20">
        <v>141.435</v>
      </c>
      <c r="DK20">
        <v>152.393</v>
      </c>
      <c r="DL20">
        <v>11.5762</v>
      </c>
      <c r="DM20">
        <v>150.042</v>
      </c>
      <c r="DN20">
        <v>15.422800000000001</v>
      </c>
      <c r="DO20">
        <v>2.6853199999999999</v>
      </c>
      <c r="DP20">
        <v>1.5339499999999999</v>
      </c>
      <c r="DQ20">
        <v>22.195599999999999</v>
      </c>
      <c r="DR20">
        <v>13.3109</v>
      </c>
      <c r="DS20">
        <v>2000.07</v>
      </c>
      <c r="DT20">
        <v>0.97999400000000003</v>
      </c>
      <c r="DU20">
        <v>2.0006400000000001E-2</v>
      </c>
      <c r="DV20">
        <v>0</v>
      </c>
      <c r="DW20">
        <v>768.76599999999996</v>
      </c>
      <c r="DX20">
        <v>5.0006899999999996</v>
      </c>
      <c r="DY20">
        <v>16319.9</v>
      </c>
      <c r="DZ20">
        <v>16627.2</v>
      </c>
      <c r="EA20">
        <v>50.186999999999998</v>
      </c>
      <c r="EB20">
        <v>52.686999999999998</v>
      </c>
      <c r="EC20">
        <v>51.5</v>
      </c>
      <c r="ED20">
        <v>51.436999999999998</v>
      </c>
      <c r="EE20">
        <v>51.75</v>
      </c>
      <c r="EF20">
        <v>1955.16</v>
      </c>
      <c r="EG20">
        <v>39.909999999999997</v>
      </c>
      <c r="EH20">
        <v>0</v>
      </c>
      <c r="EI20">
        <v>128.29999995231631</v>
      </c>
      <c r="EJ20">
        <v>0</v>
      </c>
      <c r="EK20">
        <v>768.72304000000008</v>
      </c>
      <c r="EL20">
        <v>-2.1870769236522971</v>
      </c>
      <c r="EM20">
        <v>-15.976922881482841</v>
      </c>
      <c r="EN20">
        <v>16321.296</v>
      </c>
      <c r="EO20">
        <v>15</v>
      </c>
      <c r="EP20">
        <v>1659731753.5</v>
      </c>
      <c r="EQ20" t="s">
        <v>427</v>
      </c>
      <c r="ER20">
        <v>1659731737</v>
      </c>
      <c r="ES20">
        <v>1659731753.5</v>
      </c>
      <c r="ET20">
        <v>26</v>
      </c>
      <c r="EU20">
        <v>-0.107</v>
      </c>
      <c r="EV20">
        <v>5.0000000000000001E-3</v>
      </c>
      <c r="EW20">
        <v>-0.73499999999999999</v>
      </c>
      <c r="EX20">
        <v>0.25</v>
      </c>
      <c r="EY20">
        <v>150</v>
      </c>
      <c r="EZ20">
        <v>15</v>
      </c>
      <c r="FA20">
        <v>0.21</v>
      </c>
      <c r="FB20">
        <v>0.02</v>
      </c>
      <c r="FC20">
        <v>8.9144909186390553</v>
      </c>
      <c r="FD20">
        <v>3.2947959875432108E-2</v>
      </c>
      <c r="FE20">
        <v>6.0205929799211022E-2</v>
      </c>
      <c r="FF20">
        <v>1</v>
      </c>
      <c r="FG20">
        <v>0.66294815546212349</v>
      </c>
      <c r="FH20">
        <v>6.2352113149828657E-2</v>
      </c>
      <c r="FI20">
        <v>9.4169074318541136E-3</v>
      </c>
      <c r="FJ20">
        <v>1</v>
      </c>
      <c r="FK20">
        <v>2</v>
      </c>
      <c r="FL20">
        <v>2</v>
      </c>
      <c r="FM20" t="s">
        <v>408</v>
      </c>
      <c r="FN20">
        <v>2.8874300000000002</v>
      </c>
      <c r="FO20">
        <v>2.8597999999999999</v>
      </c>
      <c r="FP20">
        <v>3.6354200000000003E-2</v>
      </c>
      <c r="FQ20">
        <v>4.0324100000000002E-2</v>
      </c>
      <c r="FR20">
        <v>0.123279</v>
      </c>
      <c r="FS20">
        <v>8.6561200000000005E-2</v>
      </c>
      <c r="FT20">
        <v>28901.200000000001</v>
      </c>
      <c r="FU20">
        <v>22202.6</v>
      </c>
      <c r="FV20">
        <v>28951.3</v>
      </c>
      <c r="FW20">
        <v>21605.3</v>
      </c>
      <c r="FX20">
        <v>33904.9</v>
      </c>
      <c r="FY20">
        <v>27075.8</v>
      </c>
      <c r="FZ20">
        <v>40225.5</v>
      </c>
      <c r="GA20">
        <v>30768.799999999999</v>
      </c>
      <c r="GB20">
        <v>1.9599</v>
      </c>
      <c r="GC20">
        <v>1.7624500000000001</v>
      </c>
      <c r="GD20">
        <v>2.8088700000000002E-3</v>
      </c>
      <c r="GE20">
        <v>0</v>
      </c>
      <c r="GF20">
        <v>29.924700000000001</v>
      </c>
      <c r="GG20">
        <v>999.9</v>
      </c>
      <c r="GH20">
        <v>42.8</v>
      </c>
      <c r="GI20">
        <v>42.4</v>
      </c>
      <c r="GJ20">
        <v>36.226700000000001</v>
      </c>
      <c r="GK20">
        <v>63.297600000000003</v>
      </c>
      <c r="GL20">
        <v>11.6066</v>
      </c>
      <c r="GM20">
        <v>1</v>
      </c>
      <c r="GN20">
        <v>0.87014999999999998</v>
      </c>
      <c r="GO20">
        <v>5.0021699999999996</v>
      </c>
      <c r="GP20">
        <v>20.200099999999999</v>
      </c>
      <c r="GQ20">
        <v>5.2349600000000001</v>
      </c>
      <c r="GR20">
        <v>11.992000000000001</v>
      </c>
      <c r="GS20">
        <v>4.97485</v>
      </c>
      <c r="GT20">
        <v>3.2846799999999998</v>
      </c>
      <c r="GU20">
        <v>9999</v>
      </c>
      <c r="GV20">
        <v>9999</v>
      </c>
      <c r="GW20">
        <v>9999</v>
      </c>
      <c r="GX20">
        <v>70.5</v>
      </c>
      <c r="GY20">
        <v>1.8611599999999999</v>
      </c>
      <c r="GZ20">
        <v>1.86294</v>
      </c>
      <c r="HA20">
        <v>1.86816</v>
      </c>
      <c r="HB20">
        <v>1.8591</v>
      </c>
      <c r="HC20">
        <v>1.8573299999999999</v>
      </c>
      <c r="HD20">
        <v>1.86111</v>
      </c>
      <c r="HE20">
        <v>1.86493</v>
      </c>
      <c r="HF20">
        <v>1.8669100000000001</v>
      </c>
      <c r="HG20">
        <v>0</v>
      </c>
      <c r="HH20">
        <v>0</v>
      </c>
      <c r="HI20">
        <v>0</v>
      </c>
      <c r="HJ20">
        <v>4.5</v>
      </c>
      <c r="HK20" t="s">
        <v>409</v>
      </c>
      <c r="HL20" t="s">
        <v>410</v>
      </c>
      <c r="HM20" t="s">
        <v>411</v>
      </c>
      <c r="HN20" t="s">
        <v>412</v>
      </c>
      <c r="HO20" t="s">
        <v>412</v>
      </c>
      <c r="HP20" t="s">
        <v>411</v>
      </c>
      <c r="HQ20">
        <v>0</v>
      </c>
      <c r="HR20">
        <v>100</v>
      </c>
      <c r="HS20">
        <v>100</v>
      </c>
      <c r="HT20">
        <v>-0.73499999999999999</v>
      </c>
      <c r="HU20">
        <v>0.25</v>
      </c>
      <c r="HV20">
        <v>-0.69107116339624941</v>
      </c>
      <c r="HW20">
        <v>7.2017937835690661E-4</v>
      </c>
      <c r="HX20">
        <v>-2.1401732963678211E-6</v>
      </c>
      <c r="HY20">
        <v>9.6926120888077628E-10</v>
      </c>
      <c r="HZ20">
        <v>0.49667015182195362</v>
      </c>
      <c r="IA20">
        <v>0</v>
      </c>
      <c r="IB20">
        <v>0</v>
      </c>
      <c r="IC20">
        <v>0</v>
      </c>
      <c r="ID20">
        <v>10</v>
      </c>
      <c r="IE20">
        <v>1941</v>
      </c>
      <c r="IF20">
        <v>1</v>
      </c>
      <c r="IG20">
        <v>24</v>
      </c>
      <c r="IH20">
        <v>1.8</v>
      </c>
      <c r="II20">
        <v>1.5</v>
      </c>
      <c r="IJ20">
        <v>0.48339799999999999</v>
      </c>
      <c r="IK20">
        <v>2.5512700000000001</v>
      </c>
      <c r="IL20">
        <v>1.3940399999999999</v>
      </c>
      <c r="IM20">
        <v>2.2753899999999998</v>
      </c>
      <c r="IN20">
        <v>1.5918000000000001</v>
      </c>
      <c r="IO20">
        <v>2.4414099999999999</v>
      </c>
      <c r="IP20">
        <v>45.575800000000001</v>
      </c>
      <c r="IQ20">
        <v>24.087499999999999</v>
      </c>
      <c r="IR20">
        <v>18</v>
      </c>
      <c r="IS20">
        <v>525.57000000000005</v>
      </c>
      <c r="IT20">
        <v>428.19400000000002</v>
      </c>
      <c r="IU20">
        <v>22.9937</v>
      </c>
      <c r="IV20">
        <v>37.867100000000001</v>
      </c>
      <c r="IW20">
        <v>29.9999</v>
      </c>
      <c r="IX20">
        <v>37.778799999999997</v>
      </c>
      <c r="IY20">
        <v>37.748199999999997</v>
      </c>
      <c r="IZ20">
        <v>9.7577999999999996</v>
      </c>
      <c r="JA20">
        <v>57.665500000000002</v>
      </c>
      <c r="JB20">
        <v>0</v>
      </c>
      <c r="JC20">
        <v>23.020900000000001</v>
      </c>
      <c r="JD20">
        <v>150</v>
      </c>
      <c r="JE20">
        <v>15.226100000000001</v>
      </c>
      <c r="JF20">
        <v>98.028099999999995</v>
      </c>
      <c r="JG20">
        <v>98.760099999999994</v>
      </c>
    </row>
    <row r="21" spans="1:267" x14ac:dyDescent="0.3">
      <c r="A21">
        <v>5</v>
      </c>
      <c r="B21">
        <v>1659731895</v>
      </c>
      <c r="C21">
        <v>539.40000009536743</v>
      </c>
      <c r="D21" t="s">
        <v>428</v>
      </c>
      <c r="E21" t="s">
        <v>429</v>
      </c>
      <c r="F21" t="s">
        <v>398</v>
      </c>
      <c r="G21" t="s">
        <v>399</v>
      </c>
      <c r="H21" t="s">
        <v>400</v>
      </c>
      <c r="I21" t="s">
        <v>31</v>
      </c>
      <c r="J21" t="s">
        <v>401</v>
      </c>
      <c r="K21">
        <f t="shared" si="0"/>
        <v>2.706308041807894</v>
      </c>
      <c r="L21">
        <v>1659731895</v>
      </c>
      <c r="M21">
        <f t="shared" si="1"/>
        <v>8.6228983883719686E-3</v>
      </c>
      <c r="N21">
        <f t="shared" si="2"/>
        <v>8.6228983883719685</v>
      </c>
      <c r="O21">
        <f t="shared" si="3"/>
        <v>4.2439666961758746</v>
      </c>
      <c r="P21">
        <f t="shared" si="4"/>
        <v>93.921099999999996</v>
      </c>
      <c r="Q21">
        <f t="shared" si="5"/>
        <v>78.511659661495585</v>
      </c>
      <c r="R21">
        <f t="shared" si="6"/>
        <v>7.8150648133156695</v>
      </c>
      <c r="S21">
        <f t="shared" si="7"/>
        <v>9.3489232937190998</v>
      </c>
      <c r="T21">
        <f t="shared" si="8"/>
        <v>0.56519975109241949</v>
      </c>
      <c r="U21">
        <f t="shared" si="9"/>
        <v>2.9205773874710839</v>
      </c>
      <c r="V21">
        <f t="shared" si="10"/>
        <v>0.51072507222986152</v>
      </c>
      <c r="W21">
        <f t="shared" si="11"/>
        <v>0.32365885258060906</v>
      </c>
      <c r="X21">
        <f t="shared" si="12"/>
        <v>321.54590020286571</v>
      </c>
      <c r="Y21">
        <f t="shared" si="13"/>
        <v>30.290081474533096</v>
      </c>
      <c r="Z21">
        <f t="shared" si="14"/>
        <v>30.0336</v>
      </c>
      <c r="AA21">
        <f t="shared" si="15"/>
        <v>4.2686791731933935</v>
      </c>
      <c r="AB21">
        <f t="shared" si="16"/>
        <v>59.891946950120435</v>
      </c>
      <c r="AC21">
        <f t="shared" si="17"/>
        <v>2.6464548842108</v>
      </c>
      <c r="AD21">
        <f t="shared" si="18"/>
        <v>4.4187157355476128</v>
      </c>
      <c r="AE21">
        <f t="shared" si="19"/>
        <v>1.6222242889825935</v>
      </c>
      <c r="AF21">
        <f t="shared" si="20"/>
        <v>-380.2698189272038</v>
      </c>
      <c r="AG21">
        <f t="shared" si="21"/>
        <v>94.929117955533613</v>
      </c>
      <c r="AH21">
        <f t="shared" si="22"/>
        <v>7.2512044471115518</v>
      </c>
      <c r="AI21">
        <f t="shared" si="23"/>
        <v>43.456403678307069</v>
      </c>
      <c r="AJ21">
        <v>0</v>
      </c>
      <c r="AK21">
        <v>0</v>
      </c>
      <c r="AL21">
        <f t="shared" si="24"/>
        <v>1</v>
      </c>
      <c r="AM21">
        <f t="shared" si="25"/>
        <v>0</v>
      </c>
      <c r="AN21">
        <f t="shared" si="26"/>
        <v>51976.077971467028</v>
      </c>
      <c r="AO21" t="s">
        <v>402</v>
      </c>
      <c r="AP21">
        <v>10366.9</v>
      </c>
      <c r="AQ21">
        <v>993.59653846153856</v>
      </c>
      <c r="AR21">
        <v>3431.87</v>
      </c>
      <c r="AS21">
        <f t="shared" si="27"/>
        <v>0.71047955241266758</v>
      </c>
      <c r="AT21">
        <v>-3.9894345373445681</v>
      </c>
      <c r="AU21" t="s">
        <v>430</v>
      </c>
      <c r="AV21">
        <v>10238.4</v>
      </c>
      <c r="AW21">
        <v>768.2381153846153</v>
      </c>
      <c r="AX21">
        <v>970.01199999999994</v>
      </c>
      <c r="AY21">
        <f t="shared" si="28"/>
        <v>0.20801174069535699</v>
      </c>
      <c r="AZ21">
        <v>0.5</v>
      </c>
      <c r="BA21">
        <f t="shared" si="29"/>
        <v>1681.3820995869769</v>
      </c>
      <c r="BB21">
        <f t="shared" si="30"/>
        <v>4.2439666961758746</v>
      </c>
      <c r="BC21">
        <f t="shared" si="31"/>
        <v>174.87360865455057</v>
      </c>
      <c r="BD21">
        <f t="shared" si="32"/>
        <v>4.8968055717632155E-3</v>
      </c>
      <c r="BE21">
        <f t="shared" si="33"/>
        <v>2.5379665406201162</v>
      </c>
      <c r="BF21">
        <f t="shared" si="34"/>
        <v>572.74638465277553</v>
      </c>
      <c r="BG21" t="s">
        <v>431</v>
      </c>
      <c r="BH21">
        <v>605.69000000000005</v>
      </c>
      <c r="BI21">
        <f t="shared" si="35"/>
        <v>605.69000000000005</v>
      </c>
      <c r="BJ21">
        <f t="shared" si="36"/>
        <v>0.37558504430873008</v>
      </c>
      <c r="BK21">
        <f t="shared" si="37"/>
        <v>0.55383392881951876</v>
      </c>
      <c r="BL21">
        <f t="shared" si="38"/>
        <v>0.8710903056422451</v>
      </c>
      <c r="BM21">
        <f t="shared" si="39"/>
        <v>-8.5553459078470038</v>
      </c>
      <c r="BN21">
        <f t="shared" si="40"/>
        <v>1.0096726387887016</v>
      </c>
      <c r="BO21">
        <f t="shared" si="41"/>
        <v>0.43665064988184271</v>
      </c>
      <c r="BP21">
        <f t="shared" si="42"/>
        <v>0.56334935011815723</v>
      </c>
      <c r="BQ21">
        <v>6641</v>
      </c>
      <c r="BR21">
        <v>300</v>
      </c>
      <c r="BS21">
        <v>300</v>
      </c>
      <c r="BT21">
        <v>300</v>
      </c>
      <c r="BU21">
        <v>10238.4</v>
      </c>
      <c r="BV21">
        <v>921.77</v>
      </c>
      <c r="BW21">
        <v>-1.0902E-2</v>
      </c>
      <c r="BX21">
        <v>-0.04</v>
      </c>
      <c r="BY21" t="s">
        <v>405</v>
      </c>
      <c r="BZ21" t="s">
        <v>405</v>
      </c>
      <c r="CA21" t="s">
        <v>405</v>
      </c>
      <c r="CB21" t="s">
        <v>405</v>
      </c>
      <c r="CC21" t="s">
        <v>405</v>
      </c>
      <c r="CD21" t="s">
        <v>405</v>
      </c>
      <c r="CE21" t="s">
        <v>405</v>
      </c>
      <c r="CF21" t="s">
        <v>405</v>
      </c>
      <c r="CG21" t="s">
        <v>405</v>
      </c>
      <c r="CH21" t="s">
        <v>405</v>
      </c>
      <c r="CI21">
        <f t="shared" si="43"/>
        <v>2000.22</v>
      </c>
      <c r="CJ21">
        <f t="shared" si="44"/>
        <v>1681.3820995869769</v>
      </c>
      <c r="CK21">
        <f t="shared" si="45"/>
        <v>0.84059858394925402</v>
      </c>
      <c r="CL21">
        <f t="shared" si="46"/>
        <v>0.16075526702206042</v>
      </c>
      <c r="CM21">
        <v>6</v>
      </c>
      <c r="CN21">
        <v>0.5</v>
      </c>
      <c r="CO21" t="s">
        <v>406</v>
      </c>
      <c r="CP21">
        <v>2</v>
      </c>
      <c r="CQ21">
        <v>1659731895</v>
      </c>
      <c r="CR21">
        <v>93.921099999999996</v>
      </c>
      <c r="CS21">
        <v>99.984700000000004</v>
      </c>
      <c r="CT21">
        <v>26.5868</v>
      </c>
      <c r="CU21">
        <v>16.516100000000002</v>
      </c>
      <c r="CV21">
        <v>94.560500000000005</v>
      </c>
      <c r="CW21">
        <v>26.0898</v>
      </c>
      <c r="CX21">
        <v>500.08300000000003</v>
      </c>
      <c r="CY21">
        <v>99.439700000000002</v>
      </c>
      <c r="CZ21">
        <v>0.100481</v>
      </c>
      <c r="DA21">
        <v>30.636500000000002</v>
      </c>
      <c r="DB21">
        <v>30.0336</v>
      </c>
      <c r="DC21">
        <v>999.9</v>
      </c>
      <c r="DD21">
        <v>0</v>
      </c>
      <c r="DE21">
        <v>0</v>
      </c>
      <c r="DF21">
        <v>10005</v>
      </c>
      <c r="DG21">
        <v>0</v>
      </c>
      <c r="DH21">
        <v>1669.75</v>
      </c>
      <c r="DI21">
        <v>-6.0636000000000001</v>
      </c>
      <c r="DJ21">
        <v>96.486400000000003</v>
      </c>
      <c r="DK21">
        <v>101.664</v>
      </c>
      <c r="DL21">
        <v>10.0707</v>
      </c>
      <c r="DM21">
        <v>99.984700000000004</v>
      </c>
      <c r="DN21">
        <v>16.516100000000002</v>
      </c>
      <c r="DO21">
        <v>2.64378</v>
      </c>
      <c r="DP21">
        <v>1.64235</v>
      </c>
      <c r="DQ21">
        <v>21.939800000000002</v>
      </c>
      <c r="DR21">
        <v>14.362</v>
      </c>
      <c r="DS21">
        <v>2000.22</v>
      </c>
      <c r="DT21">
        <v>0.97999700000000001</v>
      </c>
      <c r="DU21">
        <v>2.0003199999999999E-2</v>
      </c>
      <c r="DV21">
        <v>0</v>
      </c>
      <c r="DW21">
        <v>768.12</v>
      </c>
      <c r="DX21">
        <v>5.0006899999999996</v>
      </c>
      <c r="DY21">
        <v>16325.5</v>
      </c>
      <c r="DZ21">
        <v>16628.400000000001</v>
      </c>
      <c r="EA21">
        <v>50.311999999999998</v>
      </c>
      <c r="EB21">
        <v>52.811999999999998</v>
      </c>
      <c r="EC21">
        <v>51.625</v>
      </c>
      <c r="ED21">
        <v>51.686999999999998</v>
      </c>
      <c r="EE21">
        <v>51.875</v>
      </c>
      <c r="EF21">
        <v>1955.31</v>
      </c>
      <c r="EG21">
        <v>39.909999999999997</v>
      </c>
      <c r="EH21">
        <v>0</v>
      </c>
      <c r="EI21">
        <v>181.70000004768369</v>
      </c>
      <c r="EJ21">
        <v>0</v>
      </c>
      <c r="EK21">
        <v>768.2381153846153</v>
      </c>
      <c r="EL21">
        <v>-1.0632820465164681</v>
      </c>
      <c r="EM21">
        <v>-13.99999996319392</v>
      </c>
      <c r="EN21">
        <v>16324.96538461538</v>
      </c>
      <c r="EO21">
        <v>15</v>
      </c>
      <c r="EP21">
        <v>1659731857.5</v>
      </c>
      <c r="EQ21" t="s">
        <v>432</v>
      </c>
      <c r="ER21">
        <v>1659731851.5</v>
      </c>
      <c r="ES21">
        <v>1659731857.5</v>
      </c>
      <c r="ET21">
        <v>27</v>
      </c>
      <c r="EU21">
        <v>0.109</v>
      </c>
      <c r="EV21">
        <v>-4.0000000000000001E-3</v>
      </c>
      <c r="EW21">
        <v>-0.63700000000000001</v>
      </c>
      <c r="EX21">
        <v>0.26100000000000001</v>
      </c>
      <c r="EY21">
        <v>100</v>
      </c>
      <c r="EZ21">
        <v>16</v>
      </c>
      <c r="FA21">
        <v>0.68</v>
      </c>
      <c r="FB21">
        <v>0.01</v>
      </c>
      <c r="FC21">
        <v>4.2231955514350394</v>
      </c>
      <c r="FD21">
        <v>4.141403536927464E-2</v>
      </c>
      <c r="FE21">
        <v>0.126098269544792</v>
      </c>
      <c r="FF21">
        <v>1</v>
      </c>
      <c r="FG21">
        <v>0.564800726587536</v>
      </c>
      <c r="FH21">
        <v>6.7652741755780219E-2</v>
      </c>
      <c r="FI21">
        <v>1.7973433272510091E-2</v>
      </c>
      <c r="FJ21">
        <v>1</v>
      </c>
      <c r="FK21">
        <v>2</v>
      </c>
      <c r="FL21">
        <v>2</v>
      </c>
      <c r="FM21" t="s">
        <v>408</v>
      </c>
      <c r="FN21">
        <v>2.8871099999999998</v>
      </c>
      <c r="FO21">
        <v>2.8603200000000002</v>
      </c>
      <c r="FP21">
        <v>2.51989E-2</v>
      </c>
      <c r="FQ21">
        <v>2.7339200000000001E-2</v>
      </c>
      <c r="FR21">
        <v>0.121855</v>
      </c>
      <c r="FS21">
        <v>9.0845099999999998E-2</v>
      </c>
      <c r="FT21">
        <v>29223.5</v>
      </c>
      <c r="FU21">
        <v>22491.599999999999</v>
      </c>
      <c r="FV21">
        <v>28940.7</v>
      </c>
      <c r="FW21">
        <v>21595.4</v>
      </c>
      <c r="FX21">
        <v>33948.800000000003</v>
      </c>
      <c r="FY21">
        <v>26938.1</v>
      </c>
      <c r="FZ21">
        <v>40211.599999999999</v>
      </c>
      <c r="GA21">
        <v>30756.5</v>
      </c>
      <c r="GB21">
        <v>1.9556199999999999</v>
      </c>
      <c r="GC21">
        <v>1.7617799999999999</v>
      </c>
      <c r="GD21">
        <v>-9.1418599999999999E-3</v>
      </c>
      <c r="GE21">
        <v>0</v>
      </c>
      <c r="GF21">
        <v>30.182300000000001</v>
      </c>
      <c r="GG21">
        <v>999.9</v>
      </c>
      <c r="GH21">
        <v>43.1</v>
      </c>
      <c r="GI21">
        <v>42.3</v>
      </c>
      <c r="GJ21">
        <v>36.2956</v>
      </c>
      <c r="GK21">
        <v>63.0976</v>
      </c>
      <c r="GL21">
        <v>11.6546</v>
      </c>
      <c r="GM21">
        <v>1</v>
      </c>
      <c r="GN21">
        <v>0.89645799999999998</v>
      </c>
      <c r="GO21">
        <v>5.9505999999999997</v>
      </c>
      <c r="GP21">
        <v>20.169599999999999</v>
      </c>
      <c r="GQ21">
        <v>5.2343599999999997</v>
      </c>
      <c r="GR21">
        <v>11.992000000000001</v>
      </c>
      <c r="GS21">
        <v>4.9737999999999998</v>
      </c>
      <c r="GT21">
        <v>3.2848999999999999</v>
      </c>
      <c r="GU21">
        <v>9999</v>
      </c>
      <c r="GV21">
        <v>9999</v>
      </c>
      <c r="GW21">
        <v>9999</v>
      </c>
      <c r="GX21">
        <v>70.5</v>
      </c>
      <c r="GY21">
        <v>1.86113</v>
      </c>
      <c r="GZ21">
        <v>1.8629500000000001</v>
      </c>
      <c r="HA21">
        <v>1.8681700000000001</v>
      </c>
      <c r="HB21">
        <v>1.85904</v>
      </c>
      <c r="HC21">
        <v>1.8573200000000001</v>
      </c>
      <c r="HD21">
        <v>1.8611</v>
      </c>
      <c r="HE21">
        <v>1.86493</v>
      </c>
      <c r="HF21">
        <v>1.8669100000000001</v>
      </c>
      <c r="HG21">
        <v>0</v>
      </c>
      <c r="HH21">
        <v>0</v>
      </c>
      <c r="HI21">
        <v>0</v>
      </c>
      <c r="HJ21">
        <v>4.5</v>
      </c>
      <c r="HK21" t="s">
        <v>409</v>
      </c>
      <c r="HL21" t="s">
        <v>410</v>
      </c>
      <c r="HM21" t="s">
        <v>411</v>
      </c>
      <c r="HN21" t="s">
        <v>412</v>
      </c>
      <c r="HO21" t="s">
        <v>412</v>
      </c>
      <c r="HP21" t="s">
        <v>411</v>
      </c>
      <c r="HQ21">
        <v>0</v>
      </c>
      <c r="HR21">
        <v>100</v>
      </c>
      <c r="HS21">
        <v>100</v>
      </c>
      <c r="HT21">
        <v>-0.63900000000000001</v>
      </c>
      <c r="HU21">
        <v>0.497</v>
      </c>
      <c r="HV21">
        <v>-0.68914594801604645</v>
      </c>
      <c r="HW21">
        <v>7.2017937835690661E-4</v>
      </c>
      <c r="HX21">
        <v>-2.1401732963678211E-6</v>
      </c>
      <c r="HY21">
        <v>9.6926120888077628E-10</v>
      </c>
      <c r="HZ21">
        <v>0.49696033665257311</v>
      </c>
      <c r="IA21">
        <v>0</v>
      </c>
      <c r="IB21">
        <v>0</v>
      </c>
      <c r="IC21">
        <v>0</v>
      </c>
      <c r="ID21">
        <v>10</v>
      </c>
      <c r="IE21">
        <v>1941</v>
      </c>
      <c r="IF21">
        <v>1</v>
      </c>
      <c r="IG21">
        <v>24</v>
      </c>
      <c r="IH21">
        <v>0.7</v>
      </c>
      <c r="II21">
        <v>0.6</v>
      </c>
      <c r="IJ21">
        <v>0.36498999999999998</v>
      </c>
      <c r="IK21">
        <v>2.5769000000000002</v>
      </c>
      <c r="IL21">
        <v>1.3940399999999999</v>
      </c>
      <c r="IM21">
        <v>2.2741699999999998</v>
      </c>
      <c r="IN21">
        <v>1.5918000000000001</v>
      </c>
      <c r="IO21">
        <v>2.3706100000000001</v>
      </c>
      <c r="IP21">
        <v>45.49</v>
      </c>
      <c r="IQ21">
        <v>24.061199999999999</v>
      </c>
      <c r="IR21">
        <v>18</v>
      </c>
      <c r="IS21">
        <v>524.58699999999999</v>
      </c>
      <c r="IT21">
        <v>429.47</v>
      </c>
      <c r="IU21">
        <v>22.623699999999999</v>
      </c>
      <c r="IV21">
        <v>38.093000000000004</v>
      </c>
      <c r="IW21">
        <v>30.001000000000001</v>
      </c>
      <c r="IX21">
        <v>38.0321</v>
      </c>
      <c r="IY21">
        <v>38.0077</v>
      </c>
      <c r="IZ21">
        <v>7.38056</v>
      </c>
      <c r="JA21">
        <v>54.780099999999997</v>
      </c>
      <c r="JB21">
        <v>0</v>
      </c>
      <c r="JC21">
        <v>22.612100000000002</v>
      </c>
      <c r="JD21">
        <v>100</v>
      </c>
      <c r="JE21">
        <v>16.3491</v>
      </c>
      <c r="JF21">
        <v>97.993300000000005</v>
      </c>
      <c r="JG21">
        <v>98.718199999999996</v>
      </c>
    </row>
    <row r="22" spans="1:267" x14ac:dyDescent="0.3">
      <c r="A22">
        <v>6</v>
      </c>
      <c r="B22">
        <v>1659732024</v>
      </c>
      <c r="C22">
        <v>668.40000009536743</v>
      </c>
      <c r="D22" t="s">
        <v>433</v>
      </c>
      <c r="E22" t="s">
        <v>434</v>
      </c>
      <c r="F22" t="s">
        <v>398</v>
      </c>
      <c r="G22" t="s">
        <v>399</v>
      </c>
      <c r="H22" t="s">
        <v>400</v>
      </c>
      <c r="I22" t="s">
        <v>31</v>
      </c>
      <c r="J22" t="s">
        <v>401</v>
      </c>
      <c r="K22">
        <f t="shared" si="0"/>
        <v>1.4081455372045313</v>
      </c>
      <c r="L22">
        <v>1659732024</v>
      </c>
      <c r="M22">
        <f t="shared" si="1"/>
        <v>9.3437722172544108E-3</v>
      </c>
      <c r="N22">
        <f t="shared" si="2"/>
        <v>9.3437722172544113</v>
      </c>
      <c r="O22">
        <f t="shared" si="3"/>
        <v>1.7107713742086987</v>
      </c>
      <c r="P22">
        <f t="shared" si="4"/>
        <v>72.091099999999997</v>
      </c>
      <c r="Q22">
        <f t="shared" si="5"/>
        <v>65.331882942183981</v>
      </c>
      <c r="R22">
        <f t="shared" si="6"/>
        <v>6.5032560347252559</v>
      </c>
      <c r="S22">
        <f t="shared" si="7"/>
        <v>7.1760809578972991</v>
      </c>
      <c r="T22">
        <f t="shared" si="8"/>
        <v>0.61211906559160489</v>
      </c>
      <c r="U22">
        <f t="shared" si="9"/>
        <v>2.9172144439997316</v>
      </c>
      <c r="V22">
        <f t="shared" si="10"/>
        <v>0.54870135742048864</v>
      </c>
      <c r="W22">
        <f t="shared" si="11"/>
        <v>0.34808704604355761</v>
      </c>
      <c r="X22">
        <f t="shared" si="12"/>
        <v>321.5251522028139</v>
      </c>
      <c r="Y22">
        <f t="shared" si="13"/>
        <v>30.140266022648351</v>
      </c>
      <c r="Z22">
        <f t="shared" si="14"/>
        <v>30.0152</v>
      </c>
      <c r="AA22">
        <f t="shared" si="15"/>
        <v>4.2641708823517996</v>
      </c>
      <c r="AB22">
        <f t="shared" si="16"/>
        <v>59.338589754063584</v>
      </c>
      <c r="AC22">
        <f t="shared" si="17"/>
        <v>2.6277652966198</v>
      </c>
      <c r="AD22">
        <f t="shared" si="18"/>
        <v>4.4284255954024374</v>
      </c>
      <c r="AE22">
        <f t="shared" si="19"/>
        <v>1.6364055857319997</v>
      </c>
      <c r="AF22">
        <f t="shared" si="20"/>
        <v>-412.06035478091951</v>
      </c>
      <c r="AG22">
        <f t="shared" si="21"/>
        <v>103.7529091097116</v>
      </c>
      <c r="AH22">
        <f t="shared" si="22"/>
        <v>7.9351362145227577</v>
      </c>
      <c r="AI22">
        <f t="shared" si="23"/>
        <v>21.152842746128727</v>
      </c>
      <c r="AJ22">
        <v>0</v>
      </c>
      <c r="AK22">
        <v>0</v>
      </c>
      <c r="AL22">
        <f t="shared" si="24"/>
        <v>1</v>
      </c>
      <c r="AM22">
        <f t="shared" si="25"/>
        <v>0</v>
      </c>
      <c r="AN22">
        <f t="shared" si="26"/>
        <v>51873.87726756373</v>
      </c>
      <c r="AO22" t="s">
        <v>402</v>
      </c>
      <c r="AP22">
        <v>10366.9</v>
      </c>
      <c r="AQ22">
        <v>993.59653846153856</v>
      </c>
      <c r="AR22">
        <v>3431.87</v>
      </c>
      <c r="AS22">
        <f t="shared" si="27"/>
        <v>0.71047955241266758</v>
      </c>
      <c r="AT22">
        <v>-3.9894345373445681</v>
      </c>
      <c r="AU22" t="s">
        <v>435</v>
      </c>
      <c r="AV22">
        <v>10237.799999999999</v>
      </c>
      <c r="AW22">
        <v>768.76604000000009</v>
      </c>
      <c r="AX22">
        <v>951.51199999999994</v>
      </c>
      <c r="AY22">
        <f t="shared" si="28"/>
        <v>0.19205849216825421</v>
      </c>
      <c r="AZ22">
        <v>0.5</v>
      </c>
      <c r="BA22">
        <f t="shared" si="29"/>
        <v>1681.2728995869502</v>
      </c>
      <c r="BB22">
        <f t="shared" si="30"/>
        <v>1.7107713742086987</v>
      </c>
      <c r="BC22">
        <f t="shared" si="31"/>
        <v>161.45136900900917</v>
      </c>
      <c r="BD22">
        <f t="shared" si="32"/>
        <v>3.3904108684281271E-3</v>
      </c>
      <c r="BE22">
        <f t="shared" si="33"/>
        <v>2.6067543026257161</v>
      </c>
      <c r="BF22">
        <f t="shared" si="34"/>
        <v>566.24586979231913</v>
      </c>
      <c r="BG22" t="s">
        <v>436</v>
      </c>
      <c r="BH22">
        <v>602.19000000000005</v>
      </c>
      <c r="BI22">
        <f t="shared" si="35"/>
        <v>602.19000000000005</v>
      </c>
      <c r="BJ22">
        <f t="shared" si="36"/>
        <v>0.36712306308275666</v>
      </c>
      <c r="BK22">
        <f t="shared" si="37"/>
        <v>0.52314472034398041</v>
      </c>
      <c r="BL22">
        <f t="shared" si="38"/>
        <v>0.87655070538011381</v>
      </c>
      <c r="BM22">
        <f t="shared" si="39"/>
        <v>-4.3423539066969408</v>
      </c>
      <c r="BN22">
        <f t="shared" si="40"/>
        <v>1.017259974783544</v>
      </c>
      <c r="BO22">
        <f t="shared" si="41"/>
        <v>0.40978984860457879</v>
      </c>
      <c r="BP22">
        <f t="shared" si="42"/>
        <v>0.59021015139542121</v>
      </c>
      <c r="BQ22">
        <v>6643</v>
      </c>
      <c r="BR22">
        <v>300</v>
      </c>
      <c r="BS22">
        <v>300</v>
      </c>
      <c r="BT22">
        <v>300</v>
      </c>
      <c r="BU22">
        <v>10237.799999999999</v>
      </c>
      <c r="BV22">
        <v>908.57</v>
      </c>
      <c r="BW22">
        <v>-1.09012E-2</v>
      </c>
      <c r="BX22">
        <v>0.44</v>
      </c>
      <c r="BY22" t="s">
        <v>405</v>
      </c>
      <c r="BZ22" t="s">
        <v>405</v>
      </c>
      <c r="CA22" t="s">
        <v>405</v>
      </c>
      <c r="CB22" t="s">
        <v>405</v>
      </c>
      <c r="CC22" t="s">
        <v>405</v>
      </c>
      <c r="CD22" t="s">
        <v>405</v>
      </c>
      <c r="CE22" t="s">
        <v>405</v>
      </c>
      <c r="CF22" t="s">
        <v>405</v>
      </c>
      <c r="CG22" t="s">
        <v>405</v>
      </c>
      <c r="CH22" t="s">
        <v>405</v>
      </c>
      <c r="CI22">
        <f t="shared" si="43"/>
        <v>2000.09</v>
      </c>
      <c r="CJ22">
        <f t="shared" si="44"/>
        <v>1681.2728995869502</v>
      </c>
      <c r="CK22">
        <f t="shared" si="45"/>
        <v>0.84059862285544662</v>
      </c>
      <c r="CL22">
        <f t="shared" si="46"/>
        <v>0.16075534211101197</v>
      </c>
      <c r="CM22">
        <v>6</v>
      </c>
      <c r="CN22">
        <v>0.5</v>
      </c>
      <c r="CO22" t="s">
        <v>406</v>
      </c>
      <c r="CP22">
        <v>2</v>
      </c>
      <c r="CQ22">
        <v>1659732024</v>
      </c>
      <c r="CR22">
        <v>72.091099999999997</v>
      </c>
      <c r="CS22">
        <v>74.951999999999998</v>
      </c>
      <c r="CT22">
        <v>26.398599999999998</v>
      </c>
      <c r="CU22">
        <v>15.4834</v>
      </c>
      <c r="CV22">
        <v>72.762200000000007</v>
      </c>
      <c r="CW22">
        <v>25.838100000000001</v>
      </c>
      <c r="CX22">
        <v>500.06099999999998</v>
      </c>
      <c r="CY22">
        <v>99.441500000000005</v>
      </c>
      <c r="CZ22">
        <v>0.100343</v>
      </c>
      <c r="DA22">
        <v>30.674900000000001</v>
      </c>
      <c r="DB22">
        <v>30.0152</v>
      </c>
      <c r="DC22">
        <v>999.9</v>
      </c>
      <c r="DD22">
        <v>0</v>
      </c>
      <c r="DE22">
        <v>0</v>
      </c>
      <c r="DF22">
        <v>9985.6200000000008</v>
      </c>
      <c r="DG22">
        <v>0</v>
      </c>
      <c r="DH22">
        <v>1667.87</v>
      </c>
      <c r="DI22">
        <v>-2.8608899999999999</v>
      </c>
      <c r="DJ22">
        <v>74.045900000000003</v>
      </c>
      <c r="DK22">
        <v>76.130799999999994</v>
      </c>
      <c r="DL22">
        <v>10.9152</v>
      </c>
      <c r="DM22">
        <v>74.951999999999998</v>
      </c>
      <c r="DN22">
        <v>15.4834</v>
      </c>
      <c r="DO22">
        <v>2.6251199999999999</v>
      </c>
      <c r="DP22">
        <v>1.53969</v>
      </c>
      <c r="DQ22">
        <v>21.823699999999999</v>
      </c>
      <c r="DR22">
        <v>13.3681</v>
      </c>
      <c r="DS22">
        <v>2000.09</v>
      </c>
      <c r="DT22">
        <v>0.97999700000000001</v>
      </c>
      <c r="DU22">
        <v>2.0003199999999999E-2</v>
      </c>
      <c r="DV22">
        <v>0</v>
      </c>
      <c r="DW22">
        <v>768.80799999999999</v>
      </c>
      <c r="DX22">
        <v>5.0006899999999996</v>
      </c>
      <c r="DY22">
        <v>16337.6</v>
      </c>
      <c r="DZ22">
        <v>16627.400000000001</v>
      </c>
      <c r="EA22">
        <v>50.375</v>
      </c>
      <c r="EB22">
        <v>52.875</v>
      </c>
      <c r="EC22">
        <v>51.686999999999998</v>
      </c>
      <c r="ED22">
        <v>51.75</v>
      </c>
      <c r="EE22">
        <v>51.936999999999998</v>
      </c>
      <c r="EF22">
        <v>1955.18</v>
      </c>
      <c r="EG22">
        <v>39.909999999999997</v>
      </c>
      <c r="EH22">
        <v>0</v>
      </c>
      <c r="EI22">
        <v>128.5999999046326</v>
      </c>
      <c r="EJ22">
        <v>0</v>
      </c>
      <c r="EK22">
        <v>768.76604000000009</v>
      </c>
      <c r="EL22">
        <v>1.6200769245177411</v>
      </c>
      <c r="EM22">
        <v>9.7846154603376387</v>
      </c>
      <c r="EN22">
        <v>16334.652</v>
      </c>
      <c r="EO22">
        <v>15</v>
      </c>
      <c r="EP22">
        <v>1659731975</v>
      </c>
      <c r="EQ22" t="s">
        <v>437</v>
      </c>
      <c r="ER22">
        <v>1659731965</v>
      </c>
      <c r="ES22">
        <v>1659731975</v>
      </c>
      <c r="ET22">
        <v>28</v>
      </c>
      <c r="EU22">
        <v>-2.3E-2</v>
      </c>
      <c r="EV22">
        <v>-2E-3</v>
      </c>
      <c r="EW22">
        <v>-0.67</v>
      </c>
      <c r="EX22">
        <v>0.25900000000000001</v>
      </c>
      <c r="EY22">
        <v>75</v>
      </c>
      <c r="EZ22">
        <v>16</v>
      </c>
      <c r="FA22">
        <v>0.27</v>
      </c>
      <c r="FB22">
        <v>0.01</v>
      </c>
      <c r="FC22">
        <v>1.782583252683819</v>
      </c>
      <c r="FD22">
        <v>-0.16532935737570431</v>
      </c>
      <c r="FE22">
        <v>3.1024350822004991E-2</v>
      </c>
      <c r="FF22">
        <v>1</v>
      </c>
      <c r="FG22">
        <v>0.59581155518549744</v>
      </c>
      <c r="FH22">
        <v>0.10883128246828561</v>
      </c>
      <c r="FI22">
        <v>1.6807259794411181E-2</v>
      </c>
      <c r="FJ22">
        <v>1</v>
      </c>
      <c r="FK22">
        <v>2</v>
      </c>
      <c r="FL22">
        <v>2</v>
      </c>
      <c r="FM22" t="s">
        <v>408</v>
      </c>
      <c r="FN22">
        <v>2.8868800000000001</v>
      </c>
      <c r="FO22">
        <v>2.8600099999999999</v>
      </c>
      <c r="FP22">
        <v>1.9470500000000002E-2</v>
      </c>
      <c r="FQ22">
        <v>2.0605999999999999E-2</v>
      </c>
      <c r="FR22">
        <v>0.12099799999999999</v>
      </c>
      <c r="FS22">
        <v>8.6705299999999999E-2</v>
      </c>
      <c r="FT22">
        <v>29387.5</v>
      </c>
      <c r="FU22">
        <v>22642.400000000001</v>
      </c>
      <c r="FV22">
        <v>28934.1</v>
      </c>
      <c r="FW22">
        <v>21591.5</v>
      </c>
      <c r="FX22">
        <v>33975.1</v>
      </c>
      <c r="FY22">
        <v>27057.1</v>
      </c>
      <c r="FZ22">
        <v>40202.9</v>
      </c>
      <c r="GA22">
        <v>30752.2</v>
      </c>
      <c r="GB22">
        <v>1.9548300000000001</v>
      </c>
      <c r="GC22">
        <v>1.7582800000000001</v>
      </c>
      <c r="GD22">
        <v>-2.5100999999999998E-2</v>
      </c>
      <c r="GE22">
        <v>0</v>
      </c>
      <c r="GF22">
        <v>30.4236</v>
      </c>
      <c r="GG22">
        <v>999.9</v>
      </c>
      <c r="GH22">
        <v>43.2</v>
      </c>
      <c r="GI22">
        <v>42.3</v>
      </c>
      <c r="GJ22">
        <v>36.382100000000001</v>
      </c>
      <c r="GK22">
        <v>63.157600000000002</v>
      </c>
      <c r="GL22">
        <v>11.7188</v>
      </c>
      <c r="GM22">
        <v>1</v>
      </c>
      <c r="GN22">
        <v>0.91000999999999999</v>
      </c>
      <c r="GO22">
        <v>6.1189099999999996</v>
      </c>
      <c r="GP22">
        <v>20.163699999999999</v>
      </c>
      <c r="GQ22">
        <v>5.2345100000000002</v>
      </c>
      <c r="GR22">
        <v>11.992000000000001</v>
      </c>
      <c r="GS22">
        <v>4.9747000000000003</v>
      </c>
      <c r="GT22">
        <v>3.2848299999999999</v>
      </c>
      <c r="GU22">
        <v>9999</v>
      </c>
      <c r="GV22">
        <v>9999</v>
      </c>
      <c r="GW22">
        <v>9999</v>
      </c>
      <c r="GX22">
        <v>70.5</v>
      </c>
      <c r="GY22">
        <v>1.8611800000000001</v>
      </c>
      <c r="GZ22">
        <v>1.8629500000000001</v>
      </c>
      <c r="HA22">
        <v>1.86816</v>
      </c>
      <c r="HB22">
        <v>1.8590500000000001</v>
      </c>
      <c r="HC22">
        <v>1.8573</v>
      </c>
      <c r="HD22">
        <v>1.86111</v>
      </c>
      <c r="HE22">
        <v>1.86493</v>
      </c>
      <c r="HF22">
        <v>1.8669100000000001</v>
      </c>
      <c r="HG22">
        <v>0</v>
      </c>
      <c r="HH22">
        <v>0</v>
      </c>
      <c r="HI22">
        <v>0</v>
      </c>
      <c r="HJ22">
        <v>4.5</v>
      </c>
      <c r="HK22" t="s">
        <v>409</v>
      </c>
      <c r="HL22" t="s">
        <v>410</v>
      </c>
      <c r="HM22" t="s">
        <v>411</v>
      </c>
      <c r="HN22" t="s">
        <v>412</v>
      </c>
      <c r="HO22" t="s">
        <v>412</v>
      </c>
      <c r="HP22" t="s">
        <v>411</v>
      </c>
      <c r="HQ22">
        <v>0</v>
      </c>
      <c r="HR22">
        <v>100</v>
      </c>
      <c r="HS22">
        <v>100</v>
      </c>
      <c r="HT22">
        <v>-0.67100000000000004</v>
      </c>
      <c r="HU22">
        <v>0.5605</v>
      </c>
      <c r="HV22">
        <v>-0.71247944783330142</v>
      </c>
      <c r="HW22">
        <v>7.2017937835690661E-4</v>
      </c>
      <c r="HX22">
        <v>-2.1401732963678211E-6</v>
      </c>
      <c r="HY22">
        <v>9.6926120888077628E-10</v>
      </c>
      <c r="HZ22">
        <v>3.4136531619516623E-2</v>
      </c>
      <c r="IA22">
        <v>-2.019664207311889E-3</v>
      </c>
      <c r="IB22">
        <v>1.3222536906549621E-3</v>
      </c>
      <c r="IC22">
        <v>-1.7633197445110861E-5</v>
      </c>
      <c r="ID22">
        <v>10</v>
      </c>
      <c r="IE22">
        <v>1941</v>
      </c>
      <c r="IF22">
        <v>1</v>
      </c>
      <c r="IG22">
        <v>24</v>
      </c>
      <c r="IH22">
        <v>1</v>
      </c>
      <c r="II22">
        <v>0.8</v>
      </c>
      <c r="IJ22">
        <v>0.305176</v>
      </c>
      <c r="IK22">
        <v>2.5720200000000002</v>
      </c>
      <c r="IL22">
        <v>1.3940399999999999</v>
      </c>
      <c r="IM22">
        <v>2.2741699999999998</v>
      </c>
      <c r="IN22">
        <v>1.5918000000000001</v>
      </c>
      <c r="IO22">
        <v>2.4633799999999999</v>
      </c>
      <c r="IP22">
        <v>45.461399999999998</v>
      </c>
      <c r="IQ22">
        <v>24.07</v>
      </c>
      <c r="IR22">
        <v>18</v>
      </c>
      <c r="IS22">
        <v>525.27200000000005</v>
      </c>
      <c r="IT22">
        <v>428.226</v>
      </c>
      <c r="IU22">
        <v>22.4389</v>
      </c>
      <c r="IV22">
        <v>38.261099999999999</v>
      </c>
      <c r="IW22">
        <v>30.001300000000001</v>
      </c>
      <c r="IX22">
        <v>38.193100000000001</v>
      </c>
      <c r="IY22">
        <v>38.1706</v>
      </c>
      <c r="IZ22">
        <v>6.1891499999999997</v>
      </c>
      <c r="JA22">
        <v>57.728200000000001</v>
      </c>
      <c r="JB22">
        <v>0</v>
      </c>
      <c r="JC22">
        <v>22.414899999999999</v>
      </c>
      <c r="JD22">
        <v>75</v>
      </c>
      <c r="JE22">
        <v>15.3201</v>
      </c>
      <c r="JF22">
        <v>97.971699999999998</v>
      </c>
      <c r="JG22">
        <v>98.7029</v>
      </c>
    </row>
    <row r="23" spans="1:267" x14ac:dyDescent="0.3">
      <c r="A23">
        <v>7</v>
      </c>
      <c r="B23">
        <v>1659732166.5</v>
      </c>
      <c r="C23">
        <v>810.90000009536743</v>
      </c>
      <c r="D23" t="s">
        <v>438</v>
      </c>
      <c r="E23" t="s">
        <v>439</v>
      </c>
      <c r="F23" t="s">
        <v>398</v>
      </c>
      <c r="G23" t="s">
        <v>399</v>
      </c>
      <c r="H23" t="s">
        <v>400</v>
      </c>
      <c r="I23" t="s">
        <v>31</v>
      </c>
      <c r="J23" t="s">
        <v>401</v>
      </c>
      <c r="K23">
        <f t="shared" si="0"/>
        <v>-0.93247953882385082</v>
      </c>
      <c r="L23">
        <v>1659732166.5</v>
      </c>
      <c r="M23">
        <f t="shared" si="1"/>
        <v>1.0443991261283373E-2</v>
      </c>
      <c r="N23">
        <f t="shared" si="2"/>
        <v>10.443991261283372</v>
      </c>
      <c r="O23">
        <f t="shared" si="3"/>
        <v>-0.77283902602233479</v>
      </c>
      <c r="P23">
        <f t="shared" si="4"/>
        <v>50.325200000000002</v>
      </c>
      <c r="Q23">
        <f t="shared" si="5"/>
        <v>50.922530773640602</v>
      </c>
      <c r="R23">
        <f t="shared" si="6"/>
        <v>5.0690653247474255</v>
      </c>
      <c r="S23">
        <f t="shared" si="7"/>
        <v>5.0096042440418005</v>
      </c>
      <c r="T23">
        <f t="shared" si="8"/>
        <v>0.73105360106988959</v>
      </c>
      <c r="U23">
        <f t="shared" si="9"/>
        <v>2.9219815097449691</v>
      </c>
      <c r="V23">
        <f t="shared" si="10"/>
        <v>0.64262566362300499</v>
      </c>
      <c r="W23">
        <f t="shared" si="11"/>
        <v>0.40869117929772414</v>
      </c>
      <c r="X23">
        <f t="shared" si="12"/>
        <v>321.52674820281788</v>
      </c>
      <c r="Y23">
        <f t="shared" si="13"/>
        <v>29.859501133645882</v>
      </c>
      <c r="Z23">
        <f t="shared" si="14"/>
        <v>29.961600000000001</v>
      </c>
      <c r="AA23">
        <f t="shared" si="15"/>
        <v>4.2510616763702762</v>
      </c>
      <c r="AB23">
        <f t="shared" si="16"/>
        <v>60.720561083391608</v>
      </c>
      <c r="AC23">
        <f t="shared" si="17"/>
        <v>2.6896565305714</v>
      </c>
      <c r="AD23">
        <f t="shared" si="18"/>
        <v>4.4295646854736974</v>
      </c>
      <c r="AE23">
        <f t="shared" si="19"/>
        <v>1.5614051457988762</v>
      </c>
      <c r="AF23">
        <f t="shared" si="20"/>
        <v>-460.58001462259676</v>
      </c>
      <c r="AG23">
        <f t="shared" si="21"/>
        <v>113.07493864268962</v>
      </c>
      <c r="AH23">
        <f t="shared" si="22"/>
        <v>8.6318920978268086</v>
      </c>
      <c r="AI23">
        <f t="shared" si="23"/>
        <v>-17.346435679262427</v>
      </c>
      <c r="AJ23">
        <v>0</v>
      </c>
      <c r="AK23">
        <v>0</v>
      </c>
      <c r="AL23">
        <f t="shared" si="24"/>
        <v>1</v>
      </c>
      <c r="AM23">
        <f t="shared" si="25"/>
        <v>0</v>
      </c>
      <c r="AN23">
        <f t="shared" si="26"/>
        <v>52008.811014381085</v>
      </c>
      <c r="AO23" t="s">
        <v>402</v>
      </c>
      <c r="AP23">
        <v>10366.9</v>
      </c>
      <c r="AQ23">
        <v>993.59653846153856</v>
      </c>
      <c r="AR23">
        <v>3431.87</v>
      </c>
      <c r="AS23">
        <f t="shared" si="27"/>
        <v>0.71047955241266758</v>
      </c>
      <c r="AT23">
        <v>-3.9894345373445681</v>
      </c>
      <c r="AU23" t="s">
        <v>440</v>
      </c>
      <c r="AV23">
        <v>10236.4</v>
      </c>
      <c r="AW23">
        <v>772.20004000000006</v>
      </c>
      <c r="AX23">
        <v>937.88800000000003</v>
      </c>
      <c r="AY23">
        <f t="shared" si="28"/>
        <v>0.17666071002081274</v>
      </c>
      <c r="AZ23">
        <v>0.5</v>
      </c>
      <c r="BA23">
        <f t="shared" si="29"/>
        <v>1681.2812995869522</v>
      </c>
      <c r="BB23">
        <f t="shared" si="30"/>
        <v>-0.77283902602233479</v>
      </c>
      <c r="BC23">
        <f t="shared" si="31"/>
        <v>148.50817406487286</v>
      </c>
      <c r="BD23">
        <f t="shared" si="32"/>
        <v>1.9131810435960173E-3</v>
      </c>
      <c r="BE23">
        <f t="shared" si="33"/>
        <v>2.6591469343887542</v>
      </c>
      <c r="BF23">
        <f t="shared" si="34"/>
        <v>561.3928583333917</v>
      </c>
      <c r="BG23" t="s">
        <v>441</v>
      </c>
      <c r="BH23">
        <v>600.48</v>
      </c>
      <c r="BI23">
        <f t="shared" si="35"/>
        <v>600.48</v>
      </c>
      <c r="BJ23">
        <f t="shared" si="36"/>
        <v>0.35975297690129315</v>
      </c>
      <c r="BK23">
        <f t="shared" si="37"/>
        <v>0.49106114852048549</v>
      </c>
      <c r="BL23">
        <f t="shared" si="38"/>
        <v>0.8808330890481354</v>
      </c>
      <c r="BM23">
        <f t="shared" si="39"/>
        <v>-2.9741932668794</v>
      </c>
      <c r="BN23">
        <f t="shared" si="40"/>
        <v>1.0228475350859081</v>
      </c>
      <c r="BO23">
        <f t="shared" si="41"/>
        <v>0.38186011809010151</v>
      </c>
      <c r="BP23">
        <f t="shared" si="42"/>
        <v>0.61813988190989844</v>
      </c>
      <c r="BQ23">
        <v>6645</v>
      </c>
      <c r="BR23">
        <v>300</v>
      </c>
      <c r="BS23">
        <v>300</v>
      </c>
      <c r="BT23">
        <v>300</v>
      </c>
      <c r="BU23">
        <v>10236.4</v>
      </c>
      <c r="BV23">
        <v>897.8</v>
      </c>
      <c r="BW23">
        <v>-1.0899499999999999E-2</v>
      </c>
      <c r="BX23">
        <v>-0.61</v>
      </c>
      <c r="BY23" t="s">
        <v>405</v>
      </c>
      <c r="BZ23" t="s">
        <v>405</v>
      </c>
      <c r="CA23" t="s">
        <v>405</v>
      </c>
      <c r="CB23" t="s">
        <v>405</v>
      </c>
      <c r="CC23" t="s">
        <v>405</v>
      </c>
      <c r="CD23" t="s">
        <v>405</v>
      </c>
      <c r="CE23" t="s">
        <v>405</v>
      </c>
      <c r="CF23" t="s">
        <v>405</v>
      </c>
      <c r="CG23" t="s">
        <v>405</v>
      </c>
      <c r="CH23" t="s">
        <v>405</v>
      </c>
      <c r="CI23">
        <f t="shared" si="43"/>
        <v>2000.1</v>
      </c>
      <c r="CJ23">
        <f t="shared" si="44"/>
        <v>1681.2812995869522</v>
      </c>
      <c r="CK23">
        <f t="shared" si="45"/>
        <v>0.84059861986248297</v>
      </c>
      <c r="CL23">
        <f t="shared" si="46"/>
        <v>0.16075533633459221</v>
      </c>
      <c r="CM23">
        <v>6</v>
      </c>
      <c r="CN23">
        <v>0.5</v>
      </c>
      <c r="CO23" t="s">
        <v>406</v>
      </c>
      <c r="CP23">
        <v>2</v>
      </c>
      <c r="CQ23">
        <v>1659732166.5</v>
      </c>
      <c r="CR23">
        <v>50.325200000000002</v>
      </c>
      <c r="CS23">
        <v>50.028500000000001</v>
      </c>
      <c r="CT23">
        <v>27.019600000000001</v>
      </c>
      <c r="CU23">
        <v>14.825100000000001</v>
      </c>
      <c r="CV23">
        <v>50.943600000000004</v>
      </c>
      <c r="CW23">
        <v>26.518699999999999</v>
      </c>
      <c r="CX23">
        <v>499.98599999999999</v>
      </c>
      <c r="CY23">
        <v>99.444900000000004</v>
      </c>
      <c r="CZ23">
        <v>9.9746500000000002E-2</v>
      </c>
      <c r="DA23">
        <v>30.679400000000001</v>
      </c>
      <c r="DB23">
        <v>29.961600000000001</v>
      </c>
      <c r="DC23">
        <v>999.9</v>
      </c>
      <c r="DD23">
        <v>0</v>
      </c>
      <c r="DE23">
        <v>0</v>
      </c>
      <c r="DF23">
        <v>10012.5</v>
      </c>
      <c r="DG23">
        <v>0</v>
      </c>
      <c r="DH23">
        <v>1682</v>
      </c>
      <c r="DI23">
        <v>0.29672199999999999</v>
      </c>
      <c r="DJ23">
        <v>51.722799999999999</v>
      </c>
      <c r="DK23">
        <v>50.781399999999998</v>
      </c>
      <c r="DL23">
        <v>12.1945</v>
      </c>
      <c r="DM23">
        <v>50.028500000000001</v>
      </c>
      <c r="DN23">
        <v>14.825100000000001</v>
      </c>
      <c r="DO23">
        <v>2.68696</v>
      </c>
      <c r="DP23">
        <v>1.47428</v>
      </c>
      <c r="DQ23">
        <v>22.2056</v>
      </c>
      <c r="DR23">
        <v>12.704000000000001</v>
      </c>
      <c r="DS23">
        <v>2000.1</v>
      </c>
      <c r="DT23">
        <v>0.97999700000000001</v>
      </c>
      <c r="DU23">
        <v>2.0003199999999999E-2</v>
      </c>
      <c r="DV23">
        <v>0</v>
      </c>
      <c r="DW23">
        <v>772.33900000000006</v>
      </c>
      <c r="DX23">
        <v>5.0006899999999996</v>
      </c>
      <c r="DY23">
        <v>16421.900000000001</v>
      </c>
      <c r="DZ23">
        <v>16627.400000000001</v>
      </c>
      <c r="EA23">
        <v>50.561999999999998</v>
      </c>
      <c r="EB23">
        <v>53.125</v>
      </c>
      <c r="EC23">
        <v>51.936999999999998</v>
      </c>
      <c r="ED23">
        <v>51.811999999999998</v>
      </c>
      <c r="EE23">
        <v>52.125</v>
      </c>
      <c r="EF23">
        <v>1955.19</v>
      </c>
      <c r="EG23">
        <v>39.909999999999997</v>
      </c>
      <c r="EH23">
        <v>0</v>
      </c>
      <c r="EI23">
        <v>141.79999995231631</v>
      </c>
      <c r="EJ23">
        <v>0</v>
      </c>
      <c r="EK23">
        <v>772.20004000000006</v>
      </c>
      <c r="EL23">
        <v>4.2692297991187761E-2</v>
      </c>
      <c r="EM23">
        <v>15.26923084096665</v>
      </c>
      <c r="EN23">
        <v>16418.671999999999</v>
      </c>
      <c r="EO23">
        <v>15</v>
      </c>
      <c r="EP23">
        <v>1659732109.5</v>
      </c>
      <c r="EQ23" t="s">
        <v>442</v>
      </c>
      <c r="ER23">
        <v>1659732097.5</v>
      </c>
      <c r="ES23">
        <v>1659732109.5</v>
      </c>
      <c r="ET23">
        <v>29</v>
      </c>
      <c r="EU23">
        <v>6.3E-2</v>
      </c>
      <c r="EV23">
        <v>6.0000000000000001E-3</v>
      </c>
      <c r="EW23">
        <v>-0.61799999999999999</v>
      </c>
      <c r="EX23">
        <v>0.23400000000000001</v>
      </c>
      <c r="EY23">
        <v>50</v>
      </c>
      <c r="EZ23">
        <v>15</v>
      </c>
      <c r="FA23">
        <v>0.38</v>
      </c>
      <c r="FB23">
        <v>0.01</v>
      </c>
      <c r="FC23">
        <v>-0.84371249757835121</v>
      </c>
      <c r="FD23">
        <v>-7.3839093460201996E-2</v>
      </c>
      <c r="FE23">
        <v>7.5717113402830771E-2</v>
      </c>
      <c r="FF23">
        <v>1</v>
      </c>
      <c r="FG23">
        <v>0.69253257377838329</v>
      </c>
      <c r="FH23">
        <v>0.13558563473575419</v>
      </c>
      <c r="FI23">
        <v>1.9958523472776019E-2</v>
      </c>
      <c r="FJ23">
        <v>1</v>
      </c>
      <c r="FK23">
        <v>2</v>
      </c>
      <c r="FL23">
        <v>2</v>
      </c>
      <c r="FM23" t="s">
        <v>408</v>
      </c>
      <c r="FN23">
        <v>2.8864700000000001</v>
      </c>
      <c r="FO23">
        <v>2.8596499999999998</v>
      </c>
      <c r="FP23">
        <v>1.36592E-2</v>
      </c>
      <c r="FQ23">
        <v>1.37898E-2</v>
      </c>
      <c r="FR23">
        <v>0.123143</v>
      </c>
      <c r="FS23">
        <v>8.3992600000000001E-2</v>
      </c>
      <c r="FT23">
        <v>29547.599999999999</v>
      </c>
      <c r="FU23">
        <v>22790</v>
      </c>
      <c r="FV23">
        <v>28921.599999999999</v>
      </c>
      <c r="FW23">
        <v>21582.9</v>
      </c>
      <c r="FX23">
        <v>33879.599999999999</v>
      </c>
      <c r="FY23">
        <v>27127.9</v>
      </c>
      <c r="FZ23">
        <v>40185.599999999999</v>
      </c>
      <c r="GA23">
        <v>30741.3</v>
      </c>
      <c r="GB23">
        <v>1.9539500000000001</v>
      </c>
      <c r="GC23">
        <v>1.7543500000000001</v>
      </c>
      <c r="GD23">
        <v>-2.2091E-2</v>
      </c>
      <c r="GE23">
        <v>0</v>
      </c>
      <c r="GF23">
        <v>30.321000000000002</v>
      </c>
      <c r="GG23">
        <v>999.9</v>
      </c>
      <c r="GH23">
        <v>43.4</v>
      </c>
      <c r="GI23">
        <v>42.2</v>
      </c>
      <c r="GJ23">
        <v>36.357500000000002</v>
      </c>
      <c r="GK23">
        <v>63.177599999999998</v>
      </c>
      <c r="GL23">
        <v>11.6747</v>
      </c>
      <c r="GM23">
        <v>1</v>
      </c>
      <c r="GN23">
        <v>0.92330299999999998</v>
      </c>
      <c r="GO23">
        <v>5.2456300000000002</v>
      </c>
      <c r="GP23">
        <v>20.1922</v>
      </c>
      <c r="GQ23">
        <v>5.2313700000000001</v>
      </c>
      <c r="GR23">
        <v>11.992000000000001</v>
      </c>
      <c r="GS23">
        <v>4.9740500000000001</v>
      </c>
      <c r="GT23">
        <v>3.2843</v>
      </c>
      <c r="GU23">
        <v>9999</v>
      </c>
      <c r="GV23">
        <v>9999</v>
      </c>
      <c r="GW23">
        <v>9999</v>
      </c>
      <c r="GX23">
        <v>70.599999999999994</v>
      </c>
      <c r="GY23">
        <v>1.8612200000000001</v>
      </c>
      <c r="GZ23">
        <v>1.86294</v>
      </c>
      <c r="HA23">
        <v>1.8681399999999999</v>
      </c>
      <c r="HB23">
        <v>1.85904</v>
      </c>
      <c r="HC23">
        <v>1.8573900000000001</v>
      </c>
      <c r="HD23">
        <v>1.8611</v>
      </c>
      <c r="HE23">
        <v>1.86493</v>
      </c>
      <c r="HF23">
        <v>1.8669199999999999</v>
      </c>
      <c r="HG23">
        <v>0</v>
      </c>
      <c r="HH23">
        <v>0</v>
      </c>
      <c r="HI23">
        <v>0</v>
      </c>
      <c r="HJ23">
        <v>4.5</v>
      </c>
      <c r="HK23" t="s">
        <v>409</v>
      </c>
      <c r="HL23" t="s">
        <v>410</v>
      </c>
      <c r="HM23" t="s">
        <v>411</v>
      </c>
      <c r="HN23" t="s">
        <v>412</v>
      </c>
      <c r="HO23" t="s">
        <v>412</v>
      </c>
      <c r="HP23" t="s">
        <v>411</v>
      </c>
      <c r="HQ23">
        <v>0</v>
      </c>
      <c r="HR23">
        <v>100</v>
      </c>
      <c r="HS23">
        <v>100</v>
      </c>
      <c r="HT23">
        <v>-0.61799999999999999</v>
      </c>
      <c r="HU23">
        <v>0.50090000000000001</v>
      </c>
      <c r="HV23">
        <v>-0.64959931605491805</v>
      </c>
      <c r="HW23">
        <v>7.2017937835690661E-4</v>
      </c>
      <c r="HX23">
        <v>-2.1401732963678211E-6</v>
      </c>
      <c r="HY23">
        <v>9.6926120888077628E-10</v>
      </c>
      <c r="HZ23">
        <v>0.50091936849300589</v>
      </c>
      <c r="IA23">
        <v>0</v>
      </c>
      <c r="IB23">
        <v>0</v>
      </c>
      <c r="IC23">
        <v>0</v>
      </c>
      <c r="ID23">
        <v>10</v>
      </c>
      <c r="IE23">
        <v>1941</v>
      </c>
      <c r="IF23">
        <v>1</v>
      </c>
      <c r="IG23">
        <v>24</v>
      </c>
      <c r="IH23">
        <v>1.1000000000000001</v>
      </c>
      <c r="II23">
        <v>0.9</v>
      </c>
      <c r="IJ23">
        <v>0.246582</v>
      </c>
      <c r="IK23">
        <v>2.5927699999999998</v>
      </c>
      <c r="IL23">
        <v>1.3940399999999999</v>
      </c>
      <c r="IM23">
        <v>2.2753899999999998</v>
      </c>
      <c r="IN23">
        <v>1.5918000000000001</v>
      </c>
      <c r="IO23">
        <v>2.3889200000000002</v>
      </c>
      <c r="IP23">
        <v>45.4328</v>
      </c>
      <c r="IQ23">
        <v>24.078700000000001</v>
      </c>
      <c r="IR23">
        <v>18</v>
      </c>
      <c r="IS23">
        <v>526.274</v>
      </c>
      <c r="IT23">
        <v>426.98200000000003</v>
      </c>
      <c r="IU23">
        <v>22.973400000000002</v>
      </c>
      <c r="IV23">
        <v>38.472000000000001</v>
      </c>
      <c r="IW23">
        <v>30.000699999999998</v>
      </c>
      <c r="IX23">
        <v>38.402999999999999</v>
      </c>
      <c r="IY23">
        <v>38.376899999999999</v>
      </c>
      <c r="IZ23">
        <v>5.0126499999999998</v>
      </c>
      <c r="JA23">
        <v>59.139200000000002</v>
      </c>
      <c r="JB23">
        <v>0</v>
      </c>
      <c r="JC23">
        <v>22.975300000000001</v>
      </c>
      <c r="JD23">
        <v>50</v>
      </c>
      <c r="JE23">
        <v>14.7515</v>
      </c>
      <c r="JF23">
        <v>97.929400000000001</v>
      </c>
      <c r="JG23">
        <v>98.6661</v>
      </c>
    </row>
    <row r="24" spans="1:267" x14ac:dyDescent="0.3">
      <c r="A24">
        <v>8</v>
      </c>
      <c r="B24">
        <v>1659732307</v>
      </c>
      <c r="C24">
        <v>951.40000009536743</v>
      </c>
      <c r="D24" t="s">
        <v>443</v>
      </c>
      <c r="E24" t="s">
        <v>444</v>
      </c>
      <c r="F24" t="s">
        <v>398</v>
      </c>
      <c r="G24" t="s">
        <v>399</v>
      </c>
      <c r="H24" t="s">
        <v>400</v>
      </c>
      <c r="I24" t="s">
        <v>31</v>
      </c>
      <c r="J24" t="s">
        <v>401</v>
      </c>
      <c r="K24">
        <f t="shared" si="0"/>
        <v>-10.094073819393515</v>
      </c>
      <c r="L24">
        <v>1659732307</v>
      </c>
      <c r="M24">
        <f t="shared" si="1"/>
        <v>1.0162840086902485E-2</v>
      </c>
      <c r="N24">
        <f t="shared" si="2"/>
        <v>10.162840086902484</v>
      </c>
      <c r="O24">
        <f t="shared" si="3"/>
        <v>-4.0203521325683305</v>
      </c>
      <c r="P24">
        <f t="shared" si="4"/>
        <v>24.491</v>
      </c>
      <c r="Q24">
        <f t="shared" si="5"/>
        <v>33.60606208103939</v>
      </c>
      <c r="R24">
        <f t="shared" si="6"/>
        <v>3.3451232231819628</v>
      </c>
      <c r="S24">
        <f t="shared" si="7"/>
        <v>2.4378165064799999</v>
      </c>
      <c r="T24">
        <f t="shared" si="8"/>
        <v>0.73110313774810887</v>
      </c>
      <c r="U24">
        <f t="shared" si="9"/>
        <v>2.9194743100651426</v>
      </c>
      <c r="V24">
        <f t="shared" si="10"/>
        <v>0.64259784069927384</v>
      </c>
      <c r="W24">
        <f t="shared" si="11"/>
        <v>0.40867923045668697</v>
      </c>
      <c r="X24">
        <f t="shared" si="12"/>
        <v>321.5165932029937</v>
      </c>
      <c r="Y24">
        <f t="shared" si="13"/>
        <v>30.053116014631897</v>
      </c>
      <c r="Z24">
        <f t="shared" si="14"/>
        <v>30.0044</v>
      </c>
      <c r="AA24">
        <f t="shared" si="15"/>
        <v>4.2615266446801447</v>
      </c>
      <c r="AB24">
        <f t="shared" si="16"/>
        <v>61.490624144119025</v>
      </c>
      <c r="AC24">
        <f t="shared" si="17"/>
        <v>2.7426754593360001</v>
      </c>
      <c r="AD24">
        <f t="shared" si="18"/>
        <v>4.4603148813514037</v>
      </c>
      <c r="AE24">
        <f t="shared" si="19"/>
        <v>1.5188511853441446</v>
      </c>
      <c r="AF24">
        <f t="shared" si="20"/>
        <v>-448.18124783239955</v>
      </c>
      <c r="AG24">
        <f t="shared" si="21"/>
        <v>125.30191987726896</v>
      </c>
      <c r="AH24">
        <f t="shared" si="22"/>
        <v>9.5812522215642293</v>
      </c>
      <c r="AI24">
        <f t="shared" si="23"/>
        <v>8.21851746942734</v>
      </c>
      <c r="AJ24">
        <v>0</v>
      </c>
      <c r="AK24">
        <v>0</v>
      </c>
      <c r="AL24">
        <f t="shared" si="24"/>
        <v>1</v>
      </c>
      <c r="AM24">
        <f t="shared" si="25"/>
        <v>0</v>
      </c>
      <c r="AN24">
        <f t="shared" si="26"/>
        <v>51916.634937084396</v>
      </c>
      <c r="AO24" t="s">
        <v>402</v>
      </c>
      <c r="AP24">
        <v>10366.9</v>
      </c>
      <c r="AQ24">
        <v>993.59653846153856</v>
      </c>
      <c r="AR24">
        <v>3431.87</v>
      </c>
      <c r="AS24">
        <f t="shared" si="27"/>
        <v>0.71047955241266758</v>
      </c>
      <c r="AT24">
        <v>-3.9894345373445681</v>
      </c>
      <c r="AU24" t="s">
        <v>445</v>
      </c>
      <c r="AV24">
        <v>10235.799999999999</v>
      </c>
      <c r="AW24">
        <v>779.27652</v>
      </c>
      <c r="AX24">
        <v>914.85699999999997</v>
      </c>
      <c r="AY24">
        <f t="shared" si="28"/>
        <v>0.14819854906285901</v>
      </c>
      <c r="AZ24">
        <v>0.5</v>
      </c>
      <c r="BA24">
        <f t="shared" si="29"/>
        <v>1681.2305995870431</v>
      </c>
      <c r="BB24">
        <f t="shared" si="30"/>
        <v>-4.0203521325683305</v>
      </c>
      <c r="BC24">
        <f t="shared" si="31"/>
        <v>124.57796774944013</v>
      </c>
      <c r="BD24">
        <f t="shared" si="32"/>
        <v>-1.8389859922461905E-5</v>
      </c>
      <c r="BE24">
        <f t="shared" si="33"/>
        <v>2.7512638587232758</v>
      </c>
      <c r="BF24">
        <f t="shared" si="34"/>
        <v>553.05898422195628</v>
      </c>
      <c r="BG24" t="s">
        <v>446</v>
      </c>
      <c r="BH24">
        <v>604.71</v>
      </c>
      <c r="BI24">
        <f t="shared" si="35"/>
        <v>604.71</v>
      </c>
      <c r="BJ24">
        <f t="shared" si="36"/>
        <v>0.33901145206299999</v>
      </c>
      <c r="BK24">
        <f t="shared" si="37"/>
        <v>0.437149093816803</v>
      </c>
      <c r="BL24">
        <f t="shared" si="38"/>
        <v>0.89029733018293977</v>
      </c>
      <c r="BM24">
        <f t="shared" si="39"/>
        <v>-1.7218856326701244</v>
      </c>
      <c r="BN24">
        <f t="shared" si="40"/>
        <v>1.0322931532100819</v>
      </c>
      <c r="BO24">
        <f t="shared" si="41"/>
        <v>0.33922288396673234</v>
      </c>
      <c r="BP24">
        <f t="shared" si="42"/>
        <v>0.66077711603326761</v>
      </c>
      <c r="BQ24">
        <v>6647</v>
      </c>
      <c r="BR24">
        <v>300</v>
      </c>
      <c r="BS24">
        <v>300</v>
      </c>
      <c r="BT24">
        <v>300</v>
      </c>
      <c r="BU24">
        <v>10235.799999999999</v>
      </c>
      <c r="BV24">
        <v>883.5</v>
      </c>
      <c r="BW24">
        <v>-1.08985E-2</v>
      </c>
      <c r="BX24">
        <v>-0.42</v>
      </c>
      <c r="BY24" t="s">
        <v>405</v>
      </c>
      <c r="BZ24" t="s">
        <v>405</v>
      </c>
      <c r="CA24" t="s">
        <v>405</v>
      </c>
      <c r="CB24" t="s">
        <v>405</v>
      </c>
      <c r="CC24" t="s">
        <v>405</v>
      </c>
      <c r="CD24" t="s">
        <v>405</v>
      </c>
      <c r="CE24" t="s">
        <v>405</v>
      </c>
      <c r="CF24" t="s">
        <v>405</v>
      </c>
      <c r="CG24" t="s">
        <v>405</v>
      </c>
      <c r="CH24" t="s">
        <v>405</v>
      </c>
      <c r="CI24">
        <f t="shared" si="43"/>
        <v>2000.04</v>
      </c>
      <c r="CJ24">
        <f t="shared" si="44"/>
        <v>1681.2305995870431</v>
      </c>
      <c r="CK24">
        <f t="shared" si="45"/>
        <v>0.84059848782376512</v>
      </c>
      <c r="CL24">
        <f t="shared" si="46"/>
        <v>0.16075508149986686</v>
      </c>
      <c r="CM24">
        <v>6</v>
      </c>
      <c r="CN24">
        <v>0.5</v>
      </c>
      <c r="CO24" t="s">
        <v>406</v>
      </c>
      <c r="CP24">
        <v>2</v>
      </c>
      <c r="CQ24">
        <v>1659732307</v>
      </c>
      <c r="CR24">
        <v>24.491</v>
      </c>
      <c r="CS24">
        <v>19.965399999999999</v>
      </c>
      <c r="CT24">
        <v>27.553699999999999</v>
      </c>
      <c r="CU24">
        <v>15.694699999999999</v>
      </c>
      <c r="CV24">
        <v>25.145399999999999</v>
      </c>
      <c r="CW24">
        <v>27.044799999999999</v>
      </c>
      <c r="CX24">
        <v>500.01600000000002</v>
      </c>
      <c r="CY24">
        <v>99.4392</v>
      </c>
      <c r="CZ24">
        <v>0.10008</v>
      </c>
      <c r="DA24">
        <v>30.8005</v>
      </c>
      <c r="DB24">
        <v>30.0044</v>
      </c>
      <c r="DC24">
        <v>999.9</v>
      </c>
      <c r="DD24">
        <v>0</v>
      </c>
      <c r="DE24">
        <v>0</v>
      </c>
      <c r="DF24">
        <v>9998.75</v>
      </c>
      <c r="DG24">
        <v>0</v>
      </c>
      <c r="DH24">
        <v>1679.73</v>
      </c>
      <c r="DI24">
        <v>4.5255400000000003</v>
      </c>
      <c r="DJ24">
        <v>25.184899999999999</v>
      </c>
      <c r="DK24">
        <v>20.283799999999999</v>
      </c>
      <c r="DL24">
        <v>11.859</v>
      </c>
      <c r="DM24">
        <v>19.965399999999999</v>
      </c>
      <c r="DN24">
        <v>15.694699999999999</v>
      </c>
      <c r="DO24">
        <v>2.7399200000000001</v>
      </c>
      <c r="DP24">
        <v>1.56067</v>
      </c>
      <c r="DQ24">
        <v>22.526499999999999</v>
      </c>
      <c r="DR24">
        <v>13.575799999999999</v>
      </c>
      <c r="DS24">
        <v>2000.04</v>
      </c>
      <c r="DT24">
        <v>0.98</v>
      </c>
      <c r="DU24">
        <v>2.00001E-2</v>
      </c>
      <c r="DV24">
        <v>0</v>
      </c>
      <c r="DW24">
        <v>779.36900000000003</v>
      </c>
      <c r="DX24">
        <v>5.0006899999999996</v>
      </c>
      <c r="DY24">
        <v>16570.5</v>
      </c>
      <c r="DZ24">
        <v>16626.900000000001</v>
      </c>
      <c r="EA24">
        <v>50.75</v>
      </c>
      <c r="EB24">
        <v>53.186999999999998</v>
      </c>
      <c r="EC24">
        <v>52.061999999999998</v>
      </c>
      <c r="ED24">
        <v>51.875</v>
      </c>
      <c r="EE24">
        <v>52.25</v>
      </c>
      <c r="EF24">
        <v>1955.14</v>
      </c>
      <c r="EG24">
        <v>39.9</v>
      </c>
      <c r="EH24">
        <v>0</v>
      </c>
      <c r="EI24">
        <v>140.20000004768369</v>
      </c>
      <c r="EJ24">
        <v>0</v>
      </c>
      <c r="EK24">
        <v>779.27652</v>
      </c>
      <c r="EL24">
        <v>1.278999988839528</v>
      </c>
      <c r="EM24">
        <v>37.446153794727557</v>
      </c>
      <c r="EN24">
        <v>16566.896000000001</v>
      </c>
      <c r="EO24">
        <v>15</v>
      </c>
      <c r="EP24">
        <v>1659732267.5</v>
      </c>
      <c r="EQ24" t="s">
        <v>447</v>
      </c>
      <c r="ER24">
        <v>1659732249</v>
      </c>
      <c r="ES24">
        <v>1659732267.5</v>
      </c>
      <c r="ET24">
        <v>30</v>
      </c>
      <c r="EU24">
        <v>-2.1999999999999999E-2</v>
      </c>
      <c r="EV24">
        <v>8.0000000000000002E-3</v>
      </c>
      <c r="EW24">
        <v>-0.65700000000000003</v>
      </c>
      <c r="EX24">
        <v>0.23599999999999999</v>
      </c>
      <c r="EY24">
        <v>20</v>
      </c>
      <c r="EZ24">
        <v>14</v>
      </c>
      <c r="FA24">
        <v>0.42</v>
      </c>
      <c r="FB24">
        <v>0.01</v>
      </c>
      <c r="FC24">
        <v>-3.9965723089426848</v>
      </c>
      <c r="FD24">
        <v>0.26015339638274643</v>
      </c>
      <c r="FE24">
        <v>0.1472433206059702</v>
      </c>
      <c r="FF24">
        <v>1</v>
      </c>
      <c r="FG24">
        <v>0.73843167494225359</v>
      </c>
      <c r="FH24">
        <v>2.2508522257513749E-2</v>
      </c>
      <c r="FI24">
        <v>1.581676712341876E-2</v>
      </c>
      <c r="FJ24">
        <v>1</v>
      </c>
      <c r="FK24">
        <v>2</v>
      </c>
      <c r="FL24">
        <v>2</v>
      </c>
      <c r="FM24" t="s">
        <v>408</v>
      </c>
      <c r="FN24">
        <v>2.8864299999999998</v>
      </c>
      <c r="FO24">
        <v>2.8598599999999998</v>
      </c>
      <c r="FP24">
        <v>6.7396000000000001E-3</v>
      </c>
      <c r="FQ24">
        <v>5.4990200000000003E-3</v>
      </c>
      <c r="FR24">
        <v>0.124776</v>
      </c>
      <c r="FS24">
        <v>8.7478399999999998E-2</v>
      </c>
      <c r="FT24">
        <v>29745.200000000001</v>
      </c>
      <c r="FU24">
        <v>22973.5</v>
      </c>
      <c r="FV24">
        <v>28913.200000000001</v>
      </c>
      <c r="FW24">
        <v>21576</v>
      </c>
      <c r="FX24">
        <v>33807.4</v>
      </c>
      <c r="FY24">
        <v>27017.3</v>
      </c>
      <c r="FZ24">
        <v>40173.4</v>
      </c>
      <c r="GA24">
        <v>30733</v>
      </c>
      <c r="GB24">
        <v>1.9516</v>
      </c>
      <c r="GC24">
        <v>1.75485</v>
      </c>
      <c r="GD24">
        <v>-8.9630500000000002E-3</v>
      </c>
      <c r="GE24">
        <v>0</v>
      </c>
      <c r="GF24">
        <v>30.150300000000001</v>
      </c>
      <c r="GG24">
        <v>999.9</v>
      </c>
      <c r="GH24">
        <v>43.4</v>
      </c>
      <c r="GI24">
        <v>42.1</v>
      </c>
      <c r="GJ24">
        <v>36.1678</v>
      </c>
      <c r="GK24">
        <v>63.1477</v>
      </c>
      <c r="GL24">
        <v>11.474399999999999</v>
      </c>
      <c r="GM24">
        <v>1</v>
      </c>
      <c r="GN24">
        <v>0.935724</v>
      </c>
      <c r="GO24">
        <v>5.1019600000000001</v>
      </c>
      <c r="GP24">
        <v>20.195399999999999</v>
      </c>
      <c r="GQ24">
        <v>5.2340600000000004</v>
      </c>
      <c r="GR24">
        <v>11.992000000000001</v>
      </c>
      <c r="GS24">
        <v>4.9747500000000002</v>
      </c>
      <c r="GT24">
        <v>3.28498</v>
      </c>
      <c r="GU24">
        <v>9999</v>
      </c>
      <c r="GV24">
        <v>9999</v>
      </c>
      <c r="GW24">
        <v>9999</v>
      </c>
      <c r="GX24">
        <v>70.599999999999994</v>
      </c>
      <c r="GY24">
        <v>1.8611599999999999</v>
      </c>
      <c r="GZ24">
        <v>1.86294</v>
      </c>
      <c r="HA24">
        <v>1.86816</v>
      </c>
      <c r="HB24">
        <v>1.85903</v>
      </c>
      <c r="HC24">
        <v>1.85731</v>
      </c>
      <c r="HD24">
        <v>1.8611</v>
      </c>
      <c r="HE24">
        <v>1.86493</v>
      </c>
      <c r="HF24">
        <v>1.8669100000000001</v>
      </c>
      <c r="HG24">
        <v>0</v>
      </c>
      <c r="HH24">
        <v>0</v>
      </c>
      <c r="HI24">
        <v>0</v>
      </c>
      <c r="HJ24">
        <v>4.5</v>
      </c>
      <c r="HK24" t="s">
        <v>409</v>
      </c>
      <c r="HL24" t="s">
        <v>410</v>
      </c>
      <c r="HM24" t="s">
        <v>411</v>
      </c>
      <c r="HN24" t="s">
        <v>412</v>
      </c>
      <c r="HO24" t="s">
        <v>412</v>
      </c>
      <c r="HP24" t="s">
        <v>411</v>
      </c>
      <c r="HQ24">
        <v>0</v>
      </c>
      <c r="HR24">
        <v>100</v>
      </c>
      <c r="HS24">
        <v>100</v>
      </c>
      <c r="HT24">
        <v>-0.65400000000000003</v>
      </c>
      <c r="HU24">
        <v>0.50890000000000002</v>
      </c>
      <c r="HV24">
        <v>-0.67118012302951668</v>
      </c>
      <c r="HW24">
        <v>7.2017937835690661E-4</v>
      </c>
      <c r="HX24">
        <v>-2.1401732963678211E-6</v>
      </c>
      <c r="HY24">
        <v>9.6926120888077628E-10</v>
      </c>
      <c r="HZ24">
        <v>0.50886663886953809</v>
      </c>
      <c r="IA24">
        <v>0</v>
      </c>
      <c r="IB24">
        <v>0</v>
      </c>
      <c r="IC24">
        <v>0</v>
      </c>
      <c r="ID24">
        <v>10</v>
      </c>
      <c r="IE24">
        <v>1941</v>
      </c>
      <c r="IF24">
        <v>1</v>
      </c>
      <c r="IG24">
        <v>24</v>
      </c>
      <c r="IH24">
        <v>1</v>
      </c>
      <c r="II24">
        <v>0.7</v>
      </c>
      <c r="IJ24">
        <v>0.17822299999999999</v>
      </c>
      <c r="IK24">
        <v>2.6135299999999999</v>
      </c>
      <c r="IL24">
        <v>1.3940399999999999</v>
      </c>
      <c r="IM24">
        <v>2.2753899999999998</v>
      </c>
      <c r="IN24">
        <v>1.5918000000000001</v>
      </c>
      <c r="IO24">
        <v>2.3815900000000001</v>
      </c>
      <c r="IP24">
        <v>45.404299999999999</v>
      </c>
      <c r="IQ24">
        <v>24.078700000000001</v>
      </c>
      <c r="IR24">
        <v>18</v>
      </c>
      <c r="IS24">
        <v>525.84900000000005</v>
      </c>
      <c r="IT24">
        <v>428.36500000000001</v>
      </c>
      <c r="IU24">
        <v>23.333600000000001</v>
      </c>
      <c r="IV24">
        <v>38.568100000000001</v>
      </c>
      <c r="IW24">
        <v>29.9999</v>
      </c>
      <c r="IX24">
        <v>38.5593</v>
      </c>
      <c r="IY24">
        <v>38.536999999999999</v>
      </c>
      <c r="IZ24">
        <v>3.64751</v>
      </c>
      <c r="JA24">
        <v>56.434899999999999</v>
      </c>
      <c r="JB24">
        <v>0</v>
      </c>
      <c r="JC24">
        <v>23.340299999999999</v>
      </c>
      <c r="JD24">
        <v>20</v>
      </c>
      <c r="JE24">
        <v>15.707100000000001</v>
      </c>
      <c r="JF24">
        <v>97.900099999999995</v>
      </c>
      <c r="JG24">
        <v>98.637299999999996</v>
      </c>
    </row>
    <row r="25" spans="1:267" x14ac:dyDescent="0.3">
      <c r="A25">
        <v>9</v>
      </c>
      <c r="B25">
        <v>1659732441</v>
      </c>
      <c r="C25">
        <v>1085.400000095367</v>
      </c>
      <c r="D25" t="s">
        <v>448</v>
      </c>
      <c r="E25" t="s">
        <v>449</v>
      </c>
      <c r="F25" t="s">
        <v>398</v>
      </c>
      <c r="G25" t="s">
        <v>399</v>
      </c>
      <c r="H25" t="s">
        <v>400</v>
      </c>
      <c r="I25" t="s">
        <v>31</v>
      </c>
      <c r="J25" t="s">
        <v>401</v>
      </c>
      <c r="K25">
        <f t="shared" si="0"/>
        <v>5.2479820960670045</v>
      </c>
      <c r="L25">
        <v>1659732441</v>
      </c>
      <c r="M25">
        <f t="shared" si="1"/>
        <v>9.4617986468200424E-3</v>
      </c>
      <c r="N25">
        <f t="shared" si="2"/>
        <v>9.4617986468200428</v>
      </c>
      <c r="O25">
        <f t="shared" si="3"/>
        <v>30.83369183054289</v>
      </c>
      <c r="P25">
        <f t="shared" si="4"/>
        <v>358.964</v>
      </c>
      <c r="Q25">
        <f t="shared" si="5"/>
        <v>269.37693984214928</v>
      </c>
      <c r="R25">
        <f t="shared" si="6"/>
        <v>26.812022611040437</v>
      </c>
      <c r="S25">
        <f t="shared" si="7"/>
        <v>35.728933925039598</v>
      </c>
      <c r="T25">
        <f t="shared" si="8"/>
        <v>0.66903713320807268</v>
      </c>
      <c r="U25">
        <f t="shared" si="9"/>
        <v>2.9205749752180048</v>
      </c>
      <c r="V25">
        <f t="shared" si="10"/>
        <v>0.59412449442907334</v>
      </c>
      <c r="W25">
        <f t="shared" si="11"/>
        <v>0.37735705913495587</v>
      </c>
      <c r="X25">
        <f t="shared" si="12"/>
        <v>321.51020920297782</v>
      </c>
      <c r="Y25">
        <f t="shared" si="13"/>
        <v>30.322930002736538</v>
      </c>
      <c r="Z25">
        <f t="shared" si="14"/>
        <v>30.030999999999999</v>
      </c>
      <c r="AA25">
        <f t="shared" si="15"/>
        <v>4.268041880196999</v>
      </c>
      <c r="AB25">
        <f t="shared" si="16"/>
        <v>61.096694339616079</v>
      </c>
      <c r="AC25">
        <f t="shared" si="17"/>
        <v>2.7387033477480598</v>
      </c>
      <c r="AD25">
        <f t="shared" si="18"/>
        <v>4.4825720562302838</v>
      </c>
      <c r="AE25">
        <f t="shared" si="19"/>
        <v>1.5293385324489392</v>
      </c>
      <c r="AF25">
        <f t="shared" si="20"/>
        <v>-417.26532032476388</v>
      </c>
      <c r="AG25">
        <f t="shared" si="21"/>
        <v>134.89087440938863</v>
      </c>
      <c r="AH25">
        <f t="shared" si="22"/>
        <v>10.316392406792751</v>
      </c>
      <c r="AI25">
        <f t="shared" si="23"/>
        <v>49.452155694395344</v>
      </c>
      <c r="AJ25">
        <v>0</v>
      </c>
      <c r="AK25">
        <v>0</v>
      </c>
      <c r="AL25">
        <f t="shared" si="24"/>
        <v>1</v>
      </c>
      <c r="AM25">
        <f t="shared" si="25"/>
        <v>0</v>
      </c>
      <c r="AN25">
        <f t="shared" si="26"/>
        <v>51932.914226527195</v>
      </c>
      <c r="AO25" t="s">
        <v>402</v>
      </c>
      <c r="AP25">
        <v>10366.9</v>
      </c>
      <c r="AQ25">
        <v>993.59653846153856</v>
      </c>
      <c r="AR25">
        <v>3431.87</v>
      </c>
      <c r="AS25">
        <f t="shared" si="27"/>
        <v>0.71047955241266758</v>
      </c>
      <c r="AT25">
        <v>-3.9894345373445681</v>
      </c>
      <c r="AU25" t="s">
        <v>450</v>
      </c>
      <c r="AV25">
        <v>10236.200000000001</v>
      </c>
      <c r="AW25">
        <v>768.19830769230782</v>
      </c>
      <c r="AX25">
        <v>1082.23</v>
      </c>
      <c r="AY25">
        <f t="shared" si="28"/>
        <v>0.29017093622214518</v>
      </c>
      <c r="AZ25">
        <v>0.5</v>
      </c>
      <c r="BA25">
        <f t="shared" si="29"/>
        <v>1681.196999587035</v>
      </c>
      <c r="BB25">
        <f t="shared" si="30"/>
        <v>30.83369183054289</v>
      </c>
      <c r="BC25">
        <f t="shared" si="31"/>
        <v>243.91725367201568</v>
      </c>
      <c r="BD25">
        <f t="shared" si="32"/>
        <v>2.0713293193148286E-2</v>
      </c>
      <c r="BE25">
        <f t="shared" si="33"/>
        <v>2.1711096532160443</v>
      </c>
      <c r="BF25">
        <f t="shared" si="34"/>
        <v>610.09968738171108</v>
      </c>
      <c r="BG25" t="s">
        <v>451</v>
      </c>
      <c r="BH25">
        <v>555.30999999999995</v>
      </c>
      <c r="BI25">
        <f t="shared" si="35"/>
        <v>555.30999999999995</v>
      </c>
      <c r="BJ25">
        <f t="shared" si="36"/>
        <v>0.48688356449183634</v>
      </c>
      <c r="BK25">
        <f t="shared" si="37"/>
        <v>0.59597603489655382</v>
      </c>
      <c r="BL25">
        <f t="shared" si="38"/>
        <v>0.81682287176349522</v>
      </c>
      <c r="BM25">
        <f t="shared" si="39"/>
        <v>3.5430376615881327</v>
      </c>
      <c r="BN25">
        <f t="shared" si="40"/>
        <v>0.96364908902279678</v>
      </c>
      <c r="BO25">
        <f t="shared" si="41"/>
        <v>0.43081512758417029</v>
      </c>
      <c r="BP25">
        <f t="shared" si="42"/>
        <v>0.56918487241582971</v>
      </c>
      <c r="BQ25">
        <v>6649</v>
      </c>
      <c r="BR25">
        <v>300</v>
      </c>
      <c r="BS25">
        <v>300</v>
      </c>
      <c r="BT25">
        <v>300</v>
      </c>
      <c r="BU25">
        <v>10236.200000000001</v>
      </c>
      <c r="BV25">
        <v>998.8</v>
      </c>
      <c r="BW25">
        <v>-1.09E-2</v>
      </c>
      <c r="BX25">
        <v>-2.29</v>
      </c>
      <c r="BY25" t="s">
        <v>405</v>
      </c>
      <c r="BZ25" t="s">
        <v>405</v>
      </c>
      <c r="CA25" t="s">
        <v>405</v>
      </c>
      <c r="CB25" t="s">
        <v>405</v>
      </c>
      <c r="CC25" t="s">
        <v>405</v>
      </c>
      <c r="CD25" t="s">
        <v>405</v>
      </c>
      <c r="CE25" t="s">
        <v>405</v>
      </c>
      <c r="CF25" t="s">
        <v>405</v>
      </c>
      <c r="CG25" t="s">
        <v>405</v>
      </c>
      <c r="CH25" t="s">
        <v>405</v>
      </c>
      <c r="CI25">
        <f t="shared" si="43"/>
        <v>2000</v>
      </c>
      <c r="CJ25">
        <f t="shared" si="44"/>
        <v>1681.196999587035</v>
      </c>
      <c r="CK25">
        <f t="shared" si="45"/>
        <v>0.84059849979351753</v>
      </c>
      <c r="CL25">
        <f t="shared" si="46"/>
        <v>0.1607551046014889</v>
      </c>
      <c r="CM25">
        <v>6</v>
      </c>
      <c r="CN25">
        <v>0.5</v>
      </c>
      <c r="CO25" t="s">
        <v>406</v>
      </c>
      <c r="CP25">
        <v>2</v>
      </c>
      <c r="CQ25">
        <v>1659732441</v>
      </c>
      <c r="CR25">
        <v>358.964</v>
      </c>
      <c r="CS25">
        <v>400.04</v>
      </c>
      <c r="CT25">
        <v>27.5154</v>
      </c>
      <c r="CU25">
        <v>16.473700000000001</v>
      </c>
      <c r="CV25">
        <v>359.35899999999998</v>
      </c>
      <c r="CW25">
        <v>27.010999999999999</v>
      </c>
      <c r="CX25">
        <v>500.00200000000001</v>
      </c>
      <c r="CY25">
        <v>99.433599999999998</v>
      </c>
      <c r="CZ25">
        <v>9.9873900000000002E-2</v>
      </c>
      <c r="DA25">
        <v>30.887699999999999</v>
      </c>
      <c r="DB25">
        <v>30.030999999999999</v>
      </c>
      <c r="DC25">
        <v>999.9</v>
      </c>
      <c r="DD25">
        <v>0</v>
      </c>
      <c r="DE25">
        <v>0</v>
      </c>
      <c r="DF25">
        <v>10005.6</v>
      </c>
      <c r="DG25">
        <v>0</v>
      </c>
      <c r="DH25">
        <v>1634.39</v>
      </c>
      <c r="DI25">
        <v>-41.075099999999999</v>
      </c>
      <c r="DJ25">
        <v>369.12099999999998</v>
      </c>
      <c r="DK25">
        <v>406.74</v>
      </c>
      <c r="DL25">
        <v>11.041700000000001</v>
      </c>
      <c r="DM25">
        <v>400.04</v>
      </c>
      <c r="DN25">
        <v>16.473700000000001</v>
      </c>
      <c r="DO25">
        <v>2.7359599999999999</v>
      </c>
      <c r="DP25">
        <v>1.6380399999999999</v>
      </c>
      <c r="DQ25">
        <v>22.502700000000001</v>
      </c>
      <c r="DR25">
        <v>14.321400000000001</v>
      </c>
      <c r="DS25">
        <v>2000</v>
      </c>
      <c r="DT25">
        <v>0.98</v>
      </c>
      <c r="DU25">
        <v>2.00001E-2</v>
      </c>
      <c r="DV25">
        <v>0</v>
      </c>
      <c r="DW25">
        <v>769.14499999999998</v>
      </c>
      <c r="DX25">
        <v>5.0006899999999996</v>
      </c>
      <c r="DY25">
        <v>16370.8</v>
      </c>
      <c r="DZ25">
        <v>16626.599999999999</v>
      </c>
      <c r="EA25">
        <v>50.686999999999998</v>
      </c>
      <c r="EB25">
        <v>53.25</v>
      </c>
      <c r="EC25">
        <v>52.061999999999998</v>
      </c>
      <c r="ED25">
        <v>51.936999999999998</v>
      </c>
      <c r="EE25">
        <v>52.25</v>
      </c>
      <c r="EF25">
        <v>1955.1</v>
      </c>
      <c r="EG25">
        <v>39.9</v>
      </c>
      <c r="EH25">
        <v>0</v>
      </c>
      <c r="EI25">
        <v>133.70000004768369</v>
      </c>
      <c r="EJ25">
        <v>0</v>
      </c>
      <c r="EK25">
        <v>768.19830769230782</v>
      </c>
      <c r="EL25">
        <v>5.128888896307922</v>
      </c>
      <c r="EM25">
        <v>95.422222173629635</v>
      </c>
      <c r="EN25">
        <v>16359.27307692308</v>
      </c>
      <c r="EO25">
        <v>15</v>
      </c>
      <c r="EP25">
        <v>1659732398.5</v>
      </c>
      <c r="EQ25" t="s">
        <v>452</v>
      </c>
      <c r="ER25">
        <v>1659732387.5</v>
      </c>
      <c r="ES25">
        <v>1659732398.5</v>
      </c>
      <c r="ET25">
        <v>31</v>
      </c>
      <c r="EU25">
        <v>0.249</v>
      </c>
      <c r="EV25">
        <v>-4.0000000000000001E-3</v>
      </c>
      <c r="EW25">
        <v>-0.41499999999999998</v>
      </c>
      <c r="EX25">
        <v>0.25900000000000001</v>
      </c>
      <c r="EY25">
        <v>400</v>
      </c>
      <c r="EZ25">
        <v>16</v>
      </c>
      <c r="FA25">
        <v>0.03</v>
      </c>
      <c r="FB25">
        <v>0.01</v>
      </c>
      <c r="FC25">
        <v>30.794868388671489</v>
      </c>
      <c r="FD25">
        <v>-0.61826949939415021</v>
      </c>
      <c r="FE25">
        <v>0.15206794758670861</v>
      </c>
      <c r="FF25">
        <v>1</v>
      </c>
      <c r="FG25">
        <v>0.68371985599271146</v>
      </c>
      <c r="FH25">
        <v>-3.0928419176540701E-2</v>
      </c>
      <c r="FI25">
        <v>5.9847456428846774E-3</v>
      </c>
      <c r="FJ25">
        <v>1</v>
      </c>
      <c r="FK25">
        <v>2</v>
      </c>
      <c r="FL25">
        <v>2</v>
      </c>
      <c r="FM25" t="s">
        <v>408</v>
      </c>
      <c r="FN25">
        <v>2.8863500000000002</v>
      </c>
      <c r="FO25">
        <v>2.8597100000000002</v>
      </c>
      <c r="FP25">
        <v>8.3946800000000002E-2</v>
      </c>
      <c r="FQ25">
        <v>9.3500799999999995E-2</v>
      </c>
      <c r="FR25">
        <v>0.124642</v>
      </c>
      <c r="FS25">
        <v>9.0546199999999993E-2</v>
      </c>
      <c r="FT25">
        <v>27435.200000000001</v>
      </c>
      <c r="FU25">
        <v>20941.7</v>
      </c>
      <c r="FV25">
        <v>28913.5</v>
      </c>
      <c r="FW25">
        <v>21575.599999999999</v>
      </c>
      <c r="FX25">
        <v>33816.1</v>
      </c>
      <c r="FY25">
        <v>26928.7</v>
      </c>
      <c r="FZ25">
        <v>40174</v>
      </c>
      <c r="GA25">
        <v>30732.5</v>
      </c>
      <c r="GB25">
        <v>1.95072</v>
      </c>
      <c r="GC25">
        <v>1.75823</v>
      </c>
      <c r="GD25">
        <v>-1.26138E-2</v>
      </c>
      <c r="GE25">
        <v>0</v>
      </c>
      <c r="GF25">
        <v>30.2362</v>
      </c>
      <c r="GG25">
        <v>999.9</v>
      </c>
      <c r="GH25">
        <v>43.2</v>
      </c>
      <c r="GI25">
        <v>42.1</v>
      </c>
      <c r="GJ25">
        <v>36.0045</v>
      </c>
      <c r="GK25">
        <v>63.067700000000002</v>
      </c>
      <c r="GL25">
        <v>11.490399999999999</v>
      </c>
      <c r="GM25">
        <v>1</v>
      </c>
      <c r="GN25">
        <v>0.93938299999999997</v>
      </c>
      <c r="GO25">
        <v>5.5223300000000002</v>
      </c>
      <c r="GP25">
        <v>20.181899999999999</v>
      </c>
      <c r="GQ25">
        <v>5.2301700000000002</v>
      </c>
      <c r="GR25">
        <v>11.992000000000001</v>
      </c>
      <c r="GS25">
        <v>4.9740500000000001</v>
      </c>
      <c r="GT25">
        <v>3.2842500000000001</v>
      </c>
      <c r="GU25">
        <v>9999</v>
      </c>
      <c r="GV25">
        <v>9999</v>
      </c>
      <c r="GW25">
        <v>9999</v>
      </c>
      <c r="GX25">
        <v>70.7</v>
      </c>
      <c r="GY25">
        <v>1.8612299999999999</v>
      </c>
      <c r="GZ25">
        <v>1.8629500000000001</v>
      </c>
      <c r="HA25">
        <v>1.86816</v>
      </c>
      <c r="HB25">
        <v>1.85903</v>
      </c>
      <c r="HC25">
        <v>1.8573200000000001</v>
      </c>
      <c r="HD25">
        <v>1.86111</v>
      </c>
      <c r="HE25">
        <v>1.86493</v>
      </c>
      <c r="HF25">
        <v>1.8669100000000001</v>
      </c>
      <c r="HG25">
        <v>0</v>
      </c>
      <c r="HH25">
        <v>0</v>
      </c>
      <c r="HI25">
        <v>0</v>
      </c>
      <c r="HJ25">
        <v>4.5</v>
      </c>
      <c r="HK25" t="s">
        <v>409</v>
      </c>
      <c r="HL25" t="s">
        <v>410</v>
      </c>
      <c r="HM25" t="s">
        <v>411</v>
      </c>
      <c r="HN25" t="s">
        <v>412</v>
      </c>
      <c r="HO25" t="s">
        <v>412</v>
      </c>
      <c r="HP25" t="s">
        <v>411</v>
      </c>
      <c r="HQ25">
        <v>0</v>
      </c>
      <c r="HR25">
        <v>100</v>
      </c>
      <c r="HS25">
        <v>100</v>
      </c>
      <c r="HT25">
        <v>-0.39500000000000002</v>
      </c>
      <c r="HU25">
        <v>0.50439999999999996</v>
      </c>
      <c r="HV25">
        <v>-0.42241363715030378</v>
      </c>
      <c r="HW25">
        <v>7.2017937835690661E-4</v>
      </c>
      <c r="HX25">
        <v>-2.1401732963678211E-6</v>
      </c>
      <c r="HY25">
        <v>9.6926120888077628E-10</v>
      </c>
      <c r="HZ25">
        <v>0.50444858036127815</v>
      </c>
      <c r="IA25">
        <v>0</v>
      </c>
      <c r="IB25">
        <v>0</v>
      </c>
      <c r="IC25">
        <v>0</v>
      </c>
      <c r="ID25">
        <v>10</v>
      </c>
      <c r="IE25">
        <v>1941</v>
      </c>
      <c r="IF25">
        <v>1</v>
      </c>
      <c r="IG25">
        <v>24</v>
      </c>
      <c r="IH25">
        <v>0.9</v>
      </c>
      <c r="II25">
        <v>0.7</v>
      </c>
      <c r="IJ25">
        <v>1.0510299999999999</v>
      </c>
      <c r="IK25">
        <v>2.5500500000000001</v>
      </c>
      <c r="IL25">
        <v>1.3940399999999999</v>
      </c>
      <c r="IM25">
        <v>2.2753899999999998</v>
      </c>
      <c r="IN25">
        <v>1.5918000000000001</v>
      </c>
      <c r="IO25">
        <v>2.4694799999999999</v>
      </c>
      <c r="IP25">
        <v>45.404299999999999</v>
      </c>
      <c r="IQ25">
        <v>24.07</v>
      </c>
      <c r="IR25">
        <v>18</v>
      </c>
      <c r="IS25">
        <v>525.779</v>
      </c>
      <c r="IT25">
        <v>431.14800000000002</v>
      </c>
      <c r="IU25">
        <v>23.229500000000002</v>
      </c>
      <c r="IV25">
        <v>38.598100000000002</v>
      </c>
      <c r="IW25">
        <v>30.000299999999999</v>
      </c>
      <c r="IX25">
        <v>38.629199999999997</v>
      </c>
      <c r="IY25">
        <v>38.618200000000002</v>
      </c>
      <c r="IZ25">
        <v>21.127400000000002</v>
      </c>
      <c r="JA25">
        <v>53.671999999999997</v>
      </c>
      <c r="JB25">
        <v>0</v>
      </c>
      <c r="JC25">
        <v>23.202300000000001</v>
      </c>
      <c r="JD25">
        <v>400</v>
      </c>
      <c r="JE25">
        <v>16.385300000000001</v>
      </c>
      <c r="JF25">
        <v>97.901399999999995</v>
      </c>
      <c r="JG25">
        <v>98.6357</v>
      </c>
    </row>
    <row r="26" spans="1:267" x14ac:dyDescent="0.3">
      <c r="A26">
        <v>10</v>
      </c>
      <c r="B26">
        <v>1659732565.5</v>
      </c>
      <c r="C26">
        <v>1209.900000095367</v>
      </c>
      <c r="D26" t="s">
        <v>453</v>
      </c>
      <c r="E26" t="s">
        <v>454</v>
      </c>
      <c r="F26" t="s">
        <v>398</v>
      </c>
      <c r="G26" t="s">
        <v>399</v>
      </c>
      <c r="H26" t="s">
        <v>400</v>
      </c>
      <c r="I26" t="s">
        <v>31</v>
      </c>
      <c r="J26" t="s">
        <v>401</v>
      </c>
      <c r="K26">
        <f t="shared" si="0"/>
        <v>5.4086346363724047</v>
      </c>
      <c r="L26">
        <v>1659732565.5</v>
      </c>
      <c r="M26">
        <f t="shared" si="1"/>
        <v>9.1286027599483729E-3</v>
      </c>
      <c r="N26">
        <f t="shared" si="2"/>
        <v>9.1286027599483734</v>
      </c>
      <c r="O26">
        <f t="shared" si="3"/>
        <v>32.223891833675808</v>
      </c>
      <c r="P26">
        <f t="shared" si="4"/>
        <v>357.44299999999998</v>
      </c>
      <c r="Q26">
        <f t="shared" si="5"/>
        <v>257.50245582334247</v>
      </c>
      <c r="R26">
        <f t="shared" si="6"/>
        <v>25.627269361999328</v>
      </c>
      <c r="S26">
        <f t="shared" si="7"/>
        <v>35.573594874161003</v>
      </c>
      <c r="T26">
        <f t="shared" si="8"/>
        <v>0.61673439082728698</v>
      </c>
      <c r="U26">
        <f t="shared" si="9"/>
        <v>2.920935973331011</v>
      </c>
      <c r="V26">
        <f t="shared" si="10"/>
        <v>0.5524832516832886</v>
      </c>
      <c r="W26">
        <f t="shared" si="11"/>
        <v>0.35051528401104165</v>
      </c>
      <c r="X26">
        <f t="shared" si="12"/>
        <v>321.50222920295789</v>
      </c>
      <c r="Y26">
        <f t="shared" si="13"/>
        <v>30.383294788896709</v>
      </c>
      <c r="Z26">
        <f t="shared" si="14"/>
        <v>30.047999999999998</v>
      </c>
      <c r="AA26">
        <f t="shared" si="15"/>
        <v>4.2722102977277636</v>
      </c>
      <c r="AB26">
        <f t="shared" si="16"/>
        <v>59.995192396607877</v>
      </c>
      <c r="AC26">
        <f t="shared" si="17"/>
        <v>2.6852942208286006</v>
      </c>
      <c r="AD26">
        <f t="shared" si="18"/>
        <v>4.4758490031618381</v>
      </c>
      <c r="AE26">
        <f t="shared" si="19"/>
        <v>1.586916076899163</v>
      </c>
      <c r="AF26">
        <f t="shared" si="20"/>
        <v>-402.57138171372327</v>
      </c>
      <c r="AG26">
        <f t="shared" si="21"/>
        <v>128.08894505797997</v>
      </c>
      <c r="AH26">
        <f t="shared" si="22"/>
        <v>9.7945210609690747</v>
      </c>
      <c r="AI26">
        <f t="shared" si="23"/>
        <v>56.814313608183681</v>
      </c>
      <c r="AJ26">
        <v>0</v>
      </c>
      <c r="AK26">
        <v>0</v>
      </c>
      <c r="AL26">
        <f t="shared" si="24"/>
        <v>1</v>
      </c>
      <c r="AM26">
        <f t="shared" si="25"/>
        <v>0</v>
      </c>
      <c r="AN26">
        <f t="shared" si="26"/>
        <v>51947.433750768949</v>
      </c>
      <c r="AO26" t="s">
        <v>402</v>
      </c>
      <c r="AP26">
        <v>10366.9</v>
      </c>
      <c r="AQ26">
        <v>993.59653846153856</v>
      </c>
      <c r="AR26">
        <v>3431.87</v>
      </c>
      <c r="AS26">
        <f t="shared" si="27"/>
        <v>0.71047955241266758</v>
      </c>
      <c r="AT26">
        <v>-3.9894345373445681</v>
      </c>
      <c r="AU26" t="s">
        <v>455</v>
      </c>
      <c r="AV26">
        <v>10236.1</v>
      </c>
      <c r="AW26">
        <v>778.07424000000003</v>
      </c>
      <c r="AX26">
        <v>1132.82</v>
      </c>
      <c r="AY26">
        <f t="shared" si="28"/>
        <v>0.31315280450557015</v>
      </c>
      <c r="AZ26">
        <v>0.5</v>
      </c>
      <c r="BA26">
        <f t="shared" si="29"/>
        <v>1681.1549995870248</v>
      </c>
      <c r="BB26">
        <f t="shared" si="30"/>
        <v>32.223891833675808</v>
      </c>
      <c r="BC26">
        <f t="shared" si="31"/>
        <v>263.22920146461871</v>
      </c>
      <c r="BD26">
        <f t="shared" si="32"/>
        <v>2.1540742156384251E-2</v>
      </c>
      <c r="BE26">
        <f t="shared" si="33"/>
        <v>2.0294927702547629</v>
      </c>
      <c r="BF26">
        <f t="shared" si="34"/>
        <v>625.85618000012528</v>
      </c>
      <c r="BG26" t="s">
        <v>456</v>
      </c>
      <c r="BH26">
        <v>566.79999999999995</v>
      </c>
      <c r="BI26">
        <f t="shared" si="35"/>
        <v>566.79999999999995</v>
      </c>
      <c r="BJ26">
        <f t="shared" si="36"/>
        <v>0.49965572641725964</v>
      </c>
      <c r="BK26">
        <f t="shared" si="37"/>
        <v>0.62673714709727557</v>
      </c>
      <c r="BL26">
        <f t="shared" si="38"/>
        <v>0.80244112709288096</v>
      </c>
      <c r="BM26">
        <f t="shared" si="39"/>
        <v>2.5480314602147649</v>
      </c>
      <c r="BN26">
        <f t="shared" si="40"/>
        <v>0.94290080102392759</v>
      </c>
      <c r="BO26">
        <f t="shared" si="41"/>
        <v>0.45655619568479194</v>
      </c>
      <c r="BP26">
        <f t="shared" si="42"/>
        <v>0.54344380431520811</v>
      </c>
      <c r="BQ26">
        <v>6651</v>
      </c>
      <c r="BR26">
        <v>300</v>
      </c>
      <c r="BS26">
        <v>300</v>
      </c>
      <c r="BT26">
        <v>300</v>
      </c>
      <c r="BU26">
        <v>10236.1</v>
      </c>
      <c r="BV26">
        <v>1031.04</v>
      </c>
      <c r="BW26">
        <v>-1.0900099999999999E-2</v>
      </c>
      <c r="BX26">
        <v>-7.67</v>
      </c>
      <c r="BY26" t="s">
        <v>405</v>
      </c>
      <c r="BZ26" t="s">
        <v>405</v>
      </c>
      <c r="CA26" t="s">
        <v>405</v>
      </c>
      <c r="CB26" t="s">
        <v>405</v>
      </c>
      <c r="CC26" t="s">
        <v>405</v>
      </c>
      <c r="CD26" t="s">
        <v>405</v>
      </c>
      <c r="CE26" t="s">
        <v>405</v>
      </c>
      <c r="CF26" t="s">
        <v>405</v>
      </c>
      <c r="CG26" t="s">
        <v>405</v>
      </c>
      <c r="CH26" t="s">
        <v>405</v>
      </c>
      <c r="CI26">
        <f t="shared" si="43"/>
        <v>1999.95</v>
      </c>
      <c r="CJ26">
        <f t="shared" si="44"/>
        <v>1681.1549995870248</v>
      </c>
      <c r="CK26">
        <f t="shared" si="45"/>
        <v>0.84059851475638125</v>
      </c>
      <c r="CL26">
        <f t="shared" si="46"/>
        <v>0.16075513347981593</v>
      </c>
      <c r="CM26">
        <v>6</v>
      </c>
      <c r="CN26">
        <v>0.5</v>
      </c>
      <c r="CO26" t="s">
        <v>406</v>
      </c>
      <c r="CP26">
        <v>2</v>
      </c>
      <c r="CQ26">
        <v>1659732565.5</v>
      </c>
      <c r="CR26">
        <v>357.44299999999998</v>
      </c>
      <c r="CS26">
        <v>400.02100000000002</v>
      </c>
      <c r="CT26">
        <v>26.9818</v>
      </c>
      <c r="CU26">
        <v>16.3246</v>
      </c>
      <c r="CV26">
        <v>357.75400000000002</v>
      </c>
      <c r="CW26">
        <v>26.481100000000001</v>
      </c>
      <c r="CX26">
        <v>500.07299999999998</v>
      </c>
      <c r="CY26">
        <v>99.422300000000007</v>
      </c>
      <c r="CZ26">
        <v>0.10012699999999999</v>
      </c>
      <c r="DA26">
        <v>30.8614</v>
      </c>
      <c r="DB26">
        <v>30.047999999999998</v>
      </c>
      <c r="DC26">
        <v>999.9</v>
      </c>
      <c r="DD26">
        <v>0</v>
      </c>
      <c r="DE26">
        <v>0</v>
      </c>
      <c r="DF26">
        <v>10008.799999999999</v>
      </c>
      <c r="DG26">
        <v>0</v>
      </c>
      <c r="DH26">
        <v>1586.56</v>
      </c>
      <c r="DI26">
        <v>-42.578400000000002</v>
      </c>
      <c r="DJ26">
        <v>367.35399999999998</v>
      </c>
      <c r="DK26">
        <v>406.66</v>
      </c>
      <c r="DL26">
        <v>10.6571</v>
      </c>
      <c r="DM26">
        <v>400.02100000000002</v>
      </c>
      <c r="DN26">
        <v>16.3246</v>
      </c>
      <c r="DO26">
        <v>2.6825899999999998</v>
      </c>
      <c r="DP26">
        <v>1.62303</v>
      </c>
      <c r="DQ26">
        <v>22.178899999999999</v>
      </c>
      <c r="DR26">
        <v>14.1792</v>
      </c>
      <c r="DS26">
        <v>1999.95</v>
      </c>
      <c r="DT26">
        <v>0.98</v>
      </c>
      <c r="DU26">
        <v>2.00001E-2</v>
      </c>
      <c r="DV26">
        <v>0</v>
      </c>
      <c r="DW26">
        <v>778.78800000000001</v>
      </c>
      <c r="DX26">
        <v>5.0006899999999996</v>
      </c>
      <c r="DY26">
        <v>16546.3</v>
      </c>
      <c r="DZ26">
        <v>16626.2</v>
      </c>
      <c r="EA26">
        <v>50.75</v>
      </c>
      <c r="EB26">
        <v>53.311999999999998</v>
      </c>
      <c r="EC26">
        <v>52.125</v>
      </c>
      <c r="ED26">
        <v>52.061999999999998</v>
      </c>
      <c r="EE26">
        <v>52.311999999999998</v>
      </c>
      <c r="EF26">
        <v>1955.05</v>
      </c>
      <c r="EG26">
        <v>39.9</v>
      </c>
      <c r="EH26">
        <v>0</v>
      </c>
      <c r="EI26">
        <v>123.8999998569489</v>
      </c>
      <c r="EJ26">
        <v>0</v>
      </c>
      <c r="EK26">
        <v>778.07424000000003</v>
      </c>
      <c r="EL26">
        <v>6.4246923179460991</v>
      </c>
      <c r="EM26">
        <v>124.4307692718555</v>
      </c>
      <c r="EN26">
        <v>16528.044000000002</v>
      </c>
      <c r="EO26">
        <v>15</v>
      </c>
      <c r="EP26">
        <v>1659732523</v>
      </c>
      <c r="EQ26" t="s">
        <v>457</v>
      </c>
      <c r="ER26">
        <v>1659732505.5</v>
      </c>
      <c r="ES26">
        <v>1659732523</v>
      </c>
      <c r="ET26">
        <v>32</v>
      </c>
      <c r="EU26">
        <v>8.3000000000000004E-2</v>
      </c>
      <c r="EV26">
        <v>-4.0000000000000001E-3</v>
      </c>
      <c r="EW26">
        <v>-0.33200000000000002</v>
      </c>
      <c r="EX26">
        <v>0.27200000000000002</v>
      </c>
      <c r="EY26">
        <v>400</v>
      </c>
      <c r="EZ26">
        <v>16</v>
      </c>
      <c r="FA26">
        <v>0.04</v>
      </c>
      <c r="FB26">
        <v>0.01</v>
      </c>
      <c r="FC26">
        <v>32.248878679441603</v>
      </c>
      <c r="FD26">
        <v>-0.48628271943252582</v>
      </c>
      <c r="FE26">
        <v>0.11660638130122319</v>
      </c>
      <c r="FF26">
        <v>1</v>
      </c>
      <c r="FG26">
        <v>0.61329341818639793</v>
      </c>
      <c r="FH26">
        <v>8.8412002408212315E-2</v>
      </c>
      <c r="FI26">
        <v>1.7092506010065771E-2</v>
      </c>
      <c r="FJ26">
        <v>1</v>
      </c>
      <c r="FK26">
        <v>2</v>
      </c>
      <c r="FL26">
        <v>2</v>
      </c>
      <c r="FM26" t="s">
        <v>408</v>
      </c>
      <c r="FN26">
        <v>2.8864299999999998</v>
      </c>
      <c r="FO26">
        <v>2.86</v>
      </c>
      <c r="FP26">
        <v>8.36176E-2</v>
      </c>
      <c r="FQ26">
        <v>9.3467599999999998E-2</v>
      </c>
      <c r="FR26">
        <v>0.12291100000000001</v>
      </c>
      <c r="FS26">
        <v>8.9933600000000002E-2</v>
      </c>
      <c r="FT26">
        <v>27441.1</v>
      </c>
      <c r="FU26">
        <v>20939.5</v>
      </c>
      <c r="FV26">
        <v>28909.599999999999</v>
      </c>
      <c r="FW26">
        <v>21572.9</v>
      </c>
      <c r="FX26">
        <v>33878.5</v>
      </c>
      <c r="FY26">
        <v>26943.7</v>
      </c>
      <c r="FZ26">
        <v>40169</v>
      </c>
      <c r="GA26">
        <v>30728.6</v>
      </c>
      <c r="GB26">
        <v>1.9500200000000001</v>
      </c>
      <c r="GC26">
        <v>1.75685</v>
      </c>
      <c r="GD26">
        <v>-2.3186200000000001E-2</v>
      </c>
      <c r="GE26">
        <v>0</v>
      </c>
      <c r="GF26">
        <v>30.4251</v>
      </c>
      <c r="GG26">
        <v>999.9</v>
      </c>
      <c r="GH26">
        <v>43.2</v>
      </c>
      <c r="GI26">
        <v>42</v>
      </c>
      <c r="GJ26">
        <v>35.817500000000003</v>
      </c>
      <c r="GK26">
        <v>62.847700000000003</v>
      </c>
      <c r="GL26">
        <v>11.073700000000001</v>
      </c>
      <c r="GM26">
        <v>1</v>
      </c>
      <c r="GN26">
        <v>0.95077199999999995</v>
      </c>
      <c r="GO26">
        <v>5.9972500000000002</v>
      </c>
      <c r="GP26">
        <v>20.1677</v>
      </c>
      <c r="GQ26">
        <v>5.2351099999999997</v>
      </c>
      <c r="GR26">
        <v>11.992000000000001</v>
      </c>
      <c r="GS26">
        <v>4.9753999999999996</v>
      </c>
      <c r="GT26">
        <v>3.2849200000000001</v>
      </c>
      <c r="GU26">
        <v>9999</v>
      </c>
      <c r="GV26">
        <v>9999</v>
      </c>
      <c r="GW26">
        <v>9999</v>
      </c>
      <c r="GX26">
        <v>70.7</v>
      </c>
      <c r="GY26">
        <v>1.86124</v>
      </c>
      <c r="GZ26">
        <v>1.8629199999999999</v>
      </c>
      <c r="HA26">
        <v>1.8681700000000001</v>
      </c>
      <c r="HB26">
        <v>1.8590100000000001</v>
      </c>
      <c r="HC26">
        <v>1.85734</v>
      </c>
      <c r="HD26">
        <v>1.8610899999999999</v>
      </c>
      <c r="HE26">
        <v>1.86493</v>
      </c>
      <c r="HF26">
        <v>1.8669199999999999</v>
      </c>
      <c r="HG26">
        <v>0</v>
      </c>
      <c r="HH26">
        <v>0</v>
      </c>
      <c r="HI26">
        <v>0</v>
      </c>
      <c r="HJ26">
        <v>4.5</v>
      </c>
      <c r="HK26" t="s">
        <v>409</v>
      </c>
      <c r="HL26" t="s">
        <v>410</v>
      </c>
      <c r="HM26" t="s">
        <v>411</v>
      </c>
      <c r="HN26" t="s">
        <v>412</v>
      </c>
      <c r="HO26" t="s">
        <v>412</v>
      </c>
      <c r="HP26" t="s">
        <v>411</v>
      </c>
      <c r="HQ26">
        <v>0</v>
      </c>
      <c r="HR26">
        <v>100</v>
      </c>
      <c r="HS26">
        <v>100</v>
      </c>
      <c r="HT26">
        <v>-0.311</v>
      </c>
      <c r="HU26">
        <v>0.50070000000000003</v>
      </c>
      <c r="HV26">
        <v>-0.33988037847747909</v>
      </c>
      <c r="HW26">
        <v>7.2017937835690661E-4</v>
      </c>
      <c r="HX26">
        <v>-2.1401732963678211E-6</v>
      </c>
      <c r="HY26">
        <v>9.6926120888077628E-10</v>
      </c>
      <c r="HZ26">
        <v>0.50065566801392947</v>
      </c>
      <c r="IA26">
        <v>0</v>
      </c>
      <c r="IB26">
        <v>0</v>
      </c>
      <c r="IC26">
        <v>0</v>
      </c>
      <c r="ID26">
        <v>10</v>
      </c>
      <c r="IE26">
        <v>1941</v>
      </c>
      <c r="IF26">
        <v>1</v>
      </c>
      <c r="IG26">
        <v>24</v>
      </c>
      <c r="IH26">
        <v>1</v>
      </c>
      <c r="II26">
        <v>0.7</v>
      </c>
      <c r="IJ26">
        <v>1.0510299999999999</v>
      </c>
      <c r="IK26">
        <v>2.5573700000000001</v>
      </c>
      <c r="IL26">
        <v>1.3940399999999999</v>
      </c>
      <c r="IM26">
        <v>2.2753899999999998</v>
      </c>
      <c r="IN26">
        <v>1.5918000000000001</v>
      </c>
      <c r="IO26">
        <v>2.3327599999999999</v>
      </c>
      <c r="IP26">
        <v>45.375799999999998</v>
      </c>
      <c r="IQ26">
        <v>24.052499999999998</v>
      </c>
      <c r="IR26">
        <v>18</v>
      </c>
      <c r="IS26">
        <v>525.89700000000005</v>
      </c>
      <c r="IT26">
        <v>430.74700000000001</v>
      </c>
      <c r="IU26">
        <v>22.816500000000001</v>
      </c>
      <c r="IV26">
        <v>38.693600000000004</v>
      </c>
      <c r="IW26">
        <v>30.000900000000001</v>
      </c>
      <c r="IX26">
        <v>38.708100000000002</v>
      </c>
      <c r="IY26">
        <v>38.696899999999999</v>
      </c>
      <c r="IZ26">
        <v>21.109400000000001</v>
      </c>
      <c r="JA26">
        <v>54.8964</v>
      </c>
      <c r="JB26">
        <v>0</v>
      </c>
      <c r="JC26">
        <v>22.830100000000002</v>
      </c>
      <c r="JD26">
        <v>400</v>
      </c>
      <c r="JE26">
        <v>16.121700000000001</v>
      </c>
      <c r="JF26">
        <v>97.888900000000007</v>
      </c>
      <c r="JG26">
        <v>98.6233</v>
      </c>
    </row>
    <row r="27" spans="1:267" x14ac:dyDescent="0.3">
      <c r="A27">
        <v>11</v>
      </c>
      <c r="B27">
        <v>1659732687.5</v>
      </c>
      <c r="C27">
        <v>1331.900000095367</v>
      </c>
      <c r="D27" t="s">
        <v>458</v>
      </c>
      <c r="E27" t="s">
        <v>459</v>
      </c>
      <c r="F27" t="s">
        <v>398</v>
      </c>
      <c r="G27" t="s">
        <v>399</v>
      </c>
      <c r="H27" t="s">
        <v>400</v>
      </c>
      <c r="I27" t="s">
        <v>31</v>
      </c>
      <c r="J27" t="s">
        <v>401</v>
      </c>
      <c r="K27">
        <f t="shared" si="0"/>
        <v>4.7341202048048521</v>
      </c>
      <c r="L27">
        <v>1659732687.5</v>
      </c>
      <c r="M27">
        <f t="shared" si="1"/>
        <v>9.2003982585179174E-3</v>
      </c>
      <c r="N27">
        <f t="shared" si="2"/>
        <v>9.200398258517918</v>
      </c>
      <c r="O27">
        <f t="shared" si="3"/>
        <v>43.07819200452608</v>
      </c>
      <c r="P27">
        <f t="shared" si="4"/>
        <v>542.21600000000001</v>
      </c>
      <c r="Q27">
        <f t="shared" si="5"/>
        <v>405.20280703003971</v>
      </c>
      <c r="R27">
        <f t="shared" si="6"/>
        <v>40.325889518764988</v>
      </c>
      <c r="S27">
        <f t="shared" si="7"/>
        <v>53.961478380591991</v>
      </c>
      <c r="T27">
        <f t="shared" si="8"/>
        <v>0.60857340617647782</v>
      </c>
      <c r="U27">
        <f t="shared" si="9"/>
        <v>2.914209225020147</v>
      </c>
      <c r="V27">
        <f t="shared" si="10"/>
        <v>0.54579049280494585</v>
      </c>
      <c r="W27">
        <f t="shared" si="11"/>
        <v>0.34621853667821267</v>
      </c>
      <c r="X27">
        <f t="shared" si="12"/>
        <v>321.52138120300572</v>
      </c>
      <c r="Y27">
        <f t="shared" si="13"/>
        <v>30.2477299891918</v>
      </c>
      <c r="Z27">
        <f t="shared" si="14"/>
        <v>30.033899999999999</v>
      </c>
      <c r="AA27">
        <f t="shared" si="15"/>
        <v>4.2687527123368403</v>
      </c>
      <c r="AB27">
        <f t="shared" si="16"/>
        <v>59.587359671426569</v>
      </c>
      <c r="AC27">
        <f t="shared" si="17"/>
        <v>2.6494483190163995</v>
      </c>
      <c r="AD27">
        <f t="shared" si="18"/>
        <v>4.4463260893347947</v>
      </c>
      <c r="AE27">
        <f t="shared" si="19"/>
        <v>1.6193043933204407</v>
      </c>
      <c r="AF27">
        <f t="shared" si="20"/>
        <v>-405.73756320064018</v>
      </c>
      <c r="AG27">
        <f t="shared" si="21"/>
        <v>111.80007925127616</v>
      </c>
      <c r="AH27">
        <f t="shared" si="22"/>
        <v>8.5631920741048599</v>
      </c>
      <c r="AI27">
        <f t="shared" si="23"/>
        <v>36.147089327746542</v>
      </c>
      <c r="AJ27">
        <v>0</v>
      </c>
      <c r="AK27">
        <v>0</v>
      </c>
      <c r="AL27">
        <f t="shared" si="24"/>
        <v>1</v>
      </c>
      <c r="AM27">
        <f t="shared" si="25"/>
        <v>0</v>
      </c>
      <c r="AN27">
        <f t="shared" si="26"/>
        <v>51775.963605895915</v>
      </c>
      <c r="AO27" t="s">
        <v>402</v>
      </c>
      <c r="AP27">
        <v>10366.9</v>
      </c>
      <c r="AQ27">
        <v>993.59653846153856</v>
      </c>
      <c r="AR27">
        <v>3431.87</v>
      </c>
      <c r="AS27">
        <f t="shared" si="27"/>
        <v>0.71047955241266758</v>
      </c>
      <c r="AT27">
        <v>-3.9894345373445681</v>
      </c>
      <c r="AU27" t="s">
        <v>460</v>
      </c>
      <c r="AV27">
        <v>10237</v>
      </c>
      <c r="AW27">
        <v>819.99965384615393</v>
      </c>
      <c r="AX27">
        <v>1229.94</v>
      </c>
      <c r="AY27">
        <f t="shared" si="28"/>
        <v>0.33330109286131526</v>
      </c>
      <c r="AZ27">
        <v>0.5</v>
      </c>
      <c r="BA27">
        <f t="shared" si="29"/>
        <v>1681.2557995870493</v>
      </c>
      <c r="BB27">
        <f t="shared" si="30"/>
        <v>43.07819200452608</v>
      </c>
      <c r="BC27">
        <f t="shared" si="31"/>
        <v>280.18219769089399</v>
      </c>
      <c r="BD27">
        <f t="shared" si="32"/>
        <v>2.7995517727541174E-2</v>
      </c>
      <c r="BE27">
        <f t="shared" si="33"/>
        <v>1.790274322324666</v>
      </c>
      <c r="BF27">
        <f t="shared" si="34"/>
        <v>654.40478221829767</v>
      </c>
      <c r="BG27" t="s">
        <v>461</v>
      </c>
      <c r="BH27">
        <v>579.88</v>
      </c>
      <c r="BI27">
        <f t="shared" si="35"/>
        <v>579.88</v>
      </c>
      <c r="BJ27">
        <f t="shared" si="36"/>
        <v>0.52852984698440575</v>
      </c>
      <c r="BK27">
        <f t="shared" si="37"/>
        <v>0.63061924461410657</v>
      </c>
      <c r="BL27">
        <f t="shared" si="38"/>
        <v>0.77206792450183903</v>
      </c>
      <c r="BM27">
        <f t="shared" si="39"/>
        <v>1.7345110522007576</v>
      </c>
      <c r="BN27">
        <f t="shared" si="40"/>
        <v>0.90306933768235431</v>
      </c>
      <c r="BO27">
        <f t="shared" si="41"/>
        <v>0.44595566089767719</v>
      </c>
      <c r="BP27">
        <f t="shared" si="42"/>
        <v>0.55404433910232287</v>
      </c>
      <c r="BQ27">
        <v>6653</v>
      </c>
      <c r="BR27">
        <v>300</v>
      </c>
      <c r="BS27">
        <v>300</v>
      </c>
      <c r="BT27">
        <v>300</v>
      </c>
      <c r="BU27">
        <v>10237</v>
      </c>
      <c r="BV27">
        <v>1125.53</v>
      </c>
      <c r="BW27">
        <v>-1.09014E-2</v>
      </c>
      <c r="BX27">
        <v>1.74</v>
      </c>
      <c r="BY27" t="s">
        <v>405</v>
      </c>
      <c r="BZ27" t="s">
        <v>405</v>
      </c>
      <c r="CA27" t="s">
        <v>405</v>
      </c>
      <c r="CB27" t="s">
        <v>405</v>
      </c>
      <c r="CC27" t="s">
        <v>405</v>
      </c>
      <c r="CD27" t="s">
        <v>405</v>
      </c>
      <c r="CE27" t="s">
        <v>405</v>
      </c>
      <c r="CF27" t="s">
        <v>405</v>
      </c>
      <c r="CG27" t="s">
        <v>405</v>
      </c>
      <c r="CH27" t="s">
        <v>405</v>
      </c>
      <c r="CI27">
        <f t="shared" si="43"/>
        <v>2000.07</v>
      </c>
      <c r="CJ27">
        <f t="shared" si="44"/>
        <v>1681.2557995870493</v>
      </c>
      <c r="CK27">
        <f t="shared" si="45"/>
        <v>0.84059847884676508</v>
      </c>
      <c r="CL27">
        <f t="shared" si="46"/>
        <v>0.16075506417425675</v>
      </c>
      <c r="CM27">
        <v>6</v>
      </c>
      <c r="CN27">
        <v>0.5</v>
      </c>
      <c r="CO27" t="s">
        <v>406</v>
      </c>
      <c r="CP27">
        <v>2</v>
      </c>
      <c r="CQ27">
        <v>1659732687.5</v>
      </c>
      <c r="CR27">
        <v>542.21600000000001</v>
      </c>
      <c r="CS27">
        <v>599.89800000000002</v>
      </c>
      <c r="CT27">
        <v>26.622199999999999</v>
      </c>
      <c r="CU27">
        <v>15.875299999999999</v>
      </c>
      <c r="CV27">
        <v>542.22799999999995</v>
      </c>
      <c r="CW27">
        <v>26.1233</v>
      </c>
      <c r="CX27">
        <v>499.98399999999998</v>
      </c>
      <c r="CY27">
        <v>99.420199999999994</v>
      </c>
      <c r="CZ27">
        <v>0.100062</v>
      </c>
      <c r="DA27">
        <v>30.7455</v>
      </c>
      <c r="DB27">
        <v>30.033899999999999</v>
      </c>
      <c r="DC27">
        <v>999.9</v>
      </c>
      <c r="DD27">
        <v>0</v>
      </c>
      <c r="DE27">
        <v>0</v>
      </c>
      <c r="DF27">
        <v>9970.6200000000008</v>
      </c>
      <c r="DG27">
        <v>0</v>
      </c>
      <c r="DH27">
        <v>1587.98</v>
      </c>
      <c r="DI27">
        <v>-57.681899999999999</v>
      </c>
      <c r="DJ27">
        <v>557.04499999999996</v>
      </c>
      <c r="DK27">
        <v>609.57500000000005</v>
      </c>
      <c r="DL27">
        <v>10.747</v>
      </c>
      <c r="DM27">
        <v>599.89800000000002</v>
      </c>
      <c r="DN27">
        <v>15.875299999999999</v>
      </c>
      <c r="DO27">
        <v>2.6467900000000002</v>
      </c>
      <c r="DP27">
        <v>1.5783199999999999</v>
      </c>
      <c r="DQ27">
        <v>21.958400000000001</v>
      </c>
      <c r="DR27">
        <v>13.748799999999999</v>
      </c>
      <c r="DS27">
        <v>2000.07</v>
      </c>
      <c r="DT27">
        <v>0.98</v>
      </c>
      <c r="DU27">
        <v>2.00001E-2</v>
      </c>
      <c r="DV27">
        <v>0</v>
      </c>
      <c r="DW27">
        <v>820.06799999999998</v>
      </c>
      <c r="DX27">
        <v>5.0006899999999996</v>
      </c>
      <c r="DY27">
        <v>17419.900000000001</v>
      </c>
      <c r="DZ27">
        <v>16627.2</v>
      </c>
      <c r="EA27">
        <v>50.75</v>
      </c>
      <c r="EB27">
        <v>53.186999999999998</v>
      </c>
      <c r="EC27">
        <v>52.061999999999998</v>
      </c>
      <c r="ED27">
        <v>51.936999999999998</v>
      </c>
      <c r="EE27">
        <v>52.25</v>
      </c>
      <c r="EF27">
        <v>1955.17</v>
      </c>
      <c r="EG27">
        <v>39.9</v>
      </c>
      <c r="EH27">
        <v>0</v>
      </c>
      <c r="EI27">
        <v>121.5999999046326</v>
      </c>
      <c r="EJ27">
        <v>0</v>
      </c>
      <c r="EK27">
        <v>819.99965384615393</v>
      </c>
      <c r="EL27">
        <v>0.94109402395023944</v>
      </c>
      <c r="EM27">
        <v>35.117948780641242</v>
      </c>
      <c r="EN27">
        <v>17415.16153846154</v>
      </c>
      <c r="EO27">
        <v>15</v>
      </c>
      <c r="EP27">
        <v>1659732641.5</v>
      </c>
      <c r="EQ27" t="s">
        <v>462</v>
      </c>
      <c r="ER27">
        <v>1659732636.5</v>
      </c>
      <c r="ES27">
        <v>1659732641.5</v>
      </c>
      <c r="ET27">
        <v>33</v>
      </c>
      <c r="EU27">
        <v>0.41199999999999998</v>
      </c>
      <c r="EV27">
        <v>-2E-3</v>
      </c>
      <c r="EW27">
        <v>-5.7000000000000002E-2</v>
      </c>
      <c r="EX27">
        <v>0.252</v>
      </c>
      <c r="EY27">
        <v>600</v>
      </c>
      <c r="EZ27">
        <v>15</v>
      </c>
      <c r="FA27">
        <v>0.03</v>
      </c>
      <c r="FB27">
        <v>0.01</v>
      </c>
      <c r="FC27">
        <v>43.320620847309847</v>
      </c>
      <c r="FD27">
        <v>-0.96840919761668087</v>
      </c>
      <c r="FE27">
        <v>0.16441022911505029</v>
      </c>
      <c r="FF27">
        <v>1</v>
      </c>
      <c r="FG27">
        <v>0.60302682756114367</v>
      </c>
      <c r="FH27">
        <v>8.7346543924905429E-2</v>
      </c>
      <c r="FI27">
        <v>1.4217923336553589E-2</v>
      </c>
      <c r="FJ27">
        <v>1</v>
      </c>
      <c r="FK27">
        <v>2</v>
      </c>
      <c r="FL27">
        <v>2</v>
      </c>
      <c r="FM27" t="s">
        <v>408</v>
      </c>
      <c r="FN27">
        <v>2.8861300000000001</v>
      </c>
      <c r="FO27">
        <v>2.8595999999999999</v>
      </c>
      <c r="FP27">
        <v>0.114764</v>
      </c>
      <c r="FQ27">
        <v>0.12612200000000001</v>
      </c>
      <c r="FR27">
        <v>0.12174</v>
      </c>
      <c r="FS27">
        <v>8.8139200000000001E-2</v>
      </c>
      <c r="FT27">
        <v>26504.400000000001</v>
      </c>
      <c r="FU27">
        <v>20181.900000000001</v>
      </c>
      <c r="FV27">
        <v>28906.799999999999</v>
      </c>
      <c r="FW27">
        <v>21570.7</v>
      </c>
      <c r="FX27">
        <v>33921</v>
      </c>
      <c r="FY27">
        <v>26995.8</v>
      </c>
      <c r="FZ27">
        <v>40164.400000000001</v>
      </c>
      <c r="GA27">
        <v>30726.3</v>
      </c>
      <c r="GB27">
        <v>1.9495499999999999</v>
      </c>
      <c r="GC27">
        <v>1.7564500000000001</v>
      </c>
      <c r="GD27">
        <v>-1.5221500000000001E-2</v>
      </c>
      <c r="GE27">
        <v>0</v>
      </c>
      <c r="GF27">
        <v>30.281500000000001</v>
      </c>
      <c r="GG27">
        <v>999.9</v>
      </c>
      <c r="GH27">
        <v>43.3</v>
      </c>
      <c r="GI27">
        <v>41.9</v>
      </c>
      <c r="GJ27">
        <v>35.715699999999998</v>
      </c>
      <c r="GK27">
        <v>63.217700000000001</v>
      </c>
      <c r="GL27">
        <v>11.0296</v>
      </c>
      <c r="GM27">
        <v>1</v>
      </c>
      <c r="GN27">
        <v>0.95593499999999998</v>
      </c>
      <c r="GO27">
        <v>6.1402200000000002</v>
      </c>
      <c r="GP27">
        <v>20.162500000000001</v>
      </c>
      <c r="GQ27">
        <v>5.2324099999999998</v>
      </c>
      <c r="GR27">
        <v>11.992000000000001</v>
      </c>
      <c r="GS27">
        <v>4.9734499999999997</v>
      </c>
      <c r="GT27">
        <v>3.2843</v>
      </c>
      <c r="GU27">
        <v>9999</v>
      </c>
      <c r="GV27">
        <v>9999</v>
      </c>
      <c r="GW27">
        <v>9999</v>
      </c>
      <c r="GX27">
        <v>70.7</v>
      </c>
      <c r="GY27">
        <v>1.86121</v>
      </c>
      <c r="GZ27">
        <v>1.8629199999999999</v>
      </c>
      <c r="HA27">
        <v>1.86815</v>
      </c>
      <c r="HB27">
        <v>1.8590100000000001</v>
      </c>
      <c r="HC27">
        <v>1.85734</v>
      </c>
      <c r="HD27">
        <v>1.8611</v>
      </c>
      <c r="HE27">
        <v>1.86493</v>
      </c>
      <c r="HF27">
        <v>1.8669100000000001</v>
      </c>
      <c r="HG27">
        <v>0</v>
      </c>
      <c r="HH27">
        <v>0</v>
      </c>
      <c r="HI27">
        <v>0</v>
      </c>
      <c r="HJ27">
        <v>4.5</v>
      </c>
      <c r="HK27" t="s">
        <v>409</v>
      </c>
      <c r="HL27" t="s">
        <v>410</v>
      </c>
      <c r="HM27" t="s">
        <v>411</v>
      </c>
      <c r="HN27" t="s">
        <v>412</v>
      </c>
      <c r="HO27" t="s">
        <v>412</v>
      </c>
      <c r="HP27" t="s">
        <v>411</v>
      </c>
      <c r="HQ27">
        <v>0</v>
      </c>
      <c r="HR27">
        <v>100</v>
      </c>
      <c r="HS27">
        <v>100</v>
      </c>
      <c r="HT27">
        <v>-1.2E-2</v>
      </c>
      <c r="HU27">
        <v>0.49890000000000001</v>
      </c>
      <c r="HV27">
        <v>7.2316700663527023E-2</v>
      </c>
      <c r="HW27">
        <v>7.2017937835690661E-4</v>
      </c>
      <c r="HX27">
        <v>-2.1401732963678211E-6</v>
      </c>
      <c r="HY27">
        <v>9.6926120888077628E-10</v>
      </c>
      <c r="HZ27">
        <v>0.49892691244653958</v>
      </c>
      <c r="IA27">
        <v>0</v>
      </c>
      <c r="IB27">
        <v>0</v>
      </c>
      <c r="IC27">
        <v>0</v>
      </c>
      <c r="ID27">
        <v>10</v>
      </c>
      <c r="IE27">
        <v>1941</v>
      </c>
      <c r="IF27">
        <v>1</v>
      </c>
      <c r="IG27">
        <v>24</v>
      </c>
      <c r="IH27">
        <v>0.8</v>
      </c>
      <c r="II27">
        <v>0.8</v>
      </c>
      <c r="IJ27">
        <v>1.4648399999999999</v>
      </c>
      <c r="IK27">
        <v>2.5451700000000002</v>
      </c>
      <c r="IL27">
        <v>1.3940399999999999</v>
      </c>
      <c r="IM27">
        <v>2.2753899999999998</v>
      </c>
      <c r="IN27">
        <v>1.5918000000000001</v>
      </c>
      <c r="IO27">
        <v>2.32666</v>
      </c>
      <c r="IP27">
        <v>45.290399999999998</v>
      </c>
      <c r="IQ27">
        <v>24.061199999999999</v>
      </c>
      <c r="IR27">
        <v>18</v>
      </c>
      <c r="IS27">
        <v>526.04399999999998</v>
      </c>
      <c r="IT27">
        <v>430.86700000000002</v>
      </c>
      <c r="IU27">
        <v>22.622299999999999</v>
      </c>
      <c r="IV27">
        <v>38.760899999999999</v>
      </c>
      <c r="IW27">
        <v>30.001000000000001</v>
      </c>
      <c r="IX27">
        <v>38.770600000000002</v>
      </c>
      <c r="IY27">
        <v>38.755600000000001</v>
      </c>
      <c r="IZ27">
        <v>29.3962</v>
      </c>
      <c r="JA27">
        <v>55.985700000000001</v>
      </c>
      <c r="JB27">
        <v>0</v>
      </c>
      <c r="JC27">
        <v>22.6023</v>
      </c>
      <c r="JD27">
        <v>600</v>
      </c>
      <c r="JE27">
        <v>15.7818</v>
      </c>
      <c r="JF27">
        <v>97.878299999999996</v>
      </c>
      <c r="JG27">
        <v>98.614800000000002</v>
      </c>
    </row>
    <row r="28" spans="1:267" x14ac:dyDescent="0.3">
      <c r="A28">
        <v>12</v>
      </c>
      <c r="B28">
        <v>1659732819.5</v>
      </c>
      <c r="C28">
        <v>1463.900000095367</v>
      </c>
      <c r="D28" t="s">
        <v>463</v>
      </c>
      <c r="E28" t="s">
        <v>464</v>
      </c>
      <c r="F28" t="s">
        <v>398</v>
      </c>
      <c r="G28" t="s">
        <v>399</v>
      </c>
      <c r="H28" t="s">
        <v>400</v>
      </c>
      <c r="I28" t="s">
        <v>31</v>
      </c>
      <c r="J28" t="s">
        <v>401</v>
      </c>
      <c r="K28">
        <f t="shared" si="0"/>
        <v>3.7632329585362387</v>
      </c>
      <c r="L28">
        <v>1659732819.5</v>
      </c>
      <c r="M28">
        <f t="shared" si="1"/>
        <v>8.6713001662392219E-3</v>
      </c>
      <c r="N28">
        <f t="shared" si="2"/>
        <v>8.671300166239222</v>
      </c>
      <c r="O28">
        <f t="shared" si="3"/>
        <v>47.477975821910292</v>
      </c>
      <c r="P28">
        <f t="shared" si="4"/>
        <v>735.42499999999995</v>
      </c>
      <c r="Q28">
        <f t="shared" si="5"/>
        <v>563.104989571386</v>
      </c>
      <c r="R28">
        <f t="shared" si="6"/>
        <v>56.041435004811618</v>
      </c>
      <c r="S28">
        <f t="shared" si="7"/>
        <v>73.191097755650006</v>
      </c>
      <c r="T28">
        <f t="shared" si="8"/>
        <v>0.53589361531834667</v>
      </c>
      <c r="U28">
        <f t="shared" si="9"/>
        <v>2.9189542882881776</v>
      </c>
      <c r="V28">
        <f t="shared" si="10"/>
        <v>0.48663384931702058</v>
      </c>
      <c r="W28">
        <f t="shared" si="11"/>
        <v>0.30819373412891882</v>
      </c>
      <c r="X28">
        <f t="shared" si="12"/>
        <v>321.50600020276602</v>
      </c>
      <c r="Y28">
        <f t="shared" si="13"/>
        <v>30.223155189289258</v>
      </c>
      <c r="Z28">
        <f t="shared" si="14"/>
        <v>30.080500000000001</v>
      </c>
      <c r="AA28">
        <f t="shared" si="15"/>
        <v>4.2801892070113023</v>
      </c>
      <c r="AB28">
        <f t="shared" si="16"/>
        <v>58.291777410913191</v>
      </c>
      <c r="AC28">
        <f t="shared" si="17"/>
        <v>2.5678214756669999</v>
      </c>
      <c r="AD28">
        <f t="shared" si="18"/>
        <v>4.4051178223058622</v>
      </c>
      <c r="AE28">
        <f t="shared" si="19"/>
        <v>1.7123677313443024</v>
      </c>
      <c r="AF28">
        <f t="shared" si="20"/>
        <v>-382.40433733114969</v>
      </c>
      <c r="AG28">
        <f t="shared" si="21"/>
        <v>79.01380178863532</v>
      </c>
      <c r="AH28">
        <f t="shared" si="22"/>
        <v>6.0386508950033688</v>
      </c>
      <c r="AI28">
        <f t="shared" si="23"/>
        <v>24.15411555525499</v>
      </c>
      <c r="AJ28">
        <v>0</v>
      </c>
      <c r="AK28">
        <v>0</v>
      </c>
      <c r="AL28">
        <f t="shared" si="24"/>
        <v>1</v>
      </c>
      <c r="AM28">
        <f t="shared" si="25"/>
        <v>0</v>
      </c>
      <c r="AN28">
        <f t="shared" si="26"/>
        <v>51938.735679021491</v>
      </c>
      <c r="AO28" t="s">
        <v>402</v>
      </c>
      <c r="AP28">
        <v>10366.9</v>
      </c>
      <c r="AQ28">
        <v>993.59653846153856</v>
      </c>
      <c r="AR28">
        <v>3431.87</v>
      </c>
      <c r="AS28">
        <f t="shared" si="27"/>
        <v>0.71047955241266758</v>
      </c>
      <c r="AT28">
        <v>-3.9894345373445681</v>
      </c>
      <c r="AU28" t="s">
        <v>465</v>
      </c>
      <c r="AV28">
        <v>10238</v>
      </c>
      <c r="AW28">
        <v>815.21680769230761</v>
      </c>
      <c r="AX28">
        <v>1232.53</v>
      </c>
      <c r="AY28">
        <f t="shared" si="28"/>
        <v>0.33858258404070685</v>
      </c>
      <c r="AZ28">
        <v>0.5</v>
      </c>
      <c r="BA28">
        <f t="shared" si="29"/>
        <v>1681.1720995869252</v>
      </c>
      <c r="BB28">
        <f t="shared" si="30"/>
        <v>47.477975821910292</v>
      </c>
      <c r="BC28">
        <f t="shared" si="31"/>
        <v>284.60779684764083</v>
      </c>
      <c r="BD28">
        <f t="shared" si="32"/>
        <v>3.0614004581625359E-2</v>
      </c>
      <c r="BE28">
        <f t="shared" si="33"/>
        <v>1.7844109271173929</v>
      </c>
      <c r="BF28">
        <f t="shared" si="34"/>
        <v>655.13726447116028</v>
      </c>
      <c r="BG28" t="s">
        <v>466</v>
      </c>
      <c r="BH28">
        <v>579.13</v>
      </c>
      <c r="BI28">
        <f t="shared" si="35"/>
        <v>579.13</v>
      </c>
      <c r="BJ28">
        <f t="shared" si="36"/>
        <v>0.53012908407908932</v>
      </c>
      <c r="BK28">
        <f t="shared" si="37"/>
        <v>0.63867951072496543</v>
      </c>
      <c r="BL28">
        <f t="shared" si="38"/>
        <v>0.77095704480604621</v>
      </c>
      <c r="BM28">
        <f t="shared" si="39"/>
        <v>1.7465665529669521</v>
      </c>
      <c r="BN28">
        <f t="shared" si="40"/>
        <v>0.90200711064307648</v>
      </c>
      <c r="BO28">
        <f t="shared" si="41"/>
        <v>0.45371790860543049</v>
      </c>
      <c r="BP28">
        <f t="shared" si="42"/>
        <v>0.54628209139456951</v>
      </c>
      <c r="BQ28">
        <v>6655</v>
      </c>
      <c r="BR28">
        <v>300</v>
      </c>
      <c r="BS28">
        <v>300</v>
      </c>
      <c r="BT28">
        <v>300</v>
      </c>
      <c r="BU28">
        <v>10238</v>
      </c>
      <c r="BV28">
        <v>1126.1500000000001</v>
      </c>
      <c r="BW28">
        <v>-1.0902500000000001E-2</v>
      </c>
      <c r="BX28">
        <v>2.39</v>
      </c>
      <c r="BY28" t="s">
        <v>405</v>
      </c>
      <c r="BZ28" t="s">
        <v>405</v>
      </c>
      <c r="CA28" t="s">
        <v>405</v>
      </c>
      <c r="CB28" t="s">
        <v>405</v>
      </c>
      <c r="CC28" t="s">
        <v>405</v>
      </c>
      <c r="CD28" t="s">
        <v>405</v>
      </c>
      <c r="CE28" t="s">
        <v>405</v>
      </c>
      <c r="CF28" t="s">
        <v>405</v>
      </c>
      <c r="CG28" t="s">
        <v>405</v>
      </c>
      <c r="CH28" t="s">
        <v>405</v>
      </c>
      <c r="CI28">
        <f t="shared" si="43"/>
        <v>1999.97</v>
      </c>
      <c r="CJ28">
        <f t="shared" si="44"/>
        <v>1681.1720995869252</v>
      </c>
      <c r="CK28">
        <f t="shared" si="45"/>
        <v>0.84059865877334417</v>
      </c>
      <c r="CL28">
        <f t="shared" si="46"/>
        <v>0.16075541143255451</v>
      </c>
      <c r="CM28">
        <v>6</v>
      </c>
      <c r="CN28">
        <v>0.5</v>
      </c>
      <c r="CO28" t="s">
        <v>406</v>
      </c>
      <c r="CP28">
        <v>2</v>
      </c>
      <c r="CQ28">
        <v>1659732819.5</v>
      </c>
      <c r="CR28">
        <v>735.42499999999995</v>
      </c>
      <c r="CS28">
        <v>800.04100000000005</v>
      </c>
      <c r="CT28">
        <v>25.801500000000001</v>
      </c>
      <c r="CU28">
        <v>15.666</v>
      </c>
      <c r="CV28">
        <v>735.245</v>
      </c>
      <c r="CW28">
        <v>25.246300000000002</v>
      </c>
      <c r="CX28">
        <v>500.07799999999997</v>
      </c>
      <c r="CY28">
        <v>99.4221</v>
      </c>
      <c r="CZ28">
        <v>0.100078</v>
      </c>
      <c r="DA28">
        <v>30.582599999999999</v>
      </c>
      <c r="DB28">
        <v>30.080500000000001</v>
      </c>
      <c r="DC28">
        <v>999.9</v>
      </c>
      <c r="DD28">
        <v>0</v>
      </c>
      <c r="DE28">
        <v>0</v>
      </c>
      <c r="DF28">
        <v>9997.5</v>
      </c>
      <c r="DG28">
        <v>0</v>
      </c>
      <c r="DH28">
        <v>1587.5</v>
      </c>
      <c r="DI28">
        <v>-64.615099999999998</v>
      </c>
      <c r="DJ28">
        <v>754.90300000000002</v>
      </c>
      <c r="DK28">
        <v>812.77300000000002</v>
      </c>
      <c r="DL28">
        <v>10.1355</v>
      </c>
      <c r="DM28">
        <v>800.04100000000005</v>
      </c>
      <c r="DN28">
        <v>15.666</v>
      </c>
      <c r="DO28">
        <v>2.5652400000000002</v>
      </c>
      <c r="DP28">
        <v>1.55755</v>
      </c>
      <c r="DQ28">
        <v>21.446400000000001</v>
      </c>
      <c r="DR28">
        <v>13.5451</v>
      </c>
      <c r="DS28">
        <v>1999.97</v>
      </c>
      <c r="DT28">
        <v>0.97999700000000001</v>
      </c>
      <c r="DU28">
        <v>2.0003199999999999E-2</v>
      </c>
      <c r="DV28">
        <v>0</v>
      </c>
      <c r="DW28">
        <v>814.79399999999998</v>
      </c>
      <c r="DX28">
        <v>5.0006899999999996</v>
      </c>
      <c r="DY28">
        <v>17321.5</v>
      </c>
      <c r="DZ28">
        <v>16626.400000000001</v>
      </c>
      <c r="EA28">
        <v>50.625</v>
      </c>
      <c r="EB28">
        <v>53</v>
      </c>
      <c r="EC28">
        <v>51.936999999999998</v>
      </c>
      <c r="ED28">
        <v>51.75</v>
      </c>
      <c r="EE28">
        <v>52.186999999999998</v>
      </c>
      <c r="EF28">
        <v>1955.06</v>
      </c>
      <c r="EG28">
        <v>39.909999999999997</v>
      </c>
      <c r="EH28">
        <v>0</v>
      </c>
      <c r="EI28">
        <v>131.70000004768369</v>
      </c>
      <c r="EJ28">
        <v>0</v>
      </c>
      <c r="EK28">
        <v>815.21680769230761</v>
      </c>
      <c r="EL28">
        <v>-3.8848888811261619</v>
      </c>
      <c r="EM28">
        <v>-65.613675226774475</v>
      </c>
      <c r="EN28">
        <v>17328.207692307689</v>
      </c>
      <c r="EO28">
        <v>15</v>
      </c>
      <c r="EP28">
        <v>1659732768</v>
      </c>
      <c r="EQ28" t="s">
        <v>467</v>
      </c>
      <c r="ER28">
        <v>1659732765</v>
      </c>
      <c r="ES28">
        <v>1659732768</v>
      </c>
      <c r="ET28">
        <v>34</v>
      </c>
      <c r="EU28">
        <v>0.35</v>
      </c>
      <c r="EV28">
        <v>8.9999999999999993E-3</v>
      </c>
      <c r="EW28">
        <v>0.125</v>
      </c>
      <c r="EX28">
        <v>0.25600000000000001</v>
      </c>
      <c r="EY28">
        <v>800</v>
      </c>
      <c r="EZ28">
        <v>15</v>
      </c>
      <c r="FA28">
        <v>0.1</v>
      </c>
      <c r="FB28">
        <v>0.01</v>
      </c>
      <c r="FC28">
        <v>47.62255559688279</v>
      </c>
      <c r="FD28">
        <v>-0.89237130748038818</v>
      </c>
      <c r="FE28">
        <v>0.16989109064010449</v>
      </c>
      <c r="FF28">
        <v>1</v>
      </c>
      <c r="FG28">
        <v>0.54683495479007349</v>
      </c>
      <c r="FH28">
        <v>-3.6870513432687588E-2</v>
      </c>
      <c r="FI28">
        <v>8.7324663405167532E-3</v>
      </c>
      <c r="FJ28">
        <v>1</v>
      </c>
      <c r="FK28">
        <v>2</v>
      </c>
      <c r="FL28">
        <v>2</v>
      </c>
      <c r="FM28" t="s">
        <v>408</v>
      </c>
      <c r="FN28">
        <v>2.8863500000000002</v>
      </c>
      <c r="FO28">
        <v>2.8598499999999998</v>
      </c>
      <c r="FP28">
        <v>0.14218900000000001</v>
      </c>
      <c r="FQ28">
        <v>0.15371099999999999</v>
      </c>
      <c r="FR28">
        <v>0.118883</v>
      </c>
      <c r="FS28">
        <v>8.7298000000000001E-2</v>
      </c>
      <c r="FT28">
        <v>25679.200000000001</v>
      </c>
      <c r="FU28">
        <v>19542.3</v>
      </c>
      <c r="FV28">
        <v>28904.400000000001</v>
      </c>
      <c r="FW28">
        <v>21569.9</v>
      </c>
      <c r="FX28">
        <v>34028.300000000003</v>
      </c>
      <c r="FY28">
        <v>27021.4</v>
      </c>
      <c r="FZ28">
        <v>40160.9</v>
      </c>
      <c r="GA28">
        <v>30726.1</v>
      </c>
      <c r="GB28">
        <v>1.94858</v>
      </c>
      <c r="GC28">
        <v>1.7566200000000001</v>
      </c>
      <c r="GD28">
        <v>-4.4107399999999998E-3</v>
      </c>
      <c r="GE28">
        <v>0</v>
      </c>
      <c r="GF28">
        <v>30.1523</v>
      </c>
      <c r="GG28">
        <v>999.9</v>
      </c>
      <c r="GH28">
        <v>43.5</v>
      </c>
      <c r="GI28">
        <v>41.9</v>
      </c>
      <c r="GJ28">
        <v>35.879100000000001</v>
      </c>
      <c r="GK28">
        <v>63.217700000000001</v>
      </c>
      <c r="GL28">
        <v>11.005599999999999</v>
      </c>
      <c r="GM28">
        <v>1</v>
      </c>
      <c r="GN28">
        <v>0.95921199999999995</v>
      </c>
      <c r="GO28">
        <v>6.3132900000000003</v>
      </c>
      <c r="GP28">
        <v>20.155999999999999</v>
      </c>
      <c r="GQ28">
        <v>5.2349600000000001</v>
      </c>
      <c r="GR28">
        <v>11.992000000000001</v>
      </c>
      <c r="GS28">
        <v>4.9719499999999996</v>
      </c>
      <c r="GT28">
        <v>3.28498</v>
      </c>
      <c r="GU28">
        <v>9999</v>
      </c>
      <c r="GV28">
        <v>9999</v>
      </c>
      <c r="GW28">
        <v>9999</v>
      </c>
      <c r="GX28">
        <v>70.8</v>
      </c>
      <c r="GY28">
        <v>1.8611500000000001</v>
      </c>
      <c r="GZ28">
        <v>1.8629199999999999</v>
      </c>
      <c r="HA28">
        <v>1.86815</v>
      </c>
      <c r="HB28">
        <v>1.8589800000000001</v>
      </c>
      <c r="HC28">
        <v>1.8573</v>
      </c>
      <c r="HD28">
        <v>1.8611</v>
      </c>
      <c r="HE28">
        <v>1.86493</v>
      </c>
      <c r="HF28">
        <v>1.8669100000000001</v>
      </c>
      <c r="HG28">
        <v>0</v>
      </c>
      <c r="HH28">
        <v>0</v>
      </c>
      <c r="HI28">
        <v>0</v>
      </c>
      <c r="HJ28">
        <v>4.5</v>
      </c>
      <c r="HK28" t="s">
        <v>409</v>
      </c>
      <c r="HL28" t="s">
        <v>410</v>
      </c>
      <c r="HM28" t="s">
        <v>411</v>
      </c>
      <c r="HN28" t="s">
        <v>412</v>
      </c>
      <c r="HO28" t="s">
        <v>412</v>
      </c>
      <c r="HP28" t="s">
        <v>411</v>
      </c>
      <c r="HQ28">
        <v>0</v>
      </c>
      <c r="HR28">
        <v>100</v>
      </c>
      <c r="HS28">
        <v>100</v>
      </c>
      <c r="HT28">
        <v>0.18</v>
      </c>
      <c r="HU28">
        <v>0.55520000000000003</v>
      </c>
      <c r="HV28">
        <v>0.42278860687311992</v>
      </c>
      <c r="HW28">
        <v>7.2017937835690661E-4</v>
      </c>
      <c r="HX28">
        <v>-2.1401732963678211E-6</v>
      </c>
      <c r="HY28">
        <v>9.6926120888077628E-10</v>
      </c>
      <c r="HZ28">
        <v>4.7178391341543717E-2</v>
      </c>
      <c r="IA28">
        <v>-2.019664207311889E-3</v>
      </c>
      <c r="IB28">
        <v>1.3222536906549621E-3</v>
      </c>
      <c r="IC28">
        <v>-1.7633197445110861E-5</v>
      </c>
      <c r="ID28">
        <v>10</v>
      </c>
      <c r="IE28">
        <v>1941</v>
      </c>
      <c r="IF28">
        <v>1</v>
      </c>
      <c r="IG28">
        <v>24</v>
      </c>
      <c r="IH28">
        <v>0.9</v>
      </c>
      <c r="II28">
        <v>0.9</v>
      </c>
      <c r="IJ28">
        <v>1.85669</v>
      </c>
      <c r="IK28">
        <v>2.5354000000000001</v>
      </c>
      <c r="IL28">
        <v>1.3940399999999999</v>
      </c>
      <c r="IM28">
        <v>2.2753899999999998</v>
      </c>
      <c r="IN28">
        <v>1.5918000000000001</v>
      </c>
      <c r="IO28">
        <v>2.34253</v>
      </c>
      <c r="IP28">
        <v>45.1768</v>
      </c>
      <c r="IQ28">
        <v>24.061199999999999</v>
      </c>
      <c r="IR28">
        <v>18</v>
      </c>
      <c r="IS28">
        <v>525.59900000000005</v>
      </c>
      <c r="IT28">
        <v>431.20499999999998</v>
      </c>
      <c r="IU28">
        <v>22.162800000000001</v>
      </c>
      <c r="IV28">
        <v>38.7883</v>
      </c>
      <c r="IW28">
        <v>29.9998</v>
      </c>
      <c r="IX28">
        <v>38.8005</v>
      </c>
      <c r="IY28">
        <v>38.789099999999998</v>
      </c>
      <c r="IZ28">
        <v>37.231000000000002</v>
      </c>
      <c r="JA28">
        <v>56.400599999999997</v>
      </c>
      <c r="JB28">
        <v>0</v>
      </c>
      <c r="JC28">
        <v>22.1434</v>
      </c>
      <c r="JD28">
        <v>800</v>
      </c>
      <c r="JE28">
        <v>15.603</v>
      </c>
      <c r="JF28">
        <v>97.870099999999994</v>
      </c>
      <c r="JG28">
        <v>98.612899999999996</v>
      </c>
    </row>
    <row r="29" spans="1:267" x14ac:dyDescent="0.3">
      <c r="A29">
        <v>13</v>
      </c>
      <c r="B29">
        <v>1659733009</v>
      </c>
      <c r="C29">
        <v>1653.400000095367</v>
      </c>
      <c r="D29" t="s">
        <v>468</v>
      </c>
      <c r="E29" t="s">
        <v>469</v>
      </c>
      <c r="F29" t="s">
        <v>398</v>
      </c>
      <c r="G29" t="s">
        <v>399</v>
      </c>
      <c r="H29" t="s">
        <v>400</v>
      </c>
      <c r="I29" t="s">
        <v>31</v>
      </c>
      <c r="J29" t="s">
        <v>401</v>
      </c>
      <c r="K29">
        <f t="shared" si="0"/>
        <v>2.714719834154137</v>
      </c>
      <c r="L29">
        <v>1659733009</v>
      </c>
      <c r="M29">
        <f t="shared" si="1"/>
        <v>6.5921599243395591E-3</v>
      </c>
      <c r="N29">
        <f t="shared" si="2"/>
        <v>6.5921599243395592</v>
      </c>
      <c r="O29">
        <f t="shared" si="3"/>
        <v>46.757987760285836</v>
      </c>
      <c r="P29">
        <f t="shared" si="4"/>
        <v>936.36599999999999</v>
      </c>
      <c r="Q29">
        <f t="shared" si="5"/>
        <v>681.42794894110989</v>
      </c>
      <c r="R29">
        <f t="shared" si="6"/>
        <v>67.812548538792498</v>
      </c>
      <c r="S29">
        <f t="shared" si="7"/>
        <v>93.182800799035789</v>
      </c>
      <c r="T29">
        <f t="shared" si="8"/>
        <v>0.34520472260038448</v>
      </c>
      <c r="U29">
        <f t="shared" si="9"/>
        <v>2.9235445565345226</v>
      </c>
      <c r="V29">
        <f t="shared" si="10"/>
        <v>0.32405327854489119</v>
      </c>
      <c r="W29">
        <f t="shared" si="11"/>
        <v>0.20432558326209754</v>
      </c>
      <c r="X29">
        <f t="shared" si="12"/>
        <v>321.47248420268238</v>
      </c>
      <c r="Y29">
        <f t="shared" si="13"/>
        <v>30.373031529117213</v>
      </c>
      <c r="Z29">
        <f t="shared" si="14"/>
        <v>30.1556</v>
      </c>
      <c r="AA29">
        <f t="shared" si="15"/>
        <v>4.2986763179603704</v>
      </c>
      <c r="AB29">
        <f t="shared" si="16"/>
        <v>54.364429993426924</v>
      </c>
      <c r="AC29">
        <f t="shared" si="17"/>
        <v>2.3417954821115998</v>
      </c>
      <c r="AD29">
        <f t="shared" si="18"/>
        <v>4.307587667882733</v>
      </c>
      <c r="AE29">
        <f t="shared" si="19"/>
        <v>1.9568808358487706</v>
      </c>
      <c r="AF29">
        <f t="shared" si="20"/>
        <v>-290.71425266337457</v>
      </c>
      <c r="AG29">
        <f t="shared" si="21"/>
        <v>5.689870242161378</v>
      </c>
      <c r="AH29">
        <f t="shared" si="22"/>
        <v>0.43348913000266004</v>
      </c>
      <c r="AI29">
        <f t="shared" si="23"/>
        <v>36.881590911471861</v>
      </c>
      <c r="AJ29">
        <v>0</v>
      </c>
      <c r="AK29">
        <v>0</v>
      </c>
      <c r="AL29">
        <f t="shared" si="24"/>
        <v>1</v>
      </c>
      <c r="AM29">
        <f t="shared" si="25"/>
        <v>0</v>
      </c>
      <c r="AN29">
        <f t="shared" si="26"/>
        <v>52136.404917999804</v>
      </c>
      <c r="AO29" t="s">
        <v>402</v>
      </c>
      <c r="AP29">
        <v>10366.9</v>
      </c>
      <c r="AQ29">
        <v>993.59653846153856</v>
      </c>
      <c r="AR29">
        <v>3431.87</v>
      </c>
      <c r="AS29">
        <f t="shared" si="27"/>
        <v>0.71047955241266758</v>
      </c>
      <c r="AT29">
        <v>-3.9894345373445681</v>
      </c>
      <c r="AU29" t="s">
        <v>470</v>
      </c>
      <c r="AV29">
        <v>10238.5</v>
      </c>
      <c r="AW29">
        <v>803.20276923076926</v>
      </c>
      <c r="AX29">
        <v>1216.76</v>
      </c>
      <c r="AY29">
        <f t="shared" si="28"/>
        <v>0.33988397939546888</v>
      </c>
      <c r="AZ29">
        <v>0.5</v>
      </c>
      <c r="BA29">
        <f t="shared" si="29"/>
        <v>1680.995699586882</v>
      </c>
      <c r="BB29">
        <f t="shared" si="30"/>
        <v>46.757987760285836</v>
      </c>
      <c r="BC29">
        <f t="shared" si="31"/>
        <v>285.67175386112979</v>
      </c>
      <c r="BD29">
        <f t="shared" si="32"/>
        <v>3.018890667602659E-2</v>
      </c>
      <c r="BE29">
        <f t="shared" si="33"/>
        <v>1.820498701469476</v>
      </c>
      <c r="BF29">
        <f t="shared" si="34"/>
        <v>650.65484761109485</v>
      </c>
      <c r="BG29" t="s">
        <v>471</v>
      </c>
      <c r="BH29">
        <v>574.29999999999995</v>
      </c>
      <c r="BI29">
        <f t="shared" si="35"/>
        <v>574.29999999999995</v>
      </c>
      <c r="BJ29">
        <f t="shared" si="36"/>
        <v>0.5280088102830468</v>
      </c>
      <c r="BK29">
        <f t="shared" si="37"/>
        <v>0.643708916927483</v>
      </c>
      <c r="BL29">
        <f t="shared" si="38"/>
        <v>0.77517261169455165</v>
      </c>
      <c r="BM29">
        <f t="shared" si="39"/>
        <v>1.8531583437459613</v>
      </c>
      <c r="BN29">
        <f t="shared" si="40"/>
        <v>0.90847480192084207</v>
      </c>
      <c r="BO29">
        <f t="shared" si="41"/>
        <v>0.46025990590831695</v>
      </c>
      <c r="BP29">
        <f t="shared" si="42"/>
        <v>0.539740094091683</v>
      </c>
      <c r="BQ29">
        <v>6657</v>
      </c>
      <c r="BR29">
        <v>300</v>
      </c>
      <c r="BS29">
        <v>300</v>
      </c>
      <c r="BT29">
        <v>300</v>
      </c>
      <c r="BU29">
        <v>10238.5</v>
      </c>
      <c r="BV29">
        <v>1108.97</v>
      </c>
      <c r="BW29">
        <v>-1.09032E-2</v>
      </c>
      <c r="BX29">
        <v>1.27</v>
      </c>
      <c r="BY29" t="s">
        <v>405</v>
      </c>
      <c r="BZ29" t="s">
        <v>405</v>
      </c>
      <c r="CA29" t="s">
        <v>405</v>
      </c>
      <c r="CB29" t="s">
        <v>405</v>
      </c>
      <c r="CC29" t="s">
        <v>405</v>
      </c>
      <c r="CD29" t="s">
        <v>405</v>
      </c>
      <c r="CE29" t="s">
        <v>405</v>
      </c>
      <c r="CF29" t="s">
        <v>405</v>
      </c>
      <c r="CG29" t="s">
        <v>405</v>
      </c>
      <c r="CH29" t="s">
        <v>405</v>
      </c>
      <c r="CI29">
        <f t="shared" si="43"/>
        <v>1999.76</v>
      </c>
      <c r="CJ29">
        <f t="shared" si="44"/>
        <v>1680.995699586882</v>
      </c>
      <c r="CK29">
        <f t="shared" si="45"/>
        <v>0.84059872164003779</v>
      </c>
      <c r="CL29">
        <f t="shared" si="46"/>
        <v>0.16075553276527302</v>
      </c>
      <c r="CM29">
        <v>6</v>
      </c>
      <c r="CN29">
        <v>0.5</v>
      </c>
      <c r="CO29" t="s">
        <v>406</v>
      </c>
      <c r="CP29">
        <v>2</v>
      </c>
      <c r="CQ29">
        <v>1659733009</v>
      </c>
      <c r="CR29">
        <v>936.36599999999999</v>
      </c>
      <c r="CS29">
        <v>999.88</v>
      </c>
      <c r="CT29">
        <v>23.532</v>
      </c>
      <c r="CU29">
        <v>15.8079</v>
      </c>
      <c r="CV29">
        <v>935.87900000000002</v>
      </c>
      <c r="CW29">
        <v>23.0519</v>
      </c>
      <c r="CX29">
        <v>500.02199999999999</v>
      </c>
      <c r="CY29">
        <v>99.415499999999994</v>
      </c>
      <c r="CZ29">
        <v>9.98613E-2</v>
      </c>
      <c r="DA29">
        <v>30.191700000000001</v>
      </c>
      <c r="DB29">
        <v>30.1556</v>
      </c>
      <c r="DC29">
        <v>999.9</v>
      </c>
      <c r="DD29">
        <v>0</v>
      </c>
      <c r="DE29">
        <v>0</v>
      </c>
      <c r="DF29">
        <v>10024.4</v>
      </c>
      <c r="DG29">
        <v>0</v>
      </c>
      <c r="DH29">
        <v>1563.79</v>
      </c>
      <c r="DI29">
        <v>-63.513300000000001</v>
      </c>
      <c r="DJ29">
        <v>958.93200000000002</v>
      </c>
      <c r="DK29">
        <v>1015.94</v>
      </c>
      <c r="DL29">
        <v>7.7241600000000004</v>
      </c>
      <c r="DM29">
        <v>999.88</v>
      </c>
      <c r="DN29">
        <v>15.8079</v>
      </c>
      <c r="DO29">
        <v>2.3394499999999998</v>
      </c>
      <c r="DP29">
        <v>1.57155</v>
      </c>
      <c r="DQ29">
        <v>19.950600000000001</v>
      </c>
      <c r="DR29">
        <v>13.682600000000001</v>
      </c>
      <c r="DS29">
        <v>1999.76</v>
      </c>
      <c r="DT29">
        <v>0.97999400000000003</v>
      </c>
      <c r="DU29">
        <v>2.0006400000000001E-2</v>
      </c>
      <c r="DV29">
        <v>0</v>
      </c>
      <c r="DW29">
        <v>803.31399999999996</v>
      </c>
      <c r="DX29">
        <v>5.0006899999999996</v>
      </c>
      <c r="DY29">
        <v>17052.400000000001</v>
      </c>
      <c r="DZ29">
        <v>16624.599999999999</v>
      </c>
      <c r="EA29">
        <v>50.436999999999998</v>
      </c>
      <c r="EB29">
        <v>52.75</v>
      </c>
      <c r="EC29">
        <v>51.75</v>
      </c>
      <c r="ED29">
        <v>51.561999999999998</v>
      </c>
      <c r="EE29">
        <v>51.936999999999998</v>
      </c>
      <c r="EF29">
        <v>1954.85</v>
      </c>
      <c r="EG29">
        <v>39.909999999999997</v>
      </c>
      <c r="EH29">
        <v>0</v>
      </c>
      <c r="EI29">
        <v>189.20000004768369</v>
      </c>
      <c r="EJ29">
        <v>0</v>
      </c>
      <c r="EK29">
        <v>803.20276923076926</v>
      </c>
      <c r="EL29">
        <v>0.49490599313085248</v>
      </c>
      <c r="EM29">
        <v>-15.258119582345561</v>
      </c>
      <c r="EN29">
        <v>17057.803846153849</v>
      </c>
      <c r="EO29">
        <v>15</v>
      </c>
      <c r="EP29">
        <v>1659732891</v>
      </c>
      <c r="EQ29" t="s">
        <v>472</v>
      </c>
      <c r="ER29">
        <v>1659732886.5</v>
      </c>
      <c r="ES29">
        <v>1659732891</v>
      </c>
      <c r="ET29">
        <v>35</v>
      </c>
      <c r="EU29">
        <v>0.47099999999999997</v>
      </c>
      <c r="EV29">
        <v>-7.0000000000000001E-3</v>
      </c>
      <c r="EW29">
        <v>0.443</v>
      </c>
      <c r="EX29">
        <v>0.25600000000000001</v>
      </c>
      <c r="EY29">
        <v>1000</v>
      </c>
      <c r="EZ29">
        <v>16</v>
      </c>
      <c r="FA29">
        <v>0.04</v>
      </c>
      <c r="FB29">
        <v>0.01</v>
      </c>
      <c r="FC29">
        <v>47.275126926557107</v>
      </c>
      <c r="FD29">
        <v>-1.334531120105515</v>
      </c>
      <c r="FE29">
        <v>0.21967203932642301</v>
      </c>
      <c r="FF29">
        <v>0</v>
      </c>
      <c r="FG29">
        <v>0.37669110576943893</v>
      </c>
      <c r="FH29">
        <v>-0.12977400078756571</v>
      </c>
      <c r="FI29">
        <v>1.9277737409257992E-2</v>
      </c>
      <c r="FJ29">
        <v>1</v>
      </c>
      <c r="FK29">
        <v>1</v>
      </c>
      <c r="FL29">
        <v>2</v>
      </c>
      <c r="FM29" t="s">
        <v>473</v>
      </c>
      <c r="FN29">
        <v>2.88605</v>
      </c>
      <c r="FO29">
        <v>2.8598699999999999</v>
      </c>
      <c r="FP29">
        <v>0.16698199999999999</v>
      </c>
      <c r="FQ29">
        <v>0.17788499999999999</v>
      </c>
      <c r="FR29">
        <v>0.111542</v>
      </c>
      <c r="FS29">
        <v>8.7844800000000001E-2</v>
      </c>
      <c r="FT29">
        <v>24929.8</v>
      </c>
      <c r="FU29">
        <v>18980.099999999999</v>
      </c>
      <c r="FV29">
        <v>28899.9</v>
      </c>
      <c r="FW29">
        <v>21568.3</v>
      </c>
      <c r="FX29">
        <v>34305</v>
      </c>
      <c r="FY29">
        <v>27004</v>
      </c>
      <c r="FZ29">
        <v>40154.9</v>
      </c>
      <c r="GA29">
        <v>30723.5</v>
      </c>
      <c r="GB29">
        <v>1.94635</v>
      </c>
      <c r="GC29">
        <v>1.7543200000000001</v>
      </c>
      <c r="GD29">
        <v>9.5367399999999995E-4</v>
      </c>
      <c r="GE29">
        <v>0</v>
      </c>
      <c r="GF29">
        <v>30.14</v>
      </c>
      <c r="GG29">
        <v>999.9</v>
      </c>
      <c r="GH29">
        <v>43.7</v>
      </c>
      <c r="GI29">
        <v>41.8</v>
      </c>
      <c r="GJ29">
        <v>35.857399999999998</v>
      </c>
      <c r="GK29">
        <v>62.517800000000001</v>
      </c>
      <c r="GL29">
        <v>11.0497</v>
      </c>
      <c r="GM29">
        <v>1</v>
      </c>
      <c r="GN29">
        <v>0.98185199999999995</v>
      </c>
      <c r="GO29">
        <v>8.1387599999999996</v>
      </c>
      <c r="GP29">
        <v>20.0809</v>
      </c>
      <c r="GQ29">
        <v>5.2343599999999997</v>
      </c>
      <c r="GR29">
        <v>11.9978</v>
      </c>
      <c r="GS29">
        <v>4.9747000000000003</v>
      </c>
      <c r="GT29">
        <v>3.2842500000000001</v>
      </c>
      <c r="GU29">
        <v>9999</v>
      </c>
      <c r="GV29">
        <v>9999</v>
      </c>
      <c r="GW29">
        <v>9999</v>
      </c>
      <c r="GX29">
        <v>70.8</v>
      </c>
      <c r="GY29">
        <v>1.86117</v>
      </c>
      <c r="GZ29">
        <v>1.8628499999999999</v>
      </c>
      <c r="HA29">
        <v>1.8681300000000001</v>
      </c>
      <c r="HB29">
        <v>1.8590100000000001</v>
      </c>
      <c r="HC29">
        <v>1.8573</v>
      </c>
      <c r="HD29">
        <v>1.8611</v>
      </c>
      <c r="HE29">
        <v>1.86493</v>
      </c>
      <c r="HF29">
        <v>1.8669100000000001</v>
      </c>
      <c r="HG29">
        <v>0</v>
      </c>
      <c r="HH29">
        <v>0</v>
      </c>
      <c r="HI29">
        <v>0</v>
      </c>
      <c r="HJ29">
        <v>4.5</v>
      </c>
      <c r="HK29" t="s">
        <v>409</v>
      </c>
      <c r="HL29" t="s">
        <v>410</v>
      </c>
      <c r="HM29" t="s">
        <v>411</v>
      </c>
      <c r="HN29" t="s">
        <v>412</v>
      </c>
      <c r="HO29" t="s">
        <v>412</v>
      </c>
      <c r="HP29" t="s">
        <v>411</v>
      </c>
      <c r="HQ29">
        <v>0</v>
      </c>
      <c r="HR29">
        <v>100</v>
      </c>
      <c r="HS29">
        <v>100</v>
      </c>
      <c r="HT29">
        <v>0.48699999999999999</v>
      </c>
      <c r="HU29">
        <v>0.48010000000000003</v>
      </c>
      <c r="HV29">
        <v>0.8936970975055778</v>
      </c>
      <c r="HW29">
        <v>7.2017937835690661E-4</v>
      </c>
      <c r="HX29">
        <v>-2.1401732963678211E-6</v>
      </c>
      <c r="HY29">
        <v>9.6926120888077628E-10</v>
      </c>
      <c r="HZ29">
        <v>4.0067235068540673E-2</v>
      </c>
      <c r="IA29">
        <v>-2.019664207311889E-3</v>
      </c>
      <c r="IB29">
        <v>1.3222536906549621E-3</v>
      </c>
      <c r="IC29">
        <v>-1.7633197445110861E-5</v>
      </c>
      <c r="ID29">
        <v>10</v>
      </c>
      <c r="IE29">
        <v>1941</v>
      </c>
      <c r="IF29">
        <v>1</v>
      </c>
      <c r="IG29">
        <v>24</v>
      </c>
      <c r="IH29">
        <v>2</v>
      </c>
      <c r="II29">
        <v>2</v>
      </c>
      <c r="IJ29">
        <v>2.2314500000000002</v>
      </c>
      <c r="IK29">
        <v>2.5341800000000001</v>
      </c>
      <c r="IL29">
        <v>1.3940399999999999</v>
      </c>
      <c r="IM29">
        <v>2.2753899999999998</v>
      </c>
      <c r="IN29">
        <v>1.5918000000000001</v>
      </c>
      <c r="IO29">
        <v>2.3815900000000001</v>
      </c>
      <c r="IP29">
        <v>45.148400000000002</v>
      </c>
      <c r="IQ29">
        <v>24.017499999999998</v>
      </c>
      <c r="IR29">
        <v>18</v>
      </c>
      <c r="IS29">
        <v>524.67100000000005</v>
      </c>
      <c r="IT29">
        <v>430.154</v>
      </c>
      <c r="IU29">
        <v>20.8154</v>
      </c>
      <c r="IV29">
        <v>38.934600000000003</v>
      </c>
      <c r="IW29">
        <v>30.0017</v>
      </c>
      <c r="IX29">
        <v>38.880499999999998</v>
      </c>
      <c r="IY29">
        <v>38.863199999999999</v>
      </c>
      <c r="IZ29">
        <v>44.749299999999998</v>
      </c>
      <c r="JA29">
        <v>55.333599999999997</v>
      </c>
      <c r="JB29">
        <v>0</v>
      </c>
      <c r="JC29">
        <v>20.660699999999999</v>
      </c>
      <c r="JD29">
        <v>1000</v>
      </c>
      <c r="JE29">
        <v>15.984500000000001</v>
      </c>
      <c r="JF29">
        <v>97.855099999999993</v>
      </c>
      <c r="JG29">
        <v>98.605000000000004</v>
      </c>
    </row>
    <row r="30" spans="1:267" x14ac:dyDescent="0.3">
      <c r="A30">
        <v>14</v>
      </c>
      <c r="B30">
        <v>1659733151</v>
      </c>
      <c r="C30">
        <v>1795.400000095367</v>
      </c>
      <c r="D30" t="s">
        <v>474</v>
      </c>
      <c r="E30" t="s">
        <v>475</v>
      </c>
      <c r="F30" t="s">
        <v>398</v>
      </c>
      <c r="G30" t="s">
        <v>399</v>
      </c>
      <c r="H30" t="s">
        <v>400</v>
      </c>
      <c r="I30" t="s">
        <v>31</v>
      </c>
      <c r="J30" t="s">
        <v>401</v>
      </c>
      <c r="K30">
        <f t="shared" si="0"/>
        <v>2.1927276465821675</v>
      </c>
      <c r="L30">
        <v>1659733151</v>
      </c>
      <c r="M30">
        <f t="shared" si="1"/>
        <v>4.3135405767554735E-3</v>
      </c>
      <c r="N30">
        <f t="shared" si="2"/>
        <v>4.3135405767554733</v>
      </c>
      <c r="O30">
        <f t="shared" si="3"/>
        <v>47.238150260607433</v>
      </c>
      <c r="P30">
        <f t="shared" si="4"/>
        <v>1137.5</v>
      </c>
      <c r="Q30">
        <f t="shared" si="5"/>
        <v>738.06309685193696</v>
      </c>
      <c r="R30">
        <f t="shared" si="6"/>
        <v>73.445772504949403</v>
      </c>
      <c r="S30">
        <f t="shared" si="7"/>
        <v>113.1943414875</v>
      </c>
      <c r="T30">
        <f t="shared" si="8"/>
        <v>0.21251407061656127</v>
      </c>
      <c r="U30">
        <f t="shared" si="9"/>
        <v>2.9204132153049995</v>
      </c>
      <c r="V30">
        <f t="shared" si="10"/>
        <v>0.2042814682024259</v>
      </c>
      <c r="W30">
        <f t="shared" si="11"/>
        <v>0.12838901117472801</v>
      </c>
      <c r="X30">
        <f t="shared" si="12"/>
        <v>321.5251522028139</v>
      </c>
      <c r="Y30">
        <f t="shared" si="13"/>
        <v>30.598822811999707</v>
      </c>
      <c r="Z30">
        <f t="shared" si="14"/>
        <v>29.9968</v>
      </c>
      <c r="AA30">
        <f t="shared" si="15"/>
        <v>4.2596667415615386</v>
      </c>
      <c r="AB30">
        <f t="shared" si="16"/>
        <v>52.801129684944236</v>
      </c>
      <c r="AC30">
        <f t="shared" si="17"/>
        <v>2.2268984018547</v>
      </c>
      <c r="AD30">
        <f t="shared" si="18"/>
        <v>4.2175203734129196</v>
      </c>
      <c r="AE30">
        <f t="shared" si="19"/>
        <v>2.0327683397068386</v>
      </c>
      <c r="AF30">
        <f t="shared" si="20"/>
        <v>-190.22713943491638</v>
      </c>
      <c r="AG30">
        <f t="shared" si="21"/>
        <v>-27.238039886589792</v>
      </c>
      <c r="AH30">
        <f t="shared" si="22"/>
        <v>-2.0719769179976306</v>
      </c>
      <c r="AI30">
        <f t="shared" si="23"/>
        <v>101.9879959633101</v>
      </c>
      <c r="AJ30">
        <v>0</v>
      </c>
      <c r="AK30">
        <v>0</v>
      </c>
      <c r="AL30">
        <f t="shared" si="24"/>
        <v>1</v>
      </c>
      <c r="AM30">
        <f t="shared" si="25"/>
        <v>0</v>
      </c>
      <c r="AN30">
        <f t="shared" si="26"/>
        <v>52110.277138441685</v>
      </c>
      <c r="AO30" t="s">
        <v>402</v>
      </c>
      <c r="AP30">
        <v>10366.9</v>
      </c>
      <c r="AQ30">
        <v>993.59653846153856</v>
      </c>
      <c r="AR30">
        <v>3431.87</v>
      </c>
      <c r="AS30">
        <f t="shared" si="27"/>
        <v>0.71047955241266758</v>
      </c>
      <c r="AT30">
        <v>-3.9894345373445681</v>
      </c>
      <c r="AU30" t="s">
        <v>476</v>
      </c>
      <c r="AV30">
        <v>10238.700000000001</v>
      </c>
      <c r="AW30">
        <v>801.16699999999992</v>
      </c>
      <c r="AX30">
        <v>1213.9000000000001</v>
      </c>
      <c r="AY30">
        <f t="shared" si="28"/>
        <v>0.34000576653760617</v>
      </c>
      <c r="AZ30">
        <v>0.5</v>
      </c>
      <c r="BA30">
        <f t="shared" si="29"/>
        <v>1681.2728995869502</v>
      </c>
      <c r="BB30">
        <f t="shared" si="30"/>
        <v>47.238150260607433</v>
      </c>
      <c r="BC30">
        <f t="shared" si="31"/>
        <v>285.8212404914824</v>
      </c>
      <c r="BD30">
        <f t="shared" si="32"/>
        <v>3.0469523900930919E-2</v>
      </c>
      <c r="BE30">
        <f t="shared" si="33"/>
        <v>1.8271439163028254</v>
      </c>
      <c r="BF30">
        <f t="shared" si="34"/>
        <v>649.83613265712245</v>
      </c>
      <c r="BG30" t="s">
        <v>477</v>
      </c>
      <c r="BH30">
        <v>573.65</v>
      </c>
      <c r="BI30">
        <f t="shared" si="35"/>
        <v>573.65</v>
      </c>
      <c r="BJ30">
        <f t="shared" si="36"/>
        <v>0.52743224318312887</v>
      </c>
      <c r="BK30">
        <f t="shared" si="37"/>
        <v>0.64464349863334647</v>
      </c>
      <c r="BL30">
        <f t="shared" si="38"/>
        <v>0.77599694915017037</v>
      </c>
      <c r="BM30">
        <f t="shared" si="39"/>
        <v>1.8734748746920777</v>
      </c>
      <c r="BN30">
        <f t="shared" si="40"/>
        <v>0.90964776305301775</v>
      </c>
      <c r="BO30">
        <f t="shared" si="41"/>
        <v>0.46157635423203802</v>
      </c>
      <c r="BP30">
        <f t="shared" si="42"/>
        <v>0.53842364576796198</v>
      </c>
      <c r="BQ30">
        <v>6659</v>
      </c>
      <c r="BR30">
        <v>300</v>
      </c>
      <c r="BS30">
        <v>300</v>
      </c>
      <c r="BT30">
        <v>300</v>
      </c>
      <c r="BU30">
        <v>10238.700000000001</v>
      </c>
      <c r="BV30">
        <v>1107.6099999999999</v>
      </c>
      <c r="BW30">
        <v>-1.0903599999999999E-2</v>
      </c>
      <c r="BX30">
        <v>1.46</v>
      </c>
      <c r="BY30" t="s">
        <v>405</v>
      </c>
      <c r="BZ30" t="s">
        <v>405</v>
      </c>
      <c r="CA30" t="s">
        <v>405</v>
      </c>
      <c r="CB30" t="s">
        <v>405</v>
      </c>
      <c r="CC30" t="s">
        <v>405</v>
      </c>
      <c r="CD30" t="s">
        <v>405</v>
      </c>
      <c r="CE30" t="s">
        <v>405</v>
      </c>
      <c r="CF30" t="s">
        <v>405</v>
      </c>
      <c r="CG30" t="s">
        <v>405</v>
      </c>
      <c r="CH30" t="s">
        <v>405</v>
      </c>
      <c r="CI30">
        <f t="shared" si="43"/>
        <v>2000.09</v>
      </c>
      <c r="CJ30">
        <f t="shared" si="44"/>
        <v>1681.2728995869502</v>
      </c>
      <c r="CK30">
        <f t="shared" si="45"/>
        <v>0.84059862285544662</v>
      </c>
      <c r="CL30">
        <f t="shared" si="46"/>
        <v>0.16075534211101197</v>
      </c>
      <c r="CM30">
        <v>6</v>
      </c>
      <c r="CN30">
        <v>0.5</v>
      </c>
      <c r="CO30" t="s">
        <v>406</v>
      </c>
      <c r="CP30">
        <v>2</v>
      </c>
      <c r="CQ30">
        <v>1659733151</v>
      </c>
      <c r="CR30">
        <v>1137.5</v>
      </c>
      <c r="CS30">
        <v>1200.06</v>
      </c>
      <c r="CT30">
        <v>22.378299999999999</v>
      </c>
      <c r="CU30">
        <v>17.318999999999999</v>
      </c>
      <c r="CV30">
        <v>1137.07</v>
      </c>
      <c r="CW30">
        <v>21.930499999999999</v>
      </c>
      <c r="CX30">
        <v>500.11</v>
      </c>
      <c r="CY30">
        <v>99.411500000000004</v>
      </c>
      <c r="CZ30">
        <v>0.100009</v>
      </c>
      <c r="DA30">
        <v>29.823799999999999</v>
      </c>
      <c r="DB30">
        <v>29.9968</v>
      </c>
      <c r="DC30">
        <v>999.9</v>
      </c>
      <c r="DD30">
        <v>0</v>
      </c>
      <c r="DE30">
        <v>0</v>
      </c>
      <c r="DF30">
        <v>10006.9</v>
      </c>
      <c r="DG30">
        <v>0</v>
      </c>
      <c r="DH30">
        <v>1547.77</v>
      </c>
      <c r="DI30">
        <v>-62.565300000000001</v>
      </c>
      <c r="DJ30">
        <v>1163.54</v>
      </c>
      <c r="DK30">
        <v>1221.21</v>
      </c>
      <c r="DL30">
        <v>5.0592699999999997</v>
      </c>
      <c r="DM30">
        <v>1200.06</v>
      </c>
      <c r="DN30">
        <v>17.318999999999999</v>
      </c>
      <c r="DO30">
        <v>2.2246600000000001</v>
      </c>
      <c r="DP30">
        <v>1.7217100000000001</v>
      </c>
      <c r="DQ30">
        <v>19.140999999999998</v>
      </c>
      <c r="DR30">
        <v>15.0936</v>
      </c>
      <c r="DS30">
        <v>2000.09</v>
      </c>
      <c r="DT30">
        <v>0.97999700000000001</v>
      </c>
      <c r="DU30">
        <v>2.0003199999999999E-2</v>
      </c>
      <c r="DV30">
        <v>0</v>
      </c>
      <c r="DW30">
        <v>801.33399999999995</v>
      </c>
      <c r="DX30">
        <v>5.0006899999999996</v>
      </c>
      <c r="DY30">
        <v>17004.7</v>
      </c>
      <c r="DZ30">
        <v>16627.3</v>
      </c>
      <c r="EA30">
        <v>50.375</v>
      </c>
      <c r="EB30">
        <v>52.686999999999998</v>
      </c>
      <c r="EC30">
        <v>51.625</v>
      </c>
      <c r="ED30">
        <v>51.436999999999998</v>
      </c>
      <c r="EE30">
        <v>51.875</v>
      </c>
      <c r="EF30">
        <v>1955.18</v>
      </c>
      <c r="EG30">
        <v>39.909999999999997</v>
      </c>
      <c r="EH30">
        <v>0</v>
      </c>
      <c r="EI30">
        <v>141.5</v>
      </c>
      <c r="EJ30">
        <v>0</v>
      </c>
      <c r="EK30">
        <v>801.16699999999992</v>
      </c>
      <c r="EL30">
        <v>1.7262307777772989</v>
      </c>
      <c r="EM30">
        <v>22.27692313690676</v>
      </c>
      <c r="EN30">
        <v>17001.436000000002</v>
      </c>
      <c r="EO30">
        <v>15</v>
      </c>
      <c r="EP30">
        <v>1659733101.5</v>
      </c>
      <c r="EQ30" t="s">
        <v>478</v>
      </c>
      <c r="ER30">
        <v>1659733093.5</v>
      </c>
      <c r="ES30">
        <v>1659733101.5</v>
      </c>
      <c r="ET30">
        <v>36</v>
      </c>
      <c r="EU30">
        <v>5.5E-2</v>
      </c>
      <c r="EV30">
        <v>2E-3</v>
      </c>
      <c r="EW30">
        <v>0.40600000000000003</v>
      </c>
      <c r="EX30">
        <v>0.28899999999999998</v>
      </c>
      <c r="EY30">
        <v>1200</v>
      </c>
      <c r="EZ30">
        <v>17</v>
      </c>
      <c r="FA30">
        <v>0.05</v>
      </c>
      <c r="FB30">
        <v>0.01</v>
      </c>
      <c r="FC30">
        <v>47.399141869795052</v>
      </c>
      <c r="FD30">
        <v>-0.54936067231397079</v>
      </c>
      <c r="FE30">
        <v>0.16921989235516</v>
      </c>
      <c r="FF30">
        <v>1</v>
      </c>
      <c r="FG30">
        <v>0.22697340929729429</v>
      </c>
      <c r="FH30">
        <v>-5.6331037196984797E-2</v>
      </c>
      <c r="FI30">
        <v>8.5182827465792518E-3</v>
      </c>
      <c r="FJ30">
        <v>1</v>
      </c>
      <c r="FK30">
        <v>2</v>
      </c>
      <c r="FL30">
        <v>2</v>
      </c>
      <c r="FM30" t="s">
        <v>408</v>
      </c>
      <c r="FN30">
        <v>2.8860800000000002</v>
      </c>
      <c r="FO30">
        <v>2.8598599999999998</v>
      </c>
      <c r="FP30">
        <v>0.189222</v>
      </c>
      <c r="FQ30">
        <v>0.199715</v>
      </c>
      <c r="FR30">
        <v>0.107666</v>
      </c>
      <c r="FS30">
        <v>9.3738199999999994E-2</v>
      </c>
      <c r="FT30">
        <v>24255.7</v>
      </c>
      <c r="FU30">
        <v>18468.5</v>
      </c>
      <c r="FV30">
        <v>28894.3</v>
      </c>
      <c r="FW30">
        <v>21562.799999999999</v>
      </c>
      <c r="FX30">
        <v>34447.599999999999</v>
      </c>
      <c r="FY30">
        <v>26824.6</v>
      </c>
      <c r="FZ30">
        <v>40146.699999999997</v>
      </c>
      <c r="GA30">
        <v>30716.799999999999</v>
      </c>
      <c r="GB30">
        <v>1.9423699999999999</v>
      </c>
      <c r="GC30">
        <v>1.7568299999999999</v>
      </c>
      <c r="GD30">
        <v>-6.0536000000000001E-3</v>
      </c>
      <c r="GE30">
        <v>0</v>
      </c>
      <c r="GF30">
        <v>30.095300000000002</v>
      </c>
      <c r="GG30">
        <v>999.9</v>
      </c>
      <c r="GH30">
        <v>43.9</v>
      </c>
      <c r="GI30">
        <v>41.7</v>
      </c>
      <c r="GJ30">
        <v>35.8322</v>
      </c>
      <c r="GK30">
        <v>62.897799999999997</v>
      </c>
      <c r="GL30">
        <v>10.961499999999999</v>
      </c>
      <c r="GM30">
        <v>1</v>
      </c>
      <c r="GN30">
        <v>0.99719999999999998</v>
      </c>
      <c r="GO30">
        <v>8.4303399999999993</v>
      </c>
      <c r="GP30">
        <v>20.069500000000001</v>
      </c>
      <c r="GQ30">
        <v>5.2360100000000003</v>
      </c>
      <c r="GR30">
        <v>11.997999999999999</v>
      </c>
      <c r="GS30">
        <v>4.9755500000000001</v>
      </c>
      <c r="GT30">
        <v>3.2850000000000001</v>
      </c>
      <c r="GU30">
        <v>9999</v>
      </c>
      <c r="GV30">
        <v>9999</v>
      </c>
      <c r="GW30">
        <v>9999</v>
      </c>
      <c r="GX30">
        <v>70.900000000000006</v>
      </c>
      <c r="GY30">
        <v>1.8612500000000001</v>
      </c>
      <c r="GZ30">
        <v>1.8629100000000001</v>
      </c>
      <c r="HA30">
        <v>1.8681700000000001</v>
      </c>
      <c r="HB30">
        <v>1.8590599999999999</v>
      </c>
      <c r="HC30">
        <v>1.8573500000000001</v>
      </c>
      <c r="HD30">
        <v>1.86111</v>
      </c>
      <c r="HE30">
        <v>1.86493</v>
      </c>
      <c r="HF30">
        <v>1.8669100000000001</v>
      </c>
      <c r="HG30">
        <v>0</v>
      </c>
      <c r="HH30">
        <v>0</v>
      </c>
      <c r="HI30">
        <v>0</v>
      </c>
      <c r="HJ30">
        <v>4.5</v>
      </c>
      <c r="HK30" t="s">
        <v>409</v>
      </c>
      <c r="HL30" t="s">
        <v>410</v>
      </c>
      <c r="HM30" t="s">
        <v>411</v>
      </c>
      <c r="HN30" t="s">
        <v>412</v>
      </c>
      <c r="HO30" t="s">
        <v>412</v>
      </c>
      <c r="HP30" t="s">
        <v>411</v>
      </c>
      <c r="HQ30">
        <v>0</v>
      </c>
      <c r="HR30">
        <v>100</v>
      </c>
      <c r="HS30">
        <v>100</v>
      </c>
      <c r="HT30">
        <v>0.43</v>
      </c>
      <c r="HU30">
        <v>0.44779999999999998</v>
      </c>
      <c r="HV30">
        <v>0.94818358784923706</v>
      </c>
      <c r="HW30">
        <v>7.2017937835690661E-4</v>
      </c>
      <c r="HX30">
        <v>-2.1401732963678211E-6</v>
      </c>
      <c r="HY30">
        <v>9.6926120888077628E-10</v>
      </c>
      <c r="HZ30">
        <v>4.2213687012331712E-2</v>
      </c>
      <c r="IA30">
        <v>-2.019664207311889E-3</v>
      </c>
      <c r="IB30">
        <v>1.3222536906549621E-3</v>
      </c>
      <c r="IC30">
        <v>-1.7633197445110861E-5</v>
      </c>
      <c r="ID30">
        <v>10</v>
      </c>
      <c r="IE30">
        <v>1941</v>
      </c>
      <c r="IF30">
        <v>1</v>
      </c>
      <c r="IG30">
        <v>24</v>
      </c>
      <c r="IH30">
        <v>1</v>
      </c>
      <c r="II30">
        <v>0.8</v>
      </c>
      <c r="IJ30">
        <v>2.5976599999999999</v>
      </c>
      <c r="IK30">
        <v>2.52563</v>
      </c>
      <c r="IL30">
        <v>1.3940399999999999</v>
      </c>
      <c r="IM30">
        <v>2.2753899999999998</v>
      </c>
      <c r="IN30">
        <v>1.5918000000000001</v>
      </c>
      <c r="IO30">
        <v>2.3864700000000001</v>
      </c>
      <c r="IP30">
        <v>45.148400000000002</v>
      </c>
      <c r="IQ30">
        <v>24.026199999999999</v>
      </c>
      <c r="IR30">
        <v>18</v>
      </c>
      <c r="IS30">
        <v>522.78700000000003</v>
      </c>
      <c r="IT30">
        <v>432.51</v>
      </c>
      <c r="IU30">
        <v>20.014900000000001</v>
      </c>
      <c r="IV30">
        <v>39.106000000000002</v>
      </c>
      <c r="IW30">
        <v>30.0002</v>
      </c>
      <c r="IX30">
        <v>38.993200000000002</v>
      </c>
      <c r="IY30">
        <v>38.967100000000002</v>
      </c>
      <c r="IZ30">
        <v>52.050400000000003</v>
      </c>
      <c r="JA30">
        <v>51.362299999999998</v>
      </c>
      <c r="JB30">
        <v>0</v>
      </c>
      <c r="JC30">
        <v>20.034600000000001</v>
      </c>
      <c r="JD30">
        <v>1200</v>
      </c>
      <c r="JE30">
        <v>17.361000000000001</v>
      </c>
      <c r="JF30">
        <v>97.835599999999999</v>
      </c>
      <c r="JG30">
        <v>98.581999999999994</v>
      </c>
    </row>
    <row r="31" spans="1:267" x14ac:dyDescent="0.3">
      <c r="A31">
        <v>15</v>
      </c>
      <c r="B31">
        <v>1659733332.5</v>
      </c>
      <c r="C31">
        <v>1976.900000095367</v>
      </c>
      <c r="D31" t="s">
        <v>479</v>
      </c>
      <c r="E31" t="s">
        <v>480</v>
      </c>
      <c r="F31" t="s">
        <v>398</v>
      </c>
      <c r="G31" t="s">
        <v>399</v>
      </c>
      <c r="H31" t="s">
        <v>400</v>
      </c>
      <c r="I31" t="s">
        <v>31</v>
      </c>
      <c r="J31" t="s">
        <v>401</v>
      </c>
      <c r="K31">
        <f t="shared" si="0"/>
        <v>1.8576004852602337</v>
      </c>
      <c r="L31">
        <v>1659733332.5</v>
      </c>
      <c r="M31">
        <f t="shared" si="1"/>
        <v>3.1953636075748929E-3</v>
      </c>
      <c r="N31">
        <f t="shared" si="2"/>
        <v>3.195363607574893</v>
      </c>
      <c r="O31">
        <f t="shared" si="3"/>
        <v>47.434215590781008</v>
      </c>
      <c r="P31">
        <f t="shared" si="4"/>
        <v>1437.61</v>
      </c>
      <c r="Q31">
        <f t="shared" si="5"/>
        <v>932.14982566846425</v>
      </c>
      <c r="R31">
        <f t="shared" si="6"/>
        <v>92.756687749317166</v>
      </c>
      <c r="S31">
        <f t="shared" si="7"/>
        <v>143.05419386810399</v>
      </c>
      <c r="T31">
        <f t="shared" si="8"/>
        <v>0.16651832343947975</v>
      </c>
      <c r="U31">
        <f t="shared" si="9"/>
        <v>2.9234229338303104</v>
      </c>
      <c r="V31">
        <f t="shared" si="10"/>
        <v>0.1614227962964451</v>
      </c>
      <c r="W31">
        <f t="shared" si="11"/>
        <v>0.10133407208854038</v>
      </c>
      <c r="X31">
        <f t="shared" si="12"/>
        <v>321.53313220283383</v>
      </c>
      <c r="Y31">
        <f t="shared" si="13"/>
        <v>30.780805676845503</v>
      </c>
      <c r="Z31">
        <f t="shared" si="14"/>
        <v>30.014099999999999</v>
      </c>
      <c r="AA31">
        <f t="shared" si="15"/>
        <v>4.2639014964629762</v>
      </c>
      <c r="AB31">
        <f t="shared" si="16"/>
        <v>56.299129233075917</v>
      </c>
      <c r="AC31">
        <f t="shared" si="17"/>
        <v>2.3596911723564005</v>
      </c>
      <c r="AD31">
        <f t="shared" si="18"/>
        <v>4.1913457712416529</v>
      </c>
      <c r="AE31">
        <f t="shared" si="19"/>
        <v>1.9042103241065758</v>
      </c>
      <c r="AF31">
        <f t="shared" si="20"/>
        <v>-140.91553509405279</v>
      </c>
      <c r="AG31">
        <f t="shared" si="21"/>
        <v>-47.045861796785026</v>
      </c>
      <c r="AH31">
        <f t="shared" si="22"/>
        <v>-3.5734500045783455</v>
      </c>
      <c r="AI31">
        <f t="shared" si="23"/>
        <v>129.99828530741769</v>
      </c>
      <c r="AJ31">
        <v>0</v>
      </c>
      <c r="AK31">
        <v>0</v>
      </c>
      <c r="AL31">
        <f t="shared" si="24"/>
        <v>1</v>
      </c>
      <c r="AM31">
        <f t="shared" si="25"/>
        <v>0</v>
      </c>
      <c r="AN31">
        <f t="shared" si="26"/>
        <v>52214.778891077825</v>
      </c>
      <c r="AO31" t="s">
        <v>402</v>
      </c>
      <c r="AP31">
        <v>10366.9</v>
      </c>
      <c r="AQ31">
        <v>993.59653846153856</v>
      </c>
      <c r="AR31">
        <v>3431.87</v>
      </c>
      <c r="AS31">
        <f t="shared" si="27"/>
        <v>0.71047955241266758</v>
      </c>
      <c r="AT31">
        <v>-3.9894345373445681</v>
      </c>
      <c r="AU31" t="s">
        <v>481</v>
      </c>
      <c r="AV31">
        <v>10238.799999999999</v>
      </c>
      <c r="AW31">
        <v>785.25851999999998</v>
      </c>
      <c r="AX31">
        <v>1171.4000000000001</v>
      </c>
      <c r="AY31">
        <f t="shared" si="28"/>
        <v>0.32964101075635999</v>
      </c>
      <c r="AZ31">
        <v>0.5</v>
      </c>
      <c r="BA31">
        <f t="shared" si="29"/>
        <v>1681.3148995869606</v>
      </c>
      <c r="BB31">
        <f t="shared" si="30"/>
        <v>47.434215590781008</v>
      </c>
      <c r="BC31">
        <f t="shared" si="31"/>
        <v>277.11517144978677</v>
      </c>
      <c r="BD31">
        <f t="shared" si="32"/>
        <v>3.058537704076645E-2</v>
      </c>
      <c r="BE31">
        <f t="shared" si="33"/>
        <v>1.9297165784531327</v>
      </c>
      <c r="BF31">
        <f t="shared" si="34"/>
        <v>637.45517311431399</v>
      </c>
      <c r="BG31" t="s">
        <v>482</v>
      </c>
      <c r="BH31">
        <v>568.08000000000004</v>
      </c>
      <c r="BI31">
        <f t="shared" si="35"/>
        <v>568.08000000000004</v>
      </c>
      <c r="BJ31">
        <f t="shared" si="36"/>
        <v>0.51504183028854356</v>
      </c>
      <c r="BK31">
        <f t="shared" si="37"/>
        <v>0.64002764701982373</v>
      </c>
      <c r="BL31">
        <f t="shared" si="38"/>
        <v>0.78932812810995212</v>
      </c>
      <c r="BM31">
        <f t="shared" si="39"/>
        <v>2.171732072361662</v>
      </c>
      <c r="BN31">
        <f t="shared" si="40"/>
        <v>0.92707812952765589</v>
      </c>
      <c r="BO31">
        <f t="shared" si="41"/>
        <v>0.46301555024073027</v>
      </c>
      <c r="BP31">
        <f t="shared" si="42"/>
        <v>0.53698444975926973</v>
      </c>
      <c r="BQ31">
        <v>6661</v>
      </c>
      <c r="BR31">
        <v>300</v>
      </c>
      <c r="BS31">
        <v>300</v>
      </c>
      <c r="BT31">
        <v>300</v>
      </c>
      <c r="BU31">
        <v>10238.799999999999</v>
      </c>
      <c r="BV31">
        <v>1072.83</v>
      </c>
      <c r="BW31">
        <v>-1.09035E-2</v>
      </c>
      <c r="BX31">
        <v>2.08</v>
      </c>
      <c r="BY31" t="s">
        <v>405</v>
      </c>
      <c r="BZ31" t="s">
        <v>405</v>
      </c>
      <c r="CA31" t="s">
        <v>405</v>
      </c>
      <c r="CB31" t="s">
        <v>405</v>
      </c>
      <c r="CC31" t="s">
        <v>405</v>
      </c>
      <c r="CD31" t="s">
        <v>405</v>
      </c>
      <c r="CE31" t="s">
        <v>405</v>
      </c>
      <c r="CF31" t="s">
        <v>405</v>
      </c>
      <c r="CG31" t="s">
        <v>405</v>
      </c>
      <c r="CH31" t="s">
        <v>405</v>
      </c>
      <c r="CI31">
        <f t="shared" si="43"/>
        <v>2000.14</v>
      </c>
      <c r="CJ31">
        <f t="shared" si="44"/>
        <v>1681.3148995869606</v>
      </c>
      <c r="CK31">
        <f t="shared" si="45"/>
        <v>0.84059860789092788</v>
      </c>
      <c r="CL31">
        <f t="shared" si="46"/>
        <v>0.16075531322949085</v>
      </c>
      <c r="CM31">
        <v>6</v>
      </c>
      <c r="CN31">
        <v>0.5</v>
      </c>
      <c r="CO31" t="s">
        <v>406</v>
      </c>
      <c r="CP31">
        <v>2</v>
      </c>
      <c r="CQ31">
        <v>1659733332.5</v>
      </c>
      <c r="CR31">
        <v>1437.61</v>
      </c>
      <c r="CS31">
        <v>1500.03</v>
      </c>
      <c r="CT31">
        <v>23.7135</v>
      </c>
      <c r="CU31">
        <v>19.970800000000001</v>
      </c>
      <c r="CV31">
        <v>1436.95</v>
      </c>
      <c r="CW31">
        <v>23.241900000000001</v>
      </c>
      <c r="CX31">
        <v>500.108</v>
      </c>
      <c r="CY31">
        <v>99.408600000000007</v>
      </c>
      <c r="CZ31">
        <v>9.9746399999999999E-2</v>
      </c>
      <c r="DA31">
        <v>29.715599999999998</v>
      </c>
      <c r="DB31">
        <v>30.014099999999999</v>
      </c>
      <c r="DC31">
        <v>999.9</v>
      </c>
      <c r="DD31">
        <v>0</v>
      </c>
      <c r="DE31">
        <v>0</v>
      </c>
      <c r="DF31">
        <v>10024.4</v>
      </c>
      <c r="DG31">
        <v>0</v>
      </c>
      <c r="DH31">
        <v>1531.98</v>
      </c>
      <c r="DI31">
        <v>-62.420999999999999</v>
      </c>
      <c r="DJ31">
        <v>1472.53</v>
      </c>
      <c r="DK31">
        <v>1530.6</v>
      </c>
      <c r="DL31">
        <v>3.74274</v>
      </c>
      <c r="DM31">
        <v>1500.03</v>
      </c>
      <c r="DN31">
        <v>19.970800000000001</v>
      </c>
      <c r="DO31">
        <v>2.3573300000000001</v>
      </c>
      <c r="DP31">
        <v>1.9852700000000001</v>
      </c>
      <c r="DQ31">
        <v>20.073599999999999</v>
      </c>
      <c r="DR31">
        <v>17.327300000000001</v>
      </c>
      <c r="DS31">
        <v>2000.14</v>
      </c>
      <c r="DT31">
        <v>0.97999700000000001</v>
      </c>
      <c r="DU31">
        <v>2.0003199999999999E-2</v>
      </c>
      <c r="DV31">
        <v>0</v>
      </c>
      <c r="DW31">
        <v>785.40899999999999</v>
      </c>
      <c r="DX31">
        <v>5.0006899999999996</v>
      </c>
      <c r="DY31">
        <v>16677.900000000001</v>
      </c>
      <c r="DZ31">
        <v>16627.7</v>
      </c>
      <c r="EA31">
        <v>50.375</v>
      </c>
      <c r="EB31">
        <v>52.75</v>
      </c>
      <c r="EC31">
        <v>51.686999999999998</v>
      </c>
      <c r="ED31">
        <v>51.436999999999998</v>
      </c>
      <c r="EE31">
        <v>51.811999999999998</v>
      </c>
      <c r="EF31">
        <v>1955.23</v>
      </c>
      <c r="EG31">
        <v>39.909999999999997</v>
      </c>
      <c r="EH31">
        <v>0</v>
      </c>
      <c r="EI31">
        <v>181.39999985694891</v>
      </c>
      <c r="EJ31">
        <v>0</v>
      </c>
      <c r="EK31">
        <v>785.25851999999998</v>
      </c>
      <c r="EL31">
        <v>-2.4903076929586661</v>
      </c>
      <c r="EM31">
        <v>-56.315384772251463</v>
      </c>
      <c r="EN31">
        <v>16680.876</v>
      </c>
      <c r="EO31">
        <v>15</v>
      </c>
      <c r="EP31">
        <v>1659733286</v>
      </c>
      <c r="EQ31" t="s">
        <v>483</v>
      </c>
      <c r="ER31">
        <v>1659733286</v>
      </c>
      <c r="ES31">
        <v>1659733279.5</v>
      </c>
      <c r="ET31">
        <v>37</v>
      </c>
      <c r="EU31">
        <v>0.217</v>
      </c>
      <c r="EV31">
        <v>-1.7000000000000001E-2</v>
      </c>
      <c r="EW31">
        <v>0.70099999999999996</v>
      </c>
      <c r="EX31">
        <v>0.32</v>
      </c>
      <c r="EY31">
        <v>1500</v>
      </c>
      <c r="EZ31">
        <v>18</v>
      </c>
      <c r="FA31">
        <v>0.05</v>
      </c>
      <c r="FB31">
        <v>0.02</v>
      </c>
      <c r="FC31">
        <v>47.435304984403032</v>
      </c>
      <c r="FD31">
        <v>-0.56419819238445457</v>
      </c>
      <c r="FE31">
        <v>0.18069103355210589</v>
      </c>
      <c r="FF31">
        <v>1</v>
      </c>
      <c r="FG31">
        <v>0.18127631644014369</v>
      </c>
      <c r="FH31">
        <v>-3.9485637083997077E-2</v>
      </c>
      <c r="FI31">
        <v>6.1879036341276842E-3</v>
      </c>
      <c r="FJ31">
        <v>1</v>
      </c>
      <c r="FK31">
        <v>2</v>
      </c>
      <c r="FL31">
        <v>2</v>
      </c>
      <c r="FM31" t="s">
        <v>408</v>
      </c>
      <c r="FN31">
        <v>2.88591</v>
      </c>
      <c r="FO31">
        <v>2.85975</v>
      </c>
      <c r="FP31">
        <v>0.21889</v>
      </c>
      <c r="FQ31">
        <v>0.22905600000000001</v>
      </c>
      <c r="FR31">
        <v>0.112106</v>
      </c>
      <c r="FS31">
        <v>0.1036</v>
      </c>
      <c r="FT31">
        <v>23354.9</v>
      </c>
      <c r="FU31">
        <v>17780.7</v>
      </c>
      <c r="FV31">
        <v>28885.4</v>
      </c>
      <c r="FW31">
        <v>21555.4</v>
      </c>
      <c r="FX31">
        <v>34269.800000000003</v>
      </c>
      <c r="FY31">
        <v>26525.8</v>
      </c>
      <c r="FZ31">
        <v>40134.6</v>
      </c>
      <c r="GA31">
        <v>30707.8</v>
      </c>
      <c r="GB31">
        <v>1.93953</v>
      </c>
      <c r="GC31">
        <v>1.75987</v>
      </c>
      <c r="GD31">
        <v>2.0224599999999999E-2</v>
      </c>
      <c r="GE31">
        <v>0</v>
      </c>
      <c r="GF31">
        <v>29.684899999999999</v>
      </c>
      <c r="GG31">
        <v>999.9</v>
      </c>
      <c r="GH31">
        <v>44.1</v>
      </c>
      <c r="GI31">
        <v>41.6</v>
      </c>
      <c r="GJ31">
        <v>35.808100000000003</v>
      </c>
      <c r="GK31">
        <v>62.497799999999998</v>
      </c>
      <c r="GL31">
        <v>11.1899</v>
      </c>
      <c r="GM31">
        <v>1</v>
      </c>
      <c r="GN31">
        <v>1.00021</v>
      </c>
      <c r="GO31">
        <v>6.6437499999999998</v>
      </c>
      <c r="GP31">
        <v>20.1447</v>
      </c>
      <c r="GQ31">
        <v>5.2349600000000001</v>
      </c>
      <c r="GR31">
        <v>11.9962</v>
      </c>
      <c r="GS31">
        <v>4.97485</v>
      </c>
      <c r="GT31">
        <v>3.2850000000000001</v>
      </c>
      <c r="GU31">
        <v>9999</v>
      </c>
      <c r="GV31">
        <v>9999</v>
      </c>
      <c r="GW31">
        <v>9999</v>
      </c>
      <c r="GX31">
        <v>70.900000000000006</v>
      </c>
      <c r="GY31">
        <v>1.8611899999999999</v>
      </c>
      <c r="GZ31">
        <v>1.86293</v>
      </c>
      <c r="HA31">
        <v>1.86816</v>
      </c>
      <c r="HB31">
        <v>1.8590199999999999</v>
      </c>
      <c r="HC31">
        <v>1.8573299999999999</v>
      </c>
      <c r="HD31">
        <v>1.8611</v>
      </c>
      <c r="HE31">
        <v>1.86493</v>
      </c>
      <c r="HF31">
        <v>1.8669100000000001</v>
      </c>
      <c r="HG31">
        <v>0</v>
      </c>
      <c r="HH31">
        <v>0</v>
      </c>
      <c r="HI31">
        <v>0</v>
      </c>
      <c r="HJ31">
        <v>4.5</v>
      </c>
      <c r="HK31" t="s">
        <v>409</v>
      </c>
      <c r="HL31" t="s">
        <v>410</v>
      </c>
      <c r="HM31" t="s">
        <v>411</v>
      </c>
      <c r="HN31" t="s">
        <v>412</v>
      </c>
      <c r="HO31" t="s">
        <v>412</v>
      </c>
      <c r="HP31" t="s">
        <v>411</v>
      </c>
      <c r="HQ31">
        <v>0</v>
      </c>
      <c r="HR31">
        <v>100</v>
      </c>
      <c r="HS31">
        <v>100</v>
      </c>
      <c r="HT31">
        <v>0.66</v>
      </c>
      <c r="HU31">
        <v>0.47160000000000002</v>
      </c>
      <c r="HV31">
        <v>1.165104733769492</v>
      </c>
      <c r="HW31">
        <v>7.2017937835690661E-4</v>
      </c>
      <c r="HX31">
        <v>-2.1401732963678211E-6</v>
      </c>
      <c r="HY31">
        <v>9.6926120888077628E-10</v>
      </c>
      <c r="HZ31">
        <v>2.5674980017157421E-2</v>
      </c>
      <c r="IA31">
        <v>-2.019664207311889E-3</v>
      </c>
      <c r="IB31">
        <v>1.3222536906549621E-3</v>
      </c>
      <c r="IC31">
        <v>-1.7633197445110861E-5</v>
      </c>
      <c r="ID31">
        <v>10</v>
      </c>
      <c r="IE31">
        <v>1941</v>
      </c>
      <c r="IF31">
        <v>1</v>
      </c>
      <c r="IG31">
        <v>24</v>
      </c>
      <c r="IH31">
        <v>0.8</v>
      </c>
      <c r="II31">
        <v>0.9</v>
      </c>
      <c r="IJ31">
        <v>3.125</v>
      </c>
      <c r="IK31">
        <v>2.52441</v>
      </c>
      <c r="IL31">
        <v>1.3940399999999999</v>
      </c>
      <c r="IM31">
        <v>2.2753899999999998</v>
      </c>
      <c r="IN31">
        <v>1.5918000000000001</v>
      </c>
      <c r="IO31">
        <v>2.47925</v>
      </c>
      <c r="IP31">
        <v>45.091700000000003</v>
      </c>
      <c r="IQ31">
        <v>24.052499999999998</v>
      </c>
      <c r="IR31">
        <v>18</v>
      </c>
      <c r="IS31">
        <v>522.15099999999995</v>
      </c>
      <c r="IT31">
        <v>435.697</v>
      </c>
      <c r="IU31">
        <v>21.198699999999999</v>
      </c>
      <c r="IV31">
        <v>39.257899999999999</v>
      </c>
      <c r="IW31">
        <v>30.0002</v>
      </c>
      <c r="IX31">
        <v>39.169400000000003</v>
      </c>
      <c r="IY31">
        <v>39.139000000000003</v>
      </c>
      <c r="IZ31">
        <v>62.599699999999999</v>
      </c>
      <c r="JA31">
        <v>43.962600000000002</v>
      </c>
      <c r="JB31">
        <v>0</v>
      </c>
      <c r="JC31">
        <v>21.1995</v>
      </c>
      <c r="JD31">
        <v>1500</v>
      </c>
      <c r="JE31">
        <v>20.166499999999999</v>
      </c>
      <c r="JF31">
        <v>97.805700000000002</v>
      </c>
      <c r="JG31">
        <v>98.551000000000002</v>
      </c>
    </row>
    <row r="32" spans="1:267" x14ac:dyDescent="0.3">
      <c r="A32">
        <v>16</v>
      </c>
      <c r="B32">
        <v>1659733488.5</v>
      </c>
      <c r="C32">
        <v>2132.900000095367</v>
      </c>
      <c r="D32" t="s">
        <v>484</v>
      </c>
      <c r="E32" t="s">
        <v>485</v>
      </c>
      <c r="F32" t="s">
        <v>398</v>
      </c>
      <c r="G32" t="s">
        <v>399</v>
      </c>
      <c r="H32" t="s">
        <v>400</v>
      </c>
      <c r="I32" t="s">
        <v>31</v>
      </c>
      <c r="J32" t="s">
        <v>401</v>
      </c>
      <c r="K32">
        <f t="shared" si="0"/>
        <v>1.5479738294489582</v>
      </c>
      <c r="L32">
        <v>1659733488.5</v>
      </c>
      <c r="M32">
        <f t="shared" si="1"/>
        <v>2.1341151297641641E-3</v>
      </c>
      <c r="N32">
        <f t="shared" si="2"/>
        <v>2.1341151297641638</v>
      </c>
      <c r="O32">
        <f t="shared" si="3"/>
        <v>48.165888099918924</v>
      </c>
      <c r="P32">
        <f t="shared" si="4"/>
        <v>1737.75</v>
      </c>
      <c r="Q32">
        <f t="shared" si="5"/>
        <v>969.68015677373899</v>
      </c>
      <c r="R32">
        <f t="shared" si="6"/>
        <v>96.494431646246866</v>
      </c>
      <c r="S32">
        <f t="shared" si="7"/>
        <v>172.92629680200002</v>
      </c>
      <c r="T32">
        <f t="shared" si="8"/>
        <v>0.10822764477998977</v>
      </c>
      <c r="U32">
        <f t="shared" si="9"/>
        <v>2.9193104292326275</v>
      </c>
      <c r="V32">
        <f t="shared" si="10"/>
        <v>0.10604702789419522</v>
      </c>
      <c r="W32">
        <f t="shared" si="11"/>
        <v>6.6471652780480645E-2</v>
      </c>
      <c r="X32">
        <f t="shared" si="12"/>
        <v>321.52834420282187</v>
      </c>
      <c r="Y32">
        <f t="shared" si="13"/>
        <v>31.036167190135625</v>
      </c>
      <c r="Z32">
        <f t="shared" si="14"/>
        <v>30.0547</v>
      </c>
      <c r="AA32">
        <f t="shared" si="15"/>
        <v>4.2738541190614185</v>
      </c>
      <c r="AB32">
        <f t="shared" si="16"/>
        <v>55.848477589463464</v>
      </c>
      <c r="AC32">
        <f t="shared" si="17"/>
        <v>2.3377864021008006</v>
      </c>
      <c r="AD32">
        <f t="shared" si="18"/>
        <v>4.1859447258090601</v>
      </c>
      <c r="AE32">
        <f t="shared" si="19"/>
        <v>1.936067716960618</v>
      </c>
      <c r="AF32">
        <f t="shared" si="20"/>
        <v>-94.114477222599632</v>
      </c>
      <c r="AG32">
        <f t="shared" si="21"/>
        <v>-56.8949897856753</v>
      </c>
      <c r="AH32">
        <f t="shared" si="22"/>
        <v>-4.3280360756048744</v>
      </c>
      <c r="AI32">
        <f t="shared" si="23"/>
        <v>166.19084111894205</v>
      </c>
      <c r="AJ32">
        <v>0</v>
      </c>
      <c r="AK32">
        <v>0</v>
      </c>
      <c r="AL32">
        <f t="shared" si="24"/>
        <v>1</v>
      </c>
      <c r="AM32">
        <f t="shared" si="25"/>
        <v>0</v>
      </c>
      <c r="AN32">
        <f t="shared" si="26"/>
        <v>52101.28368412624</v>
      </c>
      <c r="AO32" t="s">
        <v>402</v>
      </c>
      <c r="AP32">
        <v>10366.9</v>
      </c>
      <c r="AQ32">
        <v>993.59653846153856</v>
      </c>
      <c r="AR32">
        <v>3431.87</v>
      </c>
      <c r="AS32">
        <f t="shared" si="27"/>
        <v>0.71047955241266758</v>
      </c>
      <c r="AT32">
        <v>-3.9894345373445681</v>
      </c>
      <c r="AU32" t="s">
        <v>486</v>
      </c>
      <c r="AV32">
        <v>10238.5</v>
      </c>
      <c r="AW32">
        <v>776.04532000000006</v>
      </c>
      <c r="AX32">
        <v>1145.27</v>
      </c>
      <c r="AY32">
        <f t="shared" si="28"/>
        <v>0.32239094711290783</v>
      </c>
      <c r="AZ32">
        <v>0.5</v>
      </c>
      <c r="BA32">
        <f t="shared" si="29"/>
        <v>1681.2896995869542</v>
      </c>
      <c r="BB32">
        <f t="shared" si="30"/>
        <v>48.165888099918924</v>
      </c>
      <c r="BC32">
        <f t="shared" si="31"/>
        <v>271.0162893105072</v>
      </c>
      <c r="BD32">
        <f t="shared" si="32"/>
        <v>3.1021020737875573E-2</v>
      </c>
      <c r="BE32">
        <f t="shared" si="33"/>
        <v>1.9965597631999441</v>
      </c>
      <c r="BF32">
        <f t="shared" si="34"/>
        <v>629.63769497226883</v>
      </c>
      <c r="BG32" t="s">
        <v>487</v>
      </c>
      <c r="BH32">
        <v>560.87</v>
      </c>
      <c r="BI32">
        <f t="shared" si="35"/>
        <v>560.87</v>
      </c>
      <c r="BJ32">
        <f t="shared" si="36"/>
        <v>0.51027268679001458</v>
      </c>
      <c r="BK32">
        <f t="shared" si="37"/>
        <v>0.63180130047912375</v>
      </c>
      <c r="BL32">
        <f t="shared" si="38"/>
        <v>0.79644723092998948</v>
      </c>
      <c r="BM32">
        <f t="shared" si="39"/>
        <v>2.4343393778638842</v>
      </c>
      <c r="BN32">
        <f t="shared" si="40"/>
        <v>0.93779472896253346</v>
      </c>
      <c r="BO32">
        <f t="shared" si="41"/>
        <v>0.45662074915898743</v>
      </c>
      <c r="BP32">
        <f t="shared" si="42"/>
        <v>0.54337925084101257</v>
      </c>
      <c r="BQ32">
        <v>6663</v>
      </c>
      <c r="BR32">
        <v>300</v>
      </c>
      <c r="BS32">
        <v>300</v>
      </c>
      <c r="BT32">
        <v>300</v>
      </c>
      <c r="BU32">
        <v>10238.5</v>
      </c>
      <c r="BV32">
        <v>1051.81</v>
      </c>
      <c r="BW32">
        <v>-1.09032E-2</v>
      </c>
      <c r="BX32">
        <v>2.38</v>
      </c>
      <c r="BY32" t="s">
        <v>405</v>
      </c>
      <c r="BZ32" t="s">
        <v>405</v>
      </c>
      <c r="CA32" t="s">
        <v>405</v>
      </c>
      <c r="CB32" t="s">
        <v>405</v>
      </c>
      <c r="CC32" t="s">
        <v>405</v>
      </c>
      <c r="CD32" t="s">
        <v>405</v>
      </c>
      <c r="CE32" t="s">
        <v>405</v>
      </c>
      <c r="CF32" t="s">
        <v>405</v>
      </c>
      <c r="CG32" t="s">
        <v>405</v>
      </c>
      <c r="CH32" t="s">
        <v>405</v>
      </c>
      <c r="CI32">
        <f t="shared" si="43"/>
        <v>2000.11</v>
      </c>
      <c r="CJ32">
        <f t="shared" si="44"/>
        <v>1681.2896995869542</v>
      </c>
      <c r="CK32">
        <f t="shared" si="45"/>
        <v>0.84059861686954929</v>
      </c>
      <c r="CL32">
        <f t="shared" si="46"/>
        <v>0.16075533055823024</v>
      </c>
      <c r="CM32">
        <v>6</v>
      </c>
      <c r="CN32">
        <v>0.5</v>
      </c>
      <c r="CO32" t="s">
        <v>406</v>
      </c>
      <c r="CP32">
        <v>2</v>
      </c>
      <c r="CQ32">
        <v>1659733488.5</v>
      </c>
      <c r="CR32">
        <v>1737.75</v>
      </c>
      <c r="CS32">
        <v>1799.99</v>
      </c>
      <c r="CT32">
        <v>23.492599999999999</v>
      </c>
      <c r="CU32">
        <v>20.9922</v>
      </c>
      <c r="CV32">
        <v>1737.08</v>
      </c>
      <c r="CW32">
        <v>23.056100000000001</v>
      </c>
      <c r="CX32">
        <v>500.07499999999999</v>
      </c>
      <c r="CY32">
        <v>99.411500000000004</v>
      </c>
      <c r="CZ32">
        <v>0.100108</v>
      </c>
      <c r="DA32">
        <v>29.693200000000001</v>
      </c>
      <c r="DB32">
        <v>30.0547</v>
      </c>
      <c r="DC32">
        <v>999.9</v>
      </c>
      <c r="DD32">
        <v>0</v>
      </c>
      <c r="DE32">
        <v>0</v>
      </c>
      <c r="DF32">
        <v>10000.6</v>
      </c>
      <c r="DG32">
        <v>0</v>
      </c>
      <c r="DH32">
        <v>1536.1</v>
      </c>
      <c r="DI32">
        <v>-62.239100000000001</v>
      </c>
      <c r="DJ32">
        <v>1779.56</v>
      </c>
      <c r="DK32">
        <v>1838.58</v>
      </c>
      <c r="DL32">
        <v>2.5003899999999999</v>
      </c>
      <c r="DM32">
        <v>1799.99</v>
      </c>
      <c r="DN32">
        <v>20.9922</v>
      </c>
      <c r="DO32">
        <v>2.3354400000000002</v>
      </c>
      <c r="DP32">
        <v>2.0868699999999998</v>
      </c>
      <c r="DQ32">
        <v>19.922899999999998</v>
      </c>
      <c r="DR32">
        <v>18.119299999999999</v>
      </c>
      <c r="DS32">
        <v>2000.11</v>
      </c>
      <c r="DT32">
        <v>0.97999700000000001</v>
      </c>
      <c r="DU32">
        <v>2.0003199999999999E-2</v>
      </c>
      <c r="DV32">
        <v>0</v>
      </c>
      <c r="DW32">
        <v>775.64</v>
      </c>
      <c r="DX32">
        <v>5.0006899999999996</v>
      </c>
      <c r="DY32">
        <v>16487.900000000001</v>
      </c>
      <c r="DZ32">
        <v>16627.5</v>
      </c>
      <c r="EA32">
        <v>50.311999999999998</v>
      </c>
      <c r="EB32">
        <v>52.75</v>
      </c>
      <c r="EC32">
        <v>51.686999999999998</v>
      </c>
      <c r="ED32">
        <v>51.5</v>
      </c>
      <c r="EE32">
        <v>51.811999999999998</v>
      </c>
      <c r="EF32">
        <v>1955.2</v>
      </c>
      <c r="EG32">
        <v>39.909999999999997</v>
      </c>
      <c r="EH32">
        <v>0</v>
      </c>
      <c r="EI32">
        <v>155.79999995231631</v>
      </c>
      <c r="EJ32">
        <v>0</v>
      </c>
      <c r="EK32">
        <v>776.04532000000006</v>
      </c>
      <c r="EL32">
        <v>-1.782692317883765</v>
      </c>
      <c r="EM32">
        <v>-41.992307661852749</v>
      </c>
      <c r="EN32">
        <v>16491.472000000002</v>
      </c>
      <c r="EO32">
        <v>15</v>
      </c>
      <c r="EP32">
        <v>1659733448</v>
      </c>
      <c r="EQ32" t="s">
        <v>488</v>
      </c>
      <c r="ER32">
        <v>1659733448</v>
      </c>
      <c r="ES32">
        <v>1659733437</v>
      </c>
      <c r="ET32">
        <v>38</v>
      </c>
      <c r="EU32">
        <v>-0.36399999999999999</v>
      </c>
      <c r="EV32">
        <v>-2.9000000000000001E-2</v>
      </c>
      <c r="EW32">
        <v>0.81299999999999994</v>
      </c>
      <c r="EX32">
        <v>0.36499999999999999</v>
      </c>
      <c r="EY32">
        <v>1800</v>
      </c>
      <c r="EZ32">
        <v>21</v>
      </c>
      <c r="FA32">
        <v>0.09</v>
      </c>
      <c r="FB32">
        <v>0.05</v>
      </c>
      <c r="FC32">
        <v>48.224573935332486</v>
      </c>
      <c r="FD32">
        <v>-0.88079158506741684</v>
      </c>
      <c r="FE32">
        <v>0.15475594313107111</v>
      </c>
      <c r="FF32">
        <v>1</v>
      </c>
      <c r="FG32">
        <v>0.1151578325033563</v>
      </c>
      <c r="FH32">
        <v>-2.6879420346979072E-2</v>
      </c>
      <c r="FI32">
        <v>4.1488753887418822E-3</v>
      </c>
      <c r="FJ32">
        <v>1</v>
      </c>
      <c r="FK32">
        <v>2</v>
      </c>
      <c r="FL32">
        <v>2</v>
      </c>
      <c r="FM32" t="s">
        <v>408</v>
      </c>
      <c r="FN32">
        <v>2.8858100000000002</v>
      </c>
      <c r="FO32">
        <v>2.8599100000000002</v>
      </c>
      <c r="FP32">
        <v>0.24529400000000001</v>
      </c>
      <c r="FQ32">
        <v>0.25517899999999999</v>
      </c>
      <c r="FR32">
        <v>0.11146200000000001</v>
      </c>
      <c r="FS32">
        <v>0.107252</v>
      </c>
      <c r="FT32">
        <v>22556.6</v>
      </c>
      <c r="FU32">
        <v>17171.599999999999</v>
      </c>
      <c r="FV32">
        <v>28881.599999999999</v>
      </c>
      <c r="FW32">
        <v>21552.799999999999</v>
      </c>
      <c r="FX32">
        <v>34291.4</v>
      </c>
      <c r="FY32">
        <v>26415.9</v>
      </c>
      <c r="FZ32">
        <v>40129.9</v>
      </c>
      <c r="GA32">
        <v>30704.799999999999</v>
      </c>
      <c r="GB32">
        <v>1.9382999999999999</v>
      </c>
      <c r="GC32">
        <v>1.7630999999999999</v>
      </c>
      <c r="GD32">
        <v>2.2035099999999998E-2</v>
      </c>
      <c r="GE32">
        <v>0</v>
      </c>
      <c r="GF32">
        <v>29.696100000000001</v>
      </c>
      <c r="GG32">
        <v>999.9</v>
      </c>
      <c r="GH32">
        <v>44</v>
      </c>
      <c r="GI32">
        <v>41.5</v>
      </c>
      <c r="GJ32">
        <v>35.5366</v>
      </c>
      <c r="GK32">
        <v>62.287799999999997</v>
      </c>
      <c r="GL32">
        <v>11.0617</v>
      </c>
      <c r="GM32">
        <v>1</v>
      </c>
      <c r="GN32">
        <v>1.0108200000000001</v>
      </c>
      <c r="GO32">
        <v>7.7225799999999998</v>
      </c>
      <c r="GP32">
        <v>20.099799999999998</v>
      </c>
      <c r="GQ32">
        <v>5.2346599999999999</v>
      </c>
      <c r="GR32">
        <v>11.9971</v>
      </c>
      <c r="GS32">
        <v>4.9748000000000001</v>
      </c>
      <c r="GT32">
        <v>3.2846000000000002</v>
      </c>
      <c r="GU32">
        <v>9999</v>
      </c>
      <c r="GV32">
        <v>9999</v>
      </c>
      <c r="GW32">
        <v>9999</v>
      </c>
      <c r="GX32">
        <v>70.900000000000006</v>
      </c>
      <c r="GY32">
        <v>1.8611500000000001</v>
      </c>
      <c r="GZ32">
        <v>1.8628800000000001</v>
      </c>
      <c r="HA32">
        <v>1.8681399999999999</v>
      </c>
      <c r="HB32">
        <v>1.859</v>
      </c>
      <c r="HC32">
        <v>1.8573</v>
      </c>
      <c r="HD32">
        <v>1.8610599999999999</v>
      </c>
      <c r="HE32">
        <v>1.86493</v>
      </c>
      <c r="HF32">
        <v>1.8669100000000001</v>
      </c>
      <c r="HG32">
        <v>0</v>
      </c>
      <c r="HH32">
        <v>0</v>
      </c>
      <c r="HI32">
        <v>0</v>
      </c>
      <c r="HJ32">
        <v>4.5</v>
      </c>
      <c r="HK32" t="s">
        <v>409</v>
      </c>
      <c r="HL32" t="s">
        <v>410</v>
      </c>
      <c r="HM32" t="s">
        <v>411</v>
      </c>
      <c r="HN32" t="s">
        <v>412</v>
      </c>
      <c r="HO32" t="s">
        <v>412</v>
      </c>
      <c r="HP32" t="s">
        <v>411</v>
      </c>
      <c r="HQ32">
        <v>0</v>
      </c>
      <c r="HR32">
        <v>100</v>
      </c>
      <c r="HS32">
        <v>100</v>
      </c>
      <c r="HT32">
        <v>0.67</v>
      </c>
      <c r="HU32">
        <v>0.4365</v>
      </c>
      <c r="HV32">
        <v>0.80039415501121569</v>
      </c>
      <c r="HW32">
        <v>7.2017937835690661E-4</v>
      </c>
      <c r="HX32">
        <v>-2.1401732963678211E-6</v>
      </c>
      <c r="HY32">
        <v>9.6926120888077628E-10</v>
      </c>
      <c r="HZ32">
        <v>-3.6696255049335829E-3</v>
      </c>
      <c r="IA32">
        <v>-2.019664207311889E-3</v>
      </c>
      <c r="IB32">
        <v>1.3222536906549621E-3</v>
      </c>
      <c r="IC32">
        <v>-1.7633197445110861E-5</v>
      </c>
      <c r="ID32">
        <v>10</v>
      </c>
      <c r="IE32">
        <v>1941</v>
      </c>
      <c r="IF32">
        <v>1</v>
      </c>
      <c r="IG32">
        <v>24</v>
      </c>
      <c r="IH32">
        <v>0.7</v>
      </c>
      <c r="II32">
        <v>0.9</v>
      </c>
      <c r="IJ32">
        <v>3.6242700000000001</v>
      </c>
      <c r="IK32">
        <v>2.52075</v>
      </c>
      <c r="IL32">
        <v>1.3940399999999999</v>
      </c>
      <c r="IM32">
        <v>2.2753899999999998</v>
      </c>
      <c r="IN32">
        <v>1.5918000000000001</v>
      </c>
      <c r="IO32">
        <v>2.4719199999999999</v>
      </c>
      <c r="IP32">
        <v>45.035200000000003</v>
      </c>
      <c r="IQ32">
        <v>24.043700000000001</v>
      </c>
      <c r="IR32">
        <v>18</v>
      </c>
      <c r="IS32">
        <v>521.822</v>
      </c>
      <c r="IT32">
        <v>438.42700000000002</v>
      </c>
      <c r="IU32">
        <v>20.619599999999998</v>
      </c>
      <c r="IV32">
        <v>39.276699999999998</v>
      </c>
      <c r="IW32">
        <v>30.000399999999999</v>
      </c>
      <c r="IX32">
        <v>39.237900000000003</v>
      </c>
      <c r="IY32">
        <v>39.221400000000003</v>
      </c>
      <c r="IZ32">
        <v>72.614099999999993</v>
      </c>
      <c r="JA32">
        <v>41.673000000000002</v>
      </c>
      <c r="JB32">
        <v>0</v>
      </c>
      <c r="JC32">
        <v>20.575199999999999</v>
      </c>
      <c r="JD32">
        <v>1800</v>
      </c>
      <c r="JE32">
        <v>20.928000000000001</v>
      </c>
      <c r="JF32">
        <v>97.793800000000005</v>
      </c>
      <c r="JG32">
        <v>98.540400000000005</v>
      </c>
    </row>
    <row r="33" spans="1:267" x14ac:dyDescent="0.3">
      <c r="A33">
        <v>17</v>
      </c>
      <c r="B33">
        <v>1659734032.5999999</v>
      </c>
      <c r="C33">
        <v>2677</v>
      </c>
      <c r="D33" t="s">
        <v>489</v>
      </c>
      <c r="E33" t="s">
        <v>490</v>
      </c>
      <c r="F33" t="s">
        <v>398</v>
      </c>
      <c r="G33" t="s">
        <v>399</v>
      </c>
      <c r="H33" t="s">
        <v>31</v>
      </c>
      <c r="I33" t="s">
        <v>491</v>
      </c>
      <c r="J33" t="s">
        <v>401</v>
      </c>
      <c r="K33">
        <f t="shared" si="0"/>
        <v>5.3822870062016124</v>
      </c>
      <c r="L33">
        <v>1659734032.5999999</v>
      </c>
      <c r="M33">
        <f t="shared" si="1"/>
        <v>8.4911573137664096E-3</v>
      </c>
      <c r="N33">
        <f t="shared" si="2"/>
        <v>8.4911573137664096</v>
      </c>
      <c r="O33">
        <f t="shared" si="3"/>
        <v>30.781858055468806</v>
      </c>
      <c r="P33">
        <f t="shared" si="4"/>
        <v>359.49299999999999</v>
      </c>
      <c r="Q33">
        <f t="shared" si="5"/>
        <v>253.07415804475164</v>
      </c>
      <c r="R33">
        <f t="shared" si="6"/>
        <v>25.191837848792758</v>
      </c>
      <c r="S33">
        <f t="shared" si="7"/>
        <v>35.785120984872002</v>
      </c>
      <c r="T33">
        <f t="shared" si="8"/>
        <v>0.54632599615132926</v>
      </c>
      <c r="U33">
        <f t="shared" si="9"/>
        <v>2.9168131735234715</v>
      </c>
      <c r="V33">
        <f t="shared" si="10"/>
        <v>0.49519367891780364</v>
      </c>
      <c r="W33">
        <f t="shared" si="11"/>
        <v>0.31369031549515775</v>
      </c>
      <c r="X33">
        <f t="shared" si="12"/>
        <v>321.51979675375492</v>
      </c>
      <c r="Y33">
        <f t="shared" si="13"/>
        <v>29.276495834665976</v>
      </c>
      <c r="Z33">
        <f t="shared" si="14"/>
        <v>30.0122</v>
      </c>
      <c r="AA33">
        <f t="shared" si="15"/>
        <v>4.2634362284972411</v>
      </c>
      <c r="AB33">
        <f t="shared" si="16"/>
        <v>62.858275131857297</v>
      </c>
      <c r="AC33">
        <f t="shared" si="17"/>
        <v>2.6155301755912004</v>
      </c>
      <c r="AD33">
        <f t="shared" si="18"/>
        <v>4.1609957799583643</v>
      </c>
      <c r="AE33">
        <f t="shared" si="19"/>
        <v>1.6479060529060408</v>
      </c>
      <c r="AF33">
        <f t="shared" si="20"/>
        <v>-374.46003753709869</v>
      </c>
      <c r="AG33">
        <f t="shared" si="21"/>
        <v>-66.4858208096895</v>
      </c>
      <c r="AH33">
        <f t="shared" si="22"/>
        <v>-5.0582803522773405</v>
      </c>
      <c r="AI33">
        <f t="shared" si="23"/>
        <v>-124.4843419453106</v>
      </c>
      <c r="AJ33">
        <v>0</v>
      </c>
      <c r="AK33">
        <v>0</v>
      </c>
      <c r="AL33">
        <f t="shared" si="24"/>
        <v>1</v>
      </c>
      <c r="AM33">
        <f t="shared" si="25"/>
        <v>0</v>
      </c>
      <c r="AN33">
        <f t="shared" si="26"/>
        <v>52048.561187200081</v>
      </c>
      <c r="AO33" t="s">
        <v>402</v>
      </c>
      <c r="AP33">
        <v>10366.9</v>
      </c>
      <c r="AQ33">
        <v>993.59653846153856</v>
      </c>
      <c r="AR33">
        <v>3431.87</v>
      </c>
      <c r="AS33">
        <f t="shared" si="27"/>
        <v>0.71047955241266758</v>
      </c>
      <c r="AT33">
        <v>-3.9894345373445681</v>
      </c>
      <c r="AU33" t="s">
        <v>492</v>
      </c>
      <c r="AV33">
        <v>10254.5</v>
      </c>
      <c r="AW33">
        <v>856.05595999999991</v>
      </c>
      <c r="AX33">
        <v>1272.93</v>
      </c>
      <c r="AY33">
        <f t="shared" si="28"/>
        <v>0.32749172381827762</v>
      </c>
      <c r="AZ33">
        <v>0.5</v>
      </c>
      <c r="BA33">
        <f t="shared" si="29"/>
        <v>1681.2474055718935</v>
      </c>
      <c r="BB33">
        <f t="shared" si="30"/>
        <v>30.781858055468806</v>
      </c>
      <c r="BC33">
        <f t="shared" si="31"/>
        <v>275.29730550787315</v>
      </c>
      <c r="BD33">
        <f t="shared" si="32"/>
        <v>2.0681841635904599E-2</v>
      </c>
      <c r="BE33">
        <f t="shared" si="33"/>
        <v>1.6960398450818188</v>
      </c>
      <c r="BF33">
        <f t="shared" si="34"/>
        <v>666.37898909398575</v>
      </c>
      <c r="BG33" t="s">
        <v>493</v>
      </c>
      <c r="BH33">
        <v>598.83000000000004</v>
      </c>
      <c r="BI33">
        <f t="shared" si="35"/>
        <v>598.83000000000004</v>
      </c>
      <c r="BJ33">
        <f t="shared" si="36"/>
        <v>0.52956564775753567</v>
      </c>
      <c r="BK33">
        <f t="shared" si="37"/>
        <v>0.61841572466993044</v>
      </c>
      <c r="BL33">
        <f t="shared" si="38"/>
        <v>0.76205771891678187</v>
      </c>
      <c r="BM33">
        <f t="shared" si="39"/>
        <v>1.492388479718892</v>
      </c>
      <c r="BN33">
        <f t="shared" si="40"/>
        <v>0.88543800933542016</v>
      </c>
      <c r="BO33">
        <f t="shared" si="41"/>
        <v>0.43259542098637399</v>
      </c>
      <c r="BP33">
        <f t="shared" si="42"/>
        <v>0.56740457901362595</v>
      </c>
      <c r="BQ33">
        <v>6665</v>
      </c>
      <c r="BR33">
        <v>300</v>
      </c>
      <c r="BS33">
        <v>300</v>
      </c>
      <c r="BT33">
        <v>300</v>
      </c>
      <c r="BU33">
        <v>10254.5</v>
      </c>
      <c r="BV33">
        <v>1162.4000000000001</v>
      </c>
      <c r="BW33">
        <v>-1.0921E-2</v>
      </c>
      <c r="BX33">
        <v>-1.57</v>
      </c>
      <c r="BY33" t="s">
        <v>405</v>
      </c>
      <c r="BZ33" t="s">
        <v>405</v>
      </c>
      <c r="CA33" t="s">
        <v>405</v>
      </c>
      <c r="CB33" t="s">
        <v>405</v>
      </c>
      <c r="CC33" t="s">
        <v>405</v>
      </c>
      <c r="CD33" t="s">
        <v>405</v>
      </c>
      <c r="CE33" t="s">
        <v>405</v>
      </c>
      <c r="CF33" t="s">
        <v>405</v>
      </c>
      <c r="CG33" t="s">
        <v>405</v>
      </c>
      <c r="CH33" t="s">
        <v>405</v>
      </c>
      <c r="CI33">
        <f t="shared" si="43"/>
        <v>2000.06</v>
      </c>
      <c r="CJ33">
        <f t="shared" si="44"/>
        <v>1681.2474055718935</v>
      </c>
      <c r="CK33">
        <f t="shared" si="45"/>
        <v>0.84059848483140187</v>
      </c>
      <c r="CL33">
        <f t="shared" si="46"/>
        <v>0.16075507572460573</v>
      </c>
      <c r="CM33">
        <v>6</v>
      </c>
      <c r="CN33">
        <v>0.5</v>
      </c>
      <c r="CO33" t="s">
        <v>406</v>
      </c>
      <c r="CP33">
        <v>2</v>
      </c>
      <c r="CQ33">
        <v>1659734032.5999999</v>
      </c>
      <c r="CR33">
        <v>359.49299999999999</v>
      </c>
      <c r="CS33">
        <v>400.09399999999999</v>
      </c>
      <c r="CT33">
        <v>26.275300000000001</v>
      </c>
      <c r="CU33">
        <v>16.3537</v>
      </c>
      <c r="CV33">
        <v>359.71800000000002</v>
      </c>
      <c r="CW33">
        <v>25.768999999999998</v>
      </c>
      <c r="CX33">
        <v>500.00299999999999</v>
      </c>
      <c r="CY33">
        <v>99.443600000000004</v>
      </c>
      <c r="CZ33">
        <v>9.9704000000000001E-2</v>
      </c>
      <c r="DA33">
        <v>29.589400000000001</v>
      </c>
      <c r="DB33">
        <v>30.0122</v>
      </c>
      <c r="DC33">
        <v>999.9</v>
      </c>
      <c r="DD33">
        <v>0</v>
      </c>
      <c r="DE33">
        <v>0</v>
      </c>
      <c r="DF33">
        <v>9983.1200000000008</v>
      </c>
      <c r="DG33">
        <v>0</v>
      </c>
      <c r="DH33">
        <v>464.96499999999997</v>
      </c>
      <c r="DI33">
        <v>-40.600999999999999</v>
      </c>
      <c r="DJ33">
        <v>369.19400000000002</v>
      </c>
      <c r="DK33">
        <v>406.74599999999998</v>
      </c>
      <c r="DL33">
        <v>9.9215400000000002</v>
      </c>
      <c r="DM33">
        <v>400.09399999999999</v>
      </c>
      <c r="DN33">
        <v>16.3537</v>
      </c>
      <c r="DO33">
        <v>2.6129099999999998</v>
      </c>
      <c r="DP33">
        <v>1.6262700000000001</v>
      </c>
      <c r="DQ33">
        <v>21.747399999999999</v>
      </c>
      <c r="DR33">
        <v>14.21</v>
      </c>
      <c r="DS33">
        <v>2000.06</v>
      </c>
      <c r="DT33">
        <v>0.97999800000000004</v>
      </c>
      <c r="DU33">
        <v>2.00018E-2</v>
      </c>
      <c r="DV33">
        <v>0</v>
      </c>
      <c r="DW33">
        <v>854.75900000000001</v>
      </c>
      <c r="DX33">
        <v>5.0006899999999996</v>
      </c>
      <c r="DY33">
        <v>17452.099999999999</v>
      </c>
      <c r="DZ33">
        <v>16627.099999999999</v>
      </c>
      <c r="EA33">
        <v>49.311999999999998</v>
      </c>
      <c r="EB33">
        <v>51.061999999999998</v>
      </c>
      <c r="EC33">
        <v>50.561999999999998</v>
      </c>
      <c r="ED33">
        <v>50</v>
      </c>
      <c r="EE33">
        <v>50.811999999999998</v>
      </c>
      <c r="EF33">
        <v>1955.15</v>
      </c>
      <c r="EG33">
        <v>39.9</v>
      </c>
      <c r="EH33">
        <v>0</v>
      </c>
      <c r="EI33">
        <v>543.5</v>
      </c>
      <c r="EJ33">
        <v>0</v>
      </c>
      <c r="EK33">
        <v>856.05595999999991</v>
      </c>
      <c r="EL33">
        <v>-11.26823077369856</v>
      </c>
      <c r="EM33">
        <v>-318.49230767514803</v>
      </c>
      <c r="EN33">
        <v>17485.348000000002</v>
      </c>
      <c r="EO33">
        <v>15</v>
      </c>
      <c r="EP33">
        <v>1659733984.0999999</v>
      </c>
      <c r="EQ33" t="s">
        <v>494</v>
      </c>
      <c r="ER33">
        <v>1659733971.0999999</v>
      </c>
      <c r="ES33">
        <v>1659733984.0999999</v>
      </c>
      <c r="ET33">
        <v>39</v>
      </c>
      <c r="EU33">
        <v>-1.0529999999999999</v>
      </c>
      <c r="EV33">
        <v>4.9000000000000002E-2</v>
      </c>
      <c r="EW33">
        <v>-0.245</v>
      </c>
      <c r="EX33">
        <v>0.252</v>
      </c>
      <c r="EY33">
        <v>400</v>
      </c>
      <c r="EZ33">
        <v>15</v>
      </c>
      <c r="FA33">
        <v>7.0000000000000007E-2</v>
      </c>
      <c r="FB33">
        <v>0.01</v>
      </c>
      <c r="FC33">
        <v>30.932596726693401</v>
      </c>
      <c r="FD33">
        <v>-0.89637737554354424</v>
      </c>
      <c r="FE33">
        <v>0.14813516422097439</v>
      </c>
      <c r="FF33">
        <v>1</v>
      </c>
      <c r="FG33">
        <v>0.58324084777043006</v>
      </c>
      <c r="FH33">
        <v>-1.625313345619292E-2</v>
      </c>
      <c r="FI33">
        <v>9.1630534850676727E-3</v>
      </c>
      <c r="FJ33">
        <v>1</v>
      </c>
      <c r="FK33">
        <v>2</v>
      </c>
      <c r="FL33">
        <v>2</v>
      </c>
      <c r="FM33" t="s">
        <v>408</v>
      </c>
      <c r="FN33">
        <v>2.8862399999999999</v>
      </c>
      <c r="FO33">
        <v>2.8593500000000001</v>
      </c>
      <c r="FP33">
        <v>8.39612E-2</v>
      </c>
      <c r="FQ33">
        <v>9.3457999999999999E-2</v>
      </c>
      <c r="FR33">
        <v>0.12059300000000001</v>
      </c>
      <c r="FS33">
        <v>9.0029100000000001E-2</v>
      </c>
      <c r="FT33">
        <v>27435.7</v>
      </c>
      <c r="FU33">
        <v>20948.900000000001</v>
      </c>
      <c r="FV33">
        <v>28914.799999999999</v>
      </c>
      <c r="FW33">
        <v>21582.400000000001</v>
      </c>
      <c r="FX33">
        <v>33972.5</v>
      </c>
      <c r="FY33">
        <v>26953.1</v>
      </c>
      <c r="FZ33">
        <v>40175.5</v>
      </c>
      <c r="GA33">
        <v>30742.7</v>
      </c>
      <c r="GB33">
        <v>1.95018</v>
      </c>
      <c r="GC33">
        <v>1.7636499999999999</v>
      </c>
      <c r="GD33">
        <v>6.6898799999999994E-2</v>
      </c>
      <c r="GE33">
        <v>0</v>
      </c>
      <c r="GF33">
        <v>28.922499999999999</v>
      </c>
      <c r="GG33">
        <v>999.9</v>
      </c>
      <c r="GH33">
        <v>44.1</v>
      </c>
      <c r="GI33">
        <v>41.4</v>
      </c>
      <c r="GJ33">
        <v>35.417299999999997</v>
      </c>
      <c r="GK33">
        <v>62.899700000000003</v>
      </c>
      <c r="GL33">
        <v>11.3462</v>
      </c>
      <c r="GM33">
        <v>1</v>
      </c>
      <c r="GN33">
        <v>0.94179100000000004</v>
      </c>
      <c r="GO33">
        <v>5.70913</v>
      </c>
      <c r="GP33">
        <v>20.177399999999999</v>
      </c>
      <c r="GQ33">
        <v>5.2307699999999997</v>
      </c>
      <c r="GR33">
        <v>11.992000000000001</v>
      </c>
      <c r="GS33">
        <v>4.9744000000000002</v>
      </c>
      <c r="GT33">
        <v>3.2843499999999999</v>
      </c>
      <c r="GU33">
        <v>9999</v>
      </c>
      <c r="GV33">
        <v>9999</v>
      </c>
      <c r="GW33">
        <v>9999</v>
      </c>
      <c r="GX33">
        <v>71.099999999999994</v>
      </c>
      <c r="GY33">
        <v>1.86111</v>
      </c>
      <c r="GZ33">
        <v>1.8627899999999999</v>
      </c>
      <c r="HA33">
        <v>1.8681300000000001</v>
      </c>
      <c r="HB33">
        <v>1.85897</v>
      </c>
      <c r="HC33">
        <v>1.8572900000000001</v>
      </c>
      <c r="HD33">
        <v>1.86097</v>
      </c>
      <c r="HE33">
        <v>1.8648400000000001</v>
      </c>
      <c r="HF33">
        <v>1.8668499999999999</v>
      </c>
      <c r="HG33">
        <v>0</v>
      </c>
      <c r="HH33">
        <v>0</v>
      </c>
      <c r="HI33">
        <v>0</v>
      </c>
      <c r="HJ33">
        <v>4.5</v>
      </c>
      <c r="HK33" t="s">
        <v>409</v>
      </c>
      <c r="HL33" t="s">
        <v>410</v>
      </c>
      <c r="HM33" t="s">
        <v>411</v>
      </c>
      <c r="HN33" t="s">
        <v>412</v>
      </c>
      <c r="HO33" t="s">
        <v>412</v>
      </c>
      <c r="HP33" t="s">
        <v>411</v>
      </c>
      <c r="HQ33">
        <v>0</v>
      </c>
      <c r="HR33">
        <v>100</v>
      </c>
      <c r="HS33">
        <v>100</v>
      </c>
      <c r="HT33">
        <v>-0.22500000000000001</v>
      </c>
      <c r="HU33">
        <v>0.50629999999999997</v>
      </c>
      <c r="HV33">
        <v>-0.25245142183868863</v>
      </c>
      <c r="HW33">
        <v>7.2017937835690661E-4</v>
      </c>
      <c r="HX33">
        <v>-2.1401732963678211E-6</v>
      </c>
      <c r="HY33">
        <v>9.6926120888077628E-10</v>
      </c>
      <c r="HZ33">
        <v>0.5062636321752958</v>
      </c>
      <c r="IA33">
        <v>0</v>
      </c>
      <c r="IB33">
        <v>0</v>
      </c>
      <c r="IC33">
        <v>0</v>
      </c>
      <c r="ID33">
        <v>10</v>
      </c>
      <c r="IE33">
        <v>1941</v>
      </c>
      <c r="IF33">
        <v>1</v>
      </c>
      <c r="IG33">
        <v>24</v>
      </c>
      <c r="IH33">
        <v>1</v>
      </c>
      <c r="II33">
        <v>0.8</v>
      </c>
      <c r="IJ33">
        <v>1.0498000000000001</v>
      </c>
      <c r="IK33">
        <v>2.52563</v>
      </c>
      <c r="IL33">
        <v>1.3940399999999999</v>
      </c>
      <c r="IM33">
        <v>2.2753899999999998</v>
      </c>
      <c r="IN33">
        <v>1.5918000000000001</v>
      </c>
      <c r="IO33">
        <v>2.3962400000000001</v>
      </c>
      <c r="IP33">
        <v>44.5852</v>
      </c>
      <c r="IQ33">
        <v>23.973700000000001</v>
      </c>
      <c r="IR33">
        <v>18</v>
      </c>
      <c r="IS33">
        <v>527.25900000000001</v>
      </c>
      <c r="IT33">
        <v>436.54300000000001</v>
      </c>
      <c r="IU33">
        <v>22.663499999999999</v>
      </c>
      <c r="IV33">
        <v>38.691000000000003</v>
      </c>
      <c r="IW33">
        <v>30.0001</v>
      </c>
      <c r="IX33">
        <v>38.873399999999997</v>
      </c>
      <c r="IY33">
        <v>38.882100000000001</v>
      </c>
      <c r="IZ33">
        <v>21.077500000000001</v>
      </c>
      <c r="JA33">
        <v>52.417000000000002</v>
      </c>
      <c r="JB33">
        <v>0</v>
      </c>
      <c r="JC33">
        <v>22.653500000000001</v>
      </c>
      <c r="JD33">
        <v>400</v>
      </c>
      <c r="JE33">
        <v>16.5657</v>
      </c>
      <c r="JF33">
        <v>97.9054</v>
      </c>
      <c r="JG33">
        <v>98.667599999999993</v>
      </c>
    </row>
    <row r="34" spans="1:267" x14ac:dyDescent="0.3">
      <c r="A34">
        <v>18</v>
      </c>
      <c r="B34">
        <v>1659734132.0999999</v>
      </c>
      <c r="C34">
        <v>2776.5</v>
      </c>
      <c r="D34" t="s">
        <v>495</v>
      </c>
      <c r="E34" t="s">
        <v>496</v>
      </c>
      <c r="F34" t="s">
        <v>398</v>
      </c>
      <c r="G34" t="s">
        <v>399</v>
      </c>
      <c r="H34" t="s">
        <v>31</v>
      </c>
      <c r="I34" t="s">
        <v>491</v>
      </c>
      <c r="J34" t="s">
        <v>401</v>
      </c>
      <c r="K34">
        <f t="shared" si="0"/>
        <v>4.7555097262257222</v>
      </c>
      <c r="L34">
        <v>1659734132.0999999</v>
      </c>
      <c r="M34">
        <f t="shared" si="1"/>
        <v>5.4420250614638701E-3</v>
      </c>
      <c r="N34">
        <f t="shared" si="2"/>
        <v>5.4420250614638697</v>
      </c>
      <c r="O34">
        <f t="shared" si="3"/>
        <v>21.434987308475385</v>
      </c>
      <c r="P34">
        <f t="shared" si="4"/>
        <v>272.51100000000002</v>
      </c>
      <c r="Q34">
        <f t="shared" si="5"/>
        <v>151.40794006219139</v>
      </c>
      <c r="R34">
        <f t="shared" si="6"/>
        <v>15.071470215374324</v>
      </c>
      <c r="S34">
        <f t="shared" si="7"/>
        <v>27.126327841029003</v>
      </c>
      <c r="T34">
        <f t="shared" si="8"/>
        <v>0.31362869965200457</v>
      </c>
      <c r="U34">
        <f t="shared" si="9"/>
        <v>2.9191943542666707</v>
      </c>
      <c r="V34">
        <f t="shared" si="10"/>
        <v>0.29603949587111172</v>
      </c>
      <c r="W34">
        <f t="shared" si="11"/>
        <v>0.18652275234002602</v>
      </c>
      <c r="X34">
        <f t="shared" si="12"/>
        <v>321.47886820269827</v>
      </c>
      <c r="Y34">
        <f t="shared" si="13"/>
        <v>29.908311218800723</v>
      </c>
      <c r="Z34">
        <f t="shared" si="14"/>
        <v>29.9983</v>
      </c>
      <c r="AA34">
        <f t="shared" si="15"/>
        <v>4.260033771659546</v>
      </c>
      <c r="AB34">
        <f t="shared" si="16"/>
        <v>60.4585714166058</v>
      </c>
      <c r="AC34">
        <f t="shared" si="17"/>
        <v>2.4922365341430002</v>
      </c>
      <c r="AD34">
        <f t="shared" si="18"/>
        <v>4.1222220038405872</v>
      </c>
      <c r="AE34">
        <f t="shared" si="19"/>
        <v>1.7677972375165458</v>
      </c>
      <c r="AF34">
        <f t="shared" si="20"/>
        <v>-239.99330521055668</v>
      </c>
      <c r="AG34">
        <f t="shared" si="21"/>
        <v>-89.91096892335365</v>
      </c>
      <c r="AH34">
        <f t="shared" si="22"/>
        <v>-6.8289348886116858</v>
      </c>
      <c r="AI34">
        <f t="shared" si="23"/>
        <v>-15.254340819823753</v>
      </c>
      <c r="AJ34">
        <v>0</v>
      </c>
      <c r="AK34">
        <v>0</v>
      </c>
      <c r="AL34">
        <f t="shared" si="24"/>
        <v>1</v>
      </c>
      <c r="AM34">
        <f t="shared" si="25"/>
        <v>0</v>
      </c>
      <c r="AN34">
        <f t="shared" si="26"/>
        <v>52144.479296592042</v>
      </c>
      <c r="AO34" t="s">
        <v>402</v>
      </c>
      <c r="AP34">
        <v>10366.9</v>
      </c>
      <c r="AQ34">
        <v>993.59653846153856</v>
      </c>
      <c r="AR34">
        <v>3431.87</v>
      </c>
      <c r="AS34">
        <f t="shared" si="27"/>
        <v>0.71047955241266758</v>
      </c>
      <c r="AT34">
        <v>-3.9894345373445681</v>
      </c>
      <c r="AU34" t="s">
        <v>497</v>
      </c>
      <c r="AV34">
        <v>10255.9</v>
      </c>
      <c r="AW34">
        <v>817.11665384615367</v>
      </c>
      <c r="AX34">
        <v>1155.9000000000001</v>
      </c>
      <c r="AY34">
        <f t="shared" si="28"/>
        <v>0.29309053218604242</v>
      </c>
      <c r="AZ34">
        <v>0.5</v>
      </c>
      <c r="BA34">
        <f t="shared" si="29"/>
        <v>1681.0292995868901</v>
      </c>
      <c r="BB34">
        <f t="shared" si="30"/>
        <v>21.434987308475385</v>
      </c>
      <c r="BC34">
        <f t="shared" si="31"/>
        <v>246.34688601812587</v>
      </c>
      <c r="BD34">
        <f t="shared" si="32"/>
        <v>1.5124318090153431E-2</v>
      </c>
      <c r="BE34">
        <f t="shared" si="33"/>
        <v>1.9690025088675487</v>
      </c>
      <c r="BF34">
        <f t="shared" si="34"/>
        <v>632.83723731812779</v>
      </c>
      <c r="BG34" t="s">
        <v>498</v>
      </c>
      <c r="BH34">
        <v>596.63</v>
      </c>
      <c r="BI34">
        <f t="shared" si="35"/>
        <v>596.63</v>
      </c>
      <c r="BJ34">
        <f t="shared" si="36"/>
        <v>0.4838394324768579</v>
      </c>
      <c r="BK34">
        <f t="shared" si="37"/>
        <v>0.60575991230326387</v>
      </c>
      <c r="BL34">
        <f t="shared" si="38"/>
        <v>0.80274333037062118</v>
      </c>
      <c r="BM34">
        <f t="shared" si="39"/>
        <v>2.0873451677650383</v>
      </c>
      <c r="BN34">
        <f t="shared" si="40"/>
        <v>0.93343508671252395</v>
      </c>
      <c r="BO34">
        <f t="shared" si="41"/>
        <v>0.44230470004047096</v>
      </c>
      <c r="BP34">
        <f t="shared" si="42"/>
        <v>0.55769529995952904</v>
      </c>
      <c r="BQ34">
        <v>6667</v>
      </c>
      <c r="BR34">
        <v>300</v>
      </c>
      <c r="BS34">
        <v>300</v>
      </c>
      <c r="BT34">
        <v>300</v>
      </c>
      <c r="BU34">
        <v>10255.9</v>
      </c>
      <c r="BV34">
        <v>1067.08</v>
      </c>
      <c r="BW34">
        <v>-1.0922299999999999E-2</v>
      </c>
      <c r="BX34">
        <v>-0.7</v>
      </c>
      <c r="BY34" t="s">
        <v>405</v>
      </c>
      <c r="BZ34" t="s">
        <v>405</v>
      </c>
      <c r="CA34" t="s">
        <v>405</v>
      </c>
      <c r="CB34" t="s">
        <v>405</v>
      </c>
      <c r="CC34" t="s">
        <v>405</v>
      </c>
      <c r="CD34" t="s">
        <v>405</v>
      </c>
      <c r="CE34" t="s">
        <v>405</v>
      </c>
      <c r="CF34" t="s">
        <v>405</v>
      </c>
      <c r="CG34" t="s">
        <v>405</v>
      </c>
      <c r="CH34" t="s">
        <v>405</v>
      </c>
      <c r="CI34">
        <f t="shared" si="43"/>
        <v>1999.8</v>
      </c>
      <c r="CJ34">
        <f t="shared" si="44"/>
        <v>1681.0292995868901</v>
      </c>
      <c r="CK34">
        <f t="shared" si="45"/>
        <v>0.84059870966441153</v>
      </c>
      <c r="CL34">
        <f t="shared" si="46"/>
        <v>0.16075550965231436</v>
      </c>
      <c r="CM34">
        <v>6</v>
      </c>
      <c r="CN34">
        <v>0.5</v>
      </c>
      <c r="CO34" t="s">
        <v>406</v>
      </c>
      <c r="CP34">
        <v>2</v>
      </c>
      <c r="CQ34">
        <v>1659734132.0999999</v>
      </c>
      <c r="CR34">
        <v>272.51100000000002</v>
      </c>
      <c r="CS34">
        <v>300.00599999999997</v>
      </c>
      <c r="CT34">
        <v>25.036999999999999</v>
      </c>
      <c r="CU34">
        <v>18.671600000000002</v>
      </c>
      <c r="CV34">
        <v>272.91800000000001</v>
      </c>
      <c r="CW34">
        <v>24.709</v>
      </c>
      <c r="CX34">
        <v>500.12</v>
      </c>
      <c r="CY34">
        <v>99.441900000000004</v>
      </c>
      <c r="CZ34">
        <v>0.10023899999999999</v>
      </c>
      <c r="DA34">
        <v>29.427</v>
      </c>
      <c r="DB34">
        <v>29.9983</v>
      </c>
      <c r="DC34">
        <v>999.9</v>
      </c>
      <c r="DD34">
        <v>0</v>
      </c>
      <c r="DE34">
        <v>0</v>
      </c>
      <c r="DF34">
        <v>9996.8799999999992</v>
      </c>
      <c r="DG34">
        <v>0</v>
      </c>
      <c r="DH34">
        <v>1029.3499999999999</v>
      </c>
      <c r="DI34">
        <v>-27.2836</v>
      </c>
      <c r="DJ34">
        <v>279.77800000000002</v>
      </c>
      <c r="DK34">
        <v>305.71499999999997</v>
      </c>
      <c r="DL34">
        <v>6.5436699999999997</v>
      </c>
      <c r="DM34">
        <v>300.00599999999997</v>
      </c>
      <c r="DN34">
        <v>18.671600000000002</v>
      </c>
      <c r="DO34">
        <v>2.50746</v>
      </c>
      <c r="DP34">
        <v>1.8567400000000001</v>
      </c>
      <c r="DQ34">
        <v>21.074999999999999</v>
      </c>
      <c r="DR34">
        <v>16.2728</v>
      </c>
      <c r="DS34">
        <v>1999.8</v>
      </c>
      <c r="DT34">
        <v>0.97999199999999997</v>
      </c>
      <c r="DU34">
        <v>2.00082E-2</v>
      </c>
      <c r="DV34">
        <v>0</v>
      </c>
      <c r="DW34">
        <v>816.70699999999999</v>
      </c>
      <c r="DX34">
        <v>5.0006899999999996</v>
      </c>
      <c r="DY34">
        <v>16989.400000000001</v>
      </c>
      <c r="DZ34">
        <v>16624.900000000001</v>
      </c>
      <c r="EA34">
        <v>48.936999999999998</v>
      </c>
      <c r="EB34">
        <v>50.5</v>
      </c>
      <c r="EC34">
        <v>50.125</v>
      </c>
      <c r="ED34">
        <v>49.561999999999998</v>
      </c>
      <c r="EE34">
        <v>50.436999999999998</v>
      </c>
      <c r="EF34">
        <v>1954.89</v>
      </c>
      <c r="EG34">
        <v>39.909999999999997</v>
      </c>
      <c r="EH34">
        <v>0</v>
      </c>
      <c r="EI34">
        <v>98.799999952316284</v>
      </c>
      <c r="EJ34">
        <v>0</v>
      </c>
      <c r="EK34">
        <v>817.11665384615367</v>
      </c>
      <c r="EL34">
        <v>-6.1183931712214799</v>
      </c>
      <c r="EM34">
        <v>589.0735042727249</v>
      </c>
      <c r="EN34">
        <v>16915.384615384621</v>
      </c>
      <c r="EO34">
        <v>15</v>
      </c>
      <c r="EP34">
        <v>1659734160.5999999</v>
      </c>
      <c r="EQ34" t="s">
        <v>499</v>
      </c>
      <c r="ER34">
        <v>1659734160.5999999</v>
      </c>
      <c r="ES34">
        <v>1659734160.0999999</v>
      </c>
      <c r="ET34">
        <v>40</v>
      </c>
      <c r="EU34">
        <v>-0.20399999999999999</v>
      </c>
      <c r="EV34">
        <v>-1.7999999999999999E-2</v>
      </c>
      <c r="EW34">
        <v>-0.40699999999999997</v>
      </c>
      <c r="EX34">
        <v>0.32800000000000001</v>
      </c>
      <c r="EY34">
        <v>300</v>
      </c>
      <c r="EZ34">
        <v>19</v>
      </c>
      <c r="FA34">
        <v>0.06</v>
      </c>
      <c r="FB34">
        <v>0.02</v>
      </c>
      <c r="FC34">
        <v>21.283916778702</v>
      </c>
      <c r="FD34">
        <v>-0.31296014329854682</v>
      </c>
      <c r="FE34">
        <v>5.2769361808708733E-2</v>
      </c>
      <c r="FF34">
        <v>1</v>
      </c>
      <c r="FG34">
        <v>0.33793312059738428</v>
      </c>
      <c r="FH34">
        <v>-7.3706883131576625E-2</v>
      </c>
      <c r="FI34">
        <v>1.1106681134265609E-2</v>
      </c>
      <c r="FJ34">
        <v>1</v>
      </c>
      <c r="FK34">
        <v>2</v>
      </c>
      <c r="FL34">
        <v>2</v>
      </c>
      <c r="FM34" t="s">
        <v>408</v>
      </c>
      <c r="FN34">
        <v>2.8870300000000002</v>
      </c>
      <c r="FO34">
        <v>2.86</v>
      </c>
      <c r="FP34">
        <v>6.6952600000000001E-2</v>
      </c>
      <c r="FQ34">
        <v>7.4290800000000004E-2</v>
      </c>
      <c r="FR34">
        <v>0.117216</v>
      </c>
      <c r="FS34">
        <v>9.8986599999999994E-2</v>
      </c>
      <c r="FT34">
        <v>27969.5</v>
      </c>
      <c r="FU34">
        <v>21413.8</v>
      </c>
      <c r="FV34">
        <v>28938</v>
      </c>
      <c r="FW34">
        <v>21603</v>
      </c>
      <c r="FX34">
        <v>34124.699999999997</v>
      </c>
      <c r="FY34">
        <v>26709.200000000001</v>
      </c>
      <c r="FZ34">
        <v>40206.699999999997</v>
      </c>
      <c r="GA34">
        <v>30768.9</v>
      </c>
      <c r="GB34">
        <v>1.9530799999999999</v>
      </c>
      <c r="GC34">
        <v>1.77393</v>
      </c>
      <c r="GD34">
        <v>7.6908599999999994E-2</v>
      </c>
      <c r="GE34">
        <v>0</v>
      </c>
      <c r="GF34">
        <v>28.7454</v>
      </c>
      <c r="GG34">
        <v>999.9</v>
      </c>
      <c r="GH34">
        <v>44</v>
      </c>
      <c r="GI34">
        <v>41.4</v>
      </c>
      <c r="GJ34">
        <v>35.335900000000002</v>
      </c>
      <c r="GK34">
        <v>62.9497</v>
      </c>
      <c r="GL34">
        <v>11.3902</v>
      </c>
      <c r="GM34">
        <v>1</v>
      </c>
      <c r="GN34">
        <v>0.90125</v>
      </c>
      <c r="GO34">
        <v>5.7954999999999997</v>
      </c>
      <c r="GP34">
        <v>20.177499999999998</v>
      </c>
      <c r="GQ34">
        <v>5.2352600000000002</v>
      </c>
      <c r="GR34">
        <v>11.992000000000001</v>
      </c>
      <c r="GS34">
        <v>4.9751500000000002</v>
      </c>
      <c r="GT34">
        <v>3.2849200000000001</v>
      </c>
      <c r="GU34">
        <v>9999</v>
      </c>
      <c r="GV34">
        <v>9999</v>
      </c>
      <c r="GW34">
        <v>9999</v>
      </c>
      <c r="GX34">
        <v>71.099999999999994</v>
      </c>
      <c r="GY34">
        <v>1.86111</v>
      </c>
      <c r="GZ34">
        <v>1.8628</v>
      </c>
      <c r="HA34">
        <v>1.8681300000000001</v>
      </c>
      <c r="HB34">
        <v>1.8589800000000001</v>
      </c>
      <c r="HC34">
        <v>1.8573</v>
      </c>
      <c r="HD34">
        <v>1.8609899999999999</v>
      </c>
      <c r="HE34">
        <v>1.8648899999999999</v>
      </c>
      <c r="HF34">
        <v>1.8668800000000001</v>
      </c>
      <c r="HG34">
        <v>0</v>
      </c>
      <c r="HH34">
        <v>0</v>
      </c>
      <c r="HI34">
        <v>0</v>
      </c>
      <c r="HJ34">
        <v>4.5</v>
      </c>
      <c r="HK34" t="s">
        <v>409</v>
      </c>
      <c r="HL34" t="s">
        <v>410</v>
      </c>
      <c r="HM34" t="s">
        <v>411</v>
      </c>
      <c r="HN34" t="s">
        <v>412</v>
      </c>
      <c r="HO34" t="s">
        <v>412</v>
      </c>
      <c r="HP34" t="s">
        <v>411</v>
      </c>
      <c r="HQ34">
        <v>0</v>
      </c>
      <c r="HR34">
        <v>100</v>
      </c>
      <c r="HS34">
        <v>100</v>
      </c>
      <c r="HT34">
        <v>-0.40699999999999997</v>
      </c>
      <c r="HU34">
        <v>0.32800000000000001</v>
      </c>
      <c r="HV34">
        <v>-0.25245142183868863</v>
      </c>
      <c r="HW34">
        <v>7.2017937835690661E-4</v>
      </c>
      <c r="HX34">
        <v>-2.1401732963678211E-6</v>
      </c>
      <c r="HY34">
        <v>9.6926120888077628E-10</v>
      </c>
      <c r="HZ34">
        <v>0.5062636321752958</v>
      </c>
      <c r="IA34">
        <v>0</v>
      </c>
      <c r="IB34">
        <v>0</v>
      </c>
      <c r="IC34">
        <v>0</v>
      </c>
      <c r="ID34">
        <v>10</v>
      </c>
      <c r="IE34">
        <v>1941</v>
      </c>
      <c r="IF34">
        <v>1</v>
      </c>
      <c r="IG34">
        <v>24</v>
      </c>
      <c r="IH34">
        <v>2.7</v>
      </c>
      <c r="II34">
        <v>2.5</v>
      </c>
      <c r="IJ34">
        <v>0.83129900000000001</v>
      </c>
      <c r="IK34">
        <v>2.5341800000000001</v>
      </c>
      <c r="IL34">
        <v>1.3940399999999999</v>
      </c>
      <c r="IM34">
        <v>2.2753899999999998</v>
      </c>
      <c r="IN34">
        <v>1.5918000000000001</v>
      </c>
      <c r="IO34">
        <v>2.34741</v>
      </c>
      <c r="IP34">
        <v>44.697299999999998</v>
      </c>
      <c r="IQ34">
        <v>23.973700000000001</v>
      </c>
      <c r="IR34">
        <v>18</v>
      </c>
      <c r="IS34">
        <v>526.47</v>
      </c>
      <c r="IT34">
        <v>441.21499999999997</v>
      </c>
      <c r="IU34">
        <v>21.944900000000001</v>
      </c>
      <c r="IV34">
        <v>38.241100000000003</v>
      </c>
      <c r="IW34">
        <v>29.997699999999998</v>
      </c>
      <c r="IX34">
        <v>38.507100000000001</v>
      </c>
      <c r="IY34">
        <v>38.541400000000003</v>
      </c>
      <c r="IZ34">
        <v>16.713100000000001</v>
      </c>
      <c r="JA34">
        <v>46.963000000000001</v>
      </c>
      <c r="JB34">
        <v>0</v>
      </c>
      <c r="JC34">
        <v>21.959099999999999</v>
      </c>
      <c r="JD34">
        <v>300</v>
      </c>
      <c r="JE34">
        <v>18.648099999999999</v>
      </c>
      <c r="JF34">
        <v>97.982500000000002</v>
      </c>
      <c r="JG34">
        <v>98.756</v>
      </c>
    </row>
    <row r="35" spans="1:267" x14ac:dyDescent="0.3">
      <c r="A35">
        <v>19</v>
      </c>
      <c r="B35">
        <v>1659734298.0999999</v>
      </c>
      <c r="C35">
        <v>2942.5</v>
      </c>
      <c r="D35" t="s">
        <v>500</v>
      </c>
      <c r="E35" t="s">
        <v>501</v>
      </c>
      <c r="F35" t="s">
        <v>398</v>
      </c>
      <c r="G35" t="s">
        <v>399</v>
      </c>
      <c r="H35" t="s">
        <v>31</v>
      </c>
      <c r="I35" t="s">
        <v>491</v>
      </c>
      <c r="J35" t="s">
        <v>401</v>
      </c>
      <c r="K35">
        <f t="shared" si="0"/>
        <v>4.0832759024675447</v>
      </c>
      <c r="L35">
        <v>1659734298.0999999</v>
      </c>
      <c r="M35">
        <f t="shared" si="1"/>
        <v>5.3508126238868466E-3</v>
      </c>
      <c r="N35">
        <f t="shared" si="2"/>
        <v>5.3508126238868465</v>
      </c>
      <c r="O35">
        <f t="shared" si="3"/>
        <v>12.66025955777706</v>
      </c>
      <c r="P35">
        <f t="shared" si="4"/>
        <v>183.58500000000001</v>
      </c>
      <c r="Q35">
        <f t="shared" si="5"/>
        <v>107.42847764810573</v>
      </c>
      <c r="R35">
        <f t="shared" si="6"/>
        <v>10.694867950694899</v>
      </c>
      <c r="S35">
        <f t="shared" si="7"/>
        <v>18.276507083715</v>
      </c>
      <c r="T35">
        <f t="shared" si="8"/>
        <v>0.29591635000058358</v>
      </c>
      <c r="U35">
        <f t="shared" si="9"/>
        <v>2.9168716630867015</v>
      </c>
      <c r="V35">
        <f t="shared" si="10"/>
        <v>0.28019253446073961</v>
      </c>
      <c r="W35">
        <f t="shared" si="11"/>
        <v>0.1764633998207133</v>
      </c>
      <c r="X35">
        <f t="shared" si="12"/>
        <v>321.52994020282586</v>
      </c>
      <c r="Y35">
        <f t="shared" si="13"/>
        <v>29.965135041012456</v>
      </c>
      <c r="Z35">
        <f t="shared" si="14"/>
        <v>30.089099999999998</v>
      </c>
      <c r="AA35">
        <f t="shared" si="15"/>
        <v>4.2823027207450188</v>
      </c>
      <c r="AB35">
        <f t="shared" si="16"/>
        <v>59.211124632434235</v>
      </c>
      <c r="AC35">
        <f t="shared" si="17"/>
        <v>2.4453794250665002</v>
      </c>
      <c r="AD35">
        <f t="shared" si="18"/>
        <v>4.1299324075445583</v>
      </c>
      <c r="AE35">
        <f t="shared" si="19"/>
        <v>1.8369232956785186</v>
      </c>
      <c r="AF35">
        <f t="shared" si="20"/>
        <v>-235.97083671340994</v>
      </c>
      <c r="AG35">
        <f t="shared" si="21"/>
        <v>-99.023086297677906</v>
      </c>
      <c r="AH35">
        <f t="shared" si="22"/>
        <v>-7.5316065619901744</v>
      </c>
      <c r="AI35">
        <f t="shared" si="23"/>
        <v>-20.995589370252191</v>
      </c>
      <c r="AJ35">
        <v>0</v>
      </c>
      <c r="AK35">
        <v>0</v>
      </c>
      <c r="AL35">
        <f t="shared" si="24"/>
        <v>1</v>
      </c>
      <c r="AM35">
        <f t="shared" si="25"/>
        <v>0</v>
      </c>
      <c r="AN35">
        <f t="shared" si="26"/>
        <v>52072.803262371315</v>
      </c>
      <c r="AO35" t="s">
        <v>402</v>
      </c>
      <c r="AP35">
        <v>10366.9</v>
      </c>
      <c r="AQ35">
        <v>993.59653846153856</v>
      </c>
      <c r="AR35">
        <v>3431.87</v>
      </c>
      <c r="AS35">
        <f t="shared" si="27"/>
        <v>0.71047955241266758</v>
      </c>
      <c r="AT35">
        <v>-3.9894345373445681</v>
      </c>
      <c r="AU35" t="s">
        <v>502</v>
      </c>
      <c r="AV35">
        <v>10256.299999999999</v>
      </c>
      <c r="AW35">
        <v>802.54175999999995</v>
      </c>
      <c r="AX35">
        <v>1078.6500000000001</v>
      </c>
      <c r="AY35">
        <f t="shared" si="28"/>
        <v>0.2559757474621055</v>
      </c>
      <c r="AZ35">
        <v>0.5</v>
      </c>
      <c r="BA35">
        <f t="shared" si="29"/>
        <v>1681.2980995869564</v>
      </c>
      <c r="BB35">
        <f t="shared" si="30"/>
        <v>12.66025955777706</v>
      </c>
      <c r="BC35">
        <f t="shared" si="31"/>
        <v>215.18576887419431</v>
      </c>
      <c r="BD35">
        <f t="shared" si="32"/>
        <v>9.9028804583862606E-3</v>
      </c>
      <c r="BE35">
        <f t="shared" si="33"/>
        <v>2.181634450470495</v>
      </c>
      <c r="BF35">
        <f t="shared" si="34"/>
        <v>608.96029662794433</v>
      </c>
      <c r="BG35" t="s">
        <v>503</v>
      </c>
      <c r="BH35">
        <v>605.29</v>
      </c>
      <c r="BI35">
        <f t="shared" si="35"/>
        <v>605.29</v>
      </c>
      <c r="BJ35">
        <f t="shared" si="36"/>
        <v>0.43884485236174853</v>
      </c>
      <c r="BK35">
        <f t="shared" si="37"/>
        <v>0.58329440594896076</v>
      </c>
      <c r="BL35">
        <f t="shared" si="38"/>
        <v>0.83253260123541517</v>
      </c>
      <c r="BM35">
        <f t="shared" si="39"/>
        <v>3.2462904508024382</v>
      </c>
      <c r="BN35">
        <f t="shared" si="40"/>
        <v>0.96511734106936631</v>
      </c>
      <c r="BO35">
        <f t="shared" si="41"/>
        <v>0.43993009283011819</v>
      </c>
      <c r="BP35">
        <f t="shared" si="42"/>
        <v>0.56006990716988181</v>
      </c>
      <c r="BQ35">
        <v>6669</v>
      </c>
      <c r="BR35">
        <v>300</v>
      </c>
      <c r="BS35">
        <v>300</v>
      </c>
      <c r="BT35">
        <v>300</v>
      </c>
      <c r="BU35">
        <v>10256.299999999999</v>
      </c>
      <c r="BV35">
        <v>1008.53</v>
      </c>
      <c r="BW35">
        <v>-1.09227E-2</v>
      </c>
      <c r="BX35">
        <v>1.39</v>
      </c>
      <c r="BY35" t="s">
        <v>405</v>
      </c>
      <c r="BZ35" t="s">
        <v>405</v>
      </c>
      <c r="CA35" t="s">
        <v>405</v>
      </c>
      <c r="CB35" t="s">
        <v>405</v>
      </c>
      <c r="CC35" t="s">
        <v>405</v>
      </c>
      <c r="CD35" t="s">
        <v>405</v>
      </c>
      <c r="CE35" t="s">
        <v>405</v>
      </c>
      <c r="CF35" t="s">
        <v>405</v>
      </c>
      <c r="CG35" t="s">
        <v>405</v>
      </c>
      <c r="CH35" t="s">
        <v>405</v>
      </c>
      <c r="CI35">
        <f t="shared" si="43"/>
        <v>2000.12</v>
      </c>
      <c r="CJ35">
        <f t="shared" si="44"/>
        <v>1681.2980995869564</v>
      </c>
      <c r="CK35">
        <f t="shared" si="45"/>
        <v>0.84059861387664558</v>
      </c>
      <c r="CL35">
        <f t="shared" si="46"/>
        <v>0.16075532478192603</v>
      </c>
      <c r="CM35">
        <v>6</v>
      </c>
      <c r="CN35">
        <v>0.5</v>
      </c>
      <c r="CO35" t="s">
        <v>406</v>
      </c>
      <c r="CP35">
        <v>2</v>
      </c>
      <c r="CQ35">
        <v>1659734298.0999999</v>
      </c>
      <c r="CR35">
        <v>183.58500000000001</v>
      </c>
      <c r="CS35">
        <v>199.95099999999999</v>
      </c>
      <c r="CT35">
        <v>24.563500000000001</v>
      </c>
      <c r="CU35">
        <v>18.302199999999999</v>
      </c>
      <c r="CV35">
        <v>184.15700000000001</v>
      </c>
      <c r="CW35">
        <v>24.068000000000001</v>
      </c>
      <c r="CX35">
        <v>500.15600000000001</v>
      </c>
      <c r="CY35">
        <v>99.453100000000006</v>
      </c>
      <c r="CZ35">
        <v>0.10027899999999999</v>
      </c>
      <c r="DA35">
        <v>29.459399999999999</v>
      </c>
      <c r="DB35">
        <v>30.089099999999998</v>
      </c>
      <c r="DC35">
        <v>999.9</v>
      </c>
      <c r="DD35">
        <v>0</v>
      </c>
      <c r="DE35">
        <v>0</v>
      </c>
      <c r="DF35">
        <v>9982.5</v>
      </c>
      <c r="DG35">
        <v>0</v>
      </c>
      <c r="DH35">
        <v>1313.4</v>
      </c>
      <c r="DI35">
        <v>-16.366199999999999</v>
      </c>
      <c r="DJ35">
        <v>188.208</v>
      </c>
      <c r="DK35">
        <v>203.679</v>
      </c>
      <c r="DL35">
        <v>6.2612800000000002</v>
      </c>
      <c r="DM35">
        <v>199.95099999999999</v>
      </c>
      <c r="DN35">
        <v>18.302199999999999</v>
      </c>
      <c r="DO35">
        <v>2.4429099999999999</v>
      </c>
      <c r="DP35">
        <v>1.8202100000000001</v>
      </c>
      <c r="DQ35">
        <v>20.6511</v>
      </c>
      <c r="DR35">
        <v>15.961399999999999</v>
      </c>
      <c r="DS35">
        <v>2000.12</v>
      </c>
      <c r="DT35">
        <v>0.97999499999999995</v>
      </c>
      <c r="DU35">
        <v>2.0004999999999998E-2</v>
      </c>
      <c r="DV35">
        <v>0</v>
      </c>
      <c r="DW35">
        <v>802.51199999999994</v>
      </c>
      <c r="DX35">
        <v>5.0006899999999996</v>
      </c>
      <c r="DY35">
        <v>16880</v>
      </c>
      <c r="DZ35">
        <v>16627.599999999999</v>
      </c>
      <c r="EA35">
        <v>48.875</v>
      </c>
      <c r="EB35">
        <v>50.686999999999998</v>
      </c>
      <c r="EC35">
        <v>50</v>
      </c>
      <c r="ED35">
        <v>49.936999999999998</v>
      </c>
      <c r="EE35">
        <v>50.436999999999998</v>
      </c>
      <c r="EF35">
        <v>1955.21</v>
      </c>
      <c r="EG35">
        <v>39.909999999999997</v>
      </c>
      <c r="EH35">
        <v>0</v>
      </c>
      <c r="EI35">
        <v>165.4000000953674</v>
      </c>
      <c r="EJ35">
        <v>0</v>
      </c>
      <c r="EK35">
        <v>802.54175999999995</v>
      </c>
      <c r="EL35">
        <v>-3.1266153794676859</v>
      </c>
      <c r="EM35">
        <v>-37.561538506778518</v>
      </c>
      <c r="EN35">
        <v>16881.792000000001</v>
      </c>
      <c r="EO35">
        <v>15</v>
      </c>
      <c r="EP35">
        <v>1659734233.5999999</v>
      </c>
      <c r="EQ35" t="s">
        <v>504</v>
      </c>
      <c r="ER35">
        <v>1659734230.0999999</v>
      </c>
      <c r="ES35">
        <v>1659734233.5999999</v>
      </c>
      <c r="ET35">
        <v>41</v>
      </c>
      <c r="EU35">
        <v>-0.18099999999999999</v>
      </c>
      <c r="EV35">
        <v>-4.0000000000000001E-3</v>
      </c>
      <c r="EW35">
        <v>-0.57199999999999995</v>
      </c>
      <c r="EX35">
        <v>0.34</v>
      </c>
      <c r="EY35">
        <v>200</v>
      </c>
      <c r="EZ35">
        <v>19</v>
      </c>
      <c r="FA35">
        <v>0.15</v>
      </c>
      <c r="FB35">
        <v>0.02</v>
      </c>
      <c r="FC35">
        <v>12.708706623553519</v>
      </c>
      <c r="FD35">
        <v>-0.14328109368463471</v>
      </c>
      <c r="FE35">
        <v>6.3407894011017291E-2</v>
      </c>
      <c r="FF35">
        <v>1</v>
      </c>
      <c r="FG35">
        <v>0.28239691822185647</v>
      </c>
      <c r="FH35">
        <v>0.11134150753679981</v>
      </c>
      <c r="FI35">
        <v>1.9112614535513491E-2</v>
      </c>
      <c r="FJ35">
        <v>1</v>
      </c>
      <c r="FK35">
        <v>2</v>
      </c>
      <c r="FL35">
        <v>2</v>
      </c>
      <c r="FM35" t="s">
        <v>408</v>
      </c>
      <c r="FN35">
        <v>2.8874900000000001</v>
      </c>
      <c r="FO35">
        <v>2.8599199999999998</v>
      </c>
      <c r="FP35">
        <v>4.7408199999999998E-2</v>
      </c>
      <c r="FQ35">
        <v>5.2410699999999998E-2</v>
      </c>
      <c r="FR35">
        <v>0.115208</v>
      </c>
      <c r="FS35">
        <v>9.77045E-2</v>
      </c>
      <c r="FT35">
        <v>28574.6</v>
      </c>
      <c r="FU35">
        <v>21939.599999999999</v>
      </c>
      <c r="FV35">
        <v>28956.2</v>
      </c>
      <c r="FW35">
        <v>21621.5</v>
      </c>
      <c r="FX35">
        <v>34220.300000000003</v>
      </c>
      <c r="FY35">
        <v>26766.6</v>
      </c>
      <c r="FZ35">
        <v>40231.800000000003</v>
      </c>
      <c r="GA35">
        <v>30792.6</v>
      </c>
      <c r="GB35">
        <v>1.95712</v>
      </c>
      <c r="GC35">
        <v>1.7775700000000001</v>
      </c>
      <c r="GD35">
        <v>4.8212699999999997E-2</v>
      </c>
      <c r="GE35">
        <v>0</v>
      </c>
      <c r="GF35">
        <v>29.304099999999998</v>
      </c>
      <c r="GG35">
        <v>999.9</v>
      </c>
      <c r="GH35">
        <v>44.1</v>
      </c>
      <c r="GI35">
        <v>41.5</v>
      </c>
      <c r="GJ35">
        <v>35.602800000000002</v>
      </c>
      <c r="GK35">
        <v>62.819699999999997</v>
      </c>
      <c r="GL35">
        <v>11.5184</v>
      </c>
      <c r="GM35">
        <v>1</v>
      </c>
      <c r="GN35">
        <v>0.87595000000000001</v>
      </c>
      <c r="GO35">
        <v>6.9307800000000004</v>
      </c>
      <c r="GP35">
        <v>20.134499999999999</v>
      </c>
      <c r="GQ35">
        <v>5.2346599999999999</v>
      </c>
      <c r="GR35">
        <v>11.992000000000001</v>
      </c>
      <c r="GS35">
        <v>4.9741499999999998</v>
      </c>
      <c r="GT35">
        <v>3.28485</v>
      </c>
      <c r="GU35">
        <v>9999</v>
      </c>
      <c r="GV35">
        <v>9999</v>
      </c>
      <c r="GW35">
        <v>9999</v>
      </c>
      <c r="GX35">
        <v>71.2</v>
      </c>
      <c r="GY35">
        <v>1.8611500000000001</v>
      </c>
      <c r="GZ35">
        <v>1.8629100000000001</v>
      </c>
      <c r="HA35">
        <v>1.8681300000000001</v>
      </c>
      <c r="HB35">
        <v>1.8589899999999999</v>
      </c>
      <c r="HC35">
        <v>1.8573</v>
      </c>
      <c r="HD35">
        <v>1.8610500000000001</v>
      </c>
      <c r="HE35">
        <v>1.86493</v>
      </c>
      <c r="HF35">
        <v>1.8669100000000001</v>
      </c>
      <c r="HG35">
        <v>0</v>
      </c>
      <c r="HH35">
        <v>0</v>
      </c>
      <c r="HI35">
        <v>0</v>
      </c>
      <c r="HJ35">
        <v>4.5</v>
      </c>
      <c r="HK35" t="s">
        <v>409</v>
      </c>
      <c r="HL35" t="s">
        <v>410</v>
      </c>
      <c r="HM35" t="s">
        <v>411</v>
      </c>
      <c r="HN35" t="s">
        <v>412</v>
      </c>
      <c r="HO35" t="s">
        <v>412</v>
      </c>
      <c r="HP35" t="s">
        <v>411</v>
      </c>
      <c r="HQ35">
        <v>0</v>
      </c>
      <c r="HR35">
        <v>100</v>
      </c>
      <c r="HS35">
        <v>100</v>
      </c>
      <c r="HT35">
        <v>-0.57199999999999995</v>
      </c>
      <c r="HU35">
        <v>0.4955</v>
      </c>
      <c r="HV35">
        <v>-0.63798210242079678</v>
      </c>
      <c r="HW35">
        <v>7.2017937835690661E-4</v>
      </c>
      <c r="HX35">
        <v>-2.1401732963678211E-6</v>
      </c>
      <c r="HY35">
        <v>9.6926120888077628E-10</v>
      </c>
      <c r="HZ35">
        <v>2.4014107470389422E-2</v>
      </c>
      <c r="IA35">
        <v>-2.019664207311889E-3</v>
      </c>
      <c r="IB35">
        <v>1.3222536906549621E-3</v>
      </c>
      <c r="IC35">
        <v>-1.7633197445110861E-5</v>
      </c>
      <c r="ID35">
        <v>10</v>
      </c>
      <c r="IE35">
        <v>1941</v>
      </c>
      <c r="IF35">
        <v>1</v>
      </c>
      <c r="IG35">
        <v>24</v>
      </c>
      <c r="IH35">
        <v>1.1000000000000001</v>
      </c>
      <c r="II35">
        <v>1.1000000000000001</v>
      </c>
      <c r="IJ35">
        <v>0.60058599999999995</v>
      </c>
      <c r="IK35">
        <v>2.5415000000000001</v>
      </c>
      <c r="IL35">
        <v>1.3940399999999999</v>
      </c>
      <c r="IM35">
        <v>2.2753899999999998</v>
      </c>
      <c r="IN35">
        <v>1.5918000000000001</v>
      </c>
      <c r="IO35">
        <v>2.3144499999999999</v>
      </c>
      <c r="IP35">
        <v>45.148400000000002</v>
      </c>
      <c r="IQ35">
        <v>23.956199999999999</v>
      </c>
      <c r="IR35">
        <v>18</v>
      </c>
      <c r="IS35">
        <v>526.04499999999996</v>
      </c>
      <c r="IT35">
        <v>440.84500000000003</v>
      </c>
      <c r="IU35">
        <v>21.259899999999998</v>
      </c>
      <c r="IV35">
        <v>37.908499999999997</v>
      </c>
      <c r="IW35">
        <v>30.000900000000001</v>
      </c>
      <c r="IX35">
        <v>38.087699999999998</v>
      </c>
      <c r="IY35">
        <v>38.122599999999998</v>
      </c>
      <c r="IZ35">
        <v>12.113</v>
      </c>
      <c r="JA35">
        <v>49.350099999999998</v>
      </c>
      <c r="JB35">
        <v>0</v>
      </c>
      <c r="JC35">
        <v>21.2654</v>
      </c>
      <c r="JD35">
        <v>200</v>
      </c>
      <c r="JE35">
        <v>18.113499999999998</v>
      </c>
      <c r="JF35">
        <v>98.043999999999997</v>
      </c>
      <c r="JG35">
        <v>98.835700000000003</v>
      </c>
    </row>
    <row r="36" spans="1:267" x14ac:dyDescent="0.3">
      <c r="A36">
        <v>20</v>
      </c>
      <c r="B36">
        <v>1659734417.0999999</v>
      </c>
      <c r="C36">
        <v>3061.5</v>
      </c>
      <c r="D36" t="s">
        <v>505</v>
      </c>
      <c r="E36" t="s">
        <v>506</v>
      </c>
      <c r="F36" t="s">
        <v>398</v>
      </c>
      <c r="G36" t="s">
        <v>399</v>
      </c>
      <c r="H36" t="s">
        <v>31</v>
      </c>
      <c r="I36" t="s">
        <v>491</v>
      </c>
      <c r="J36" t="s">
        <v>401</v>
      </c>
      <c r="K36">
        <f t="shared" si="0"/>
        <v>3.6579664824244587</v>
      </c>
      <c r="L36">
        <v>1659734417.0999999</v>
      </c>
      <c r="M36">
        <f t="shared" si="1"/>
        <v>6.3274754431675217E-3</v>
      </c>
      <c r="N36">
        <f t="shared" si="2"/>
        <v>6.327475443167522</v>
      </c>
      <c r="O36">
        <f t="shared" si="3"/>
        <v>8.7517897810428149</v>
      </c>
      <c r="P36">
        <f t="shared" si="4"/>
        <v>138.39500000000001</v>
      </c>
      <c r="Q36">
        <f t="shared" si="5"/>
        <v>92.292304207576947</v>
      </c>
      <c r="R36">
        <f t="shared" si="6"/>
        <v>9.1880646751827815</v>
      </c>
      <c r="S36">
        <f t="shared" si="7"/>
        <v>13.777770764743002</v>
      </c>
      <c r="T36">
        <f t="shared" si="8"/>
        <v>0.34759897747219726</v>
      </c>
      <c r="U36">
        <f t="shared" si="9"/>
        <v>2.9223710160922503</v>
      </c>
      <c r="V36">
        <f t="shared" si="10"/>
        <v>0.32615484915432796</v>
      </c>
      <c r="W36">
        <f t="shared" si="11"/>
        <v>0.20566311241203153</v>
      </c>
      <c r="X36">
        <f t="shared" si="12"/>
        <v>321.5028082027581</v>
      </c>
      <c r="Y36">
        <f t="shared" si="13"/>
        <v>29.755638344167455</v>
      </c>
      <c r="Z36">
        <f t="shared" si="14"/>
        <v>30.006499999999999</v>
      </c>
      <c r="AA36">
        <f t="shared" si="15"/>
        <v>4.262040690059484</v>
      </c>
      <c r="AB36">
        <f t="shared" si="16"/>
        <v>57.844656236111256</v>
      </c>
      <c r="AC36">
        <f t="shared" si="17"/>
        <v>2.3952484486113197</v>
      </c>
      <c r="AD36">
        <f t="shared" si="18"/>
        <v>4.1408292562658779</v>
      </c>
      <c r="AE36">
        <f t="shared" si="19"/>
        <v>1.8667922414481644</v>
      </c>
      <c r="AF36">
        <f t="shared" si="20"/>
        <v>-279.04166704368771</v>
      </c>
      <c r="AG36">
        <f t="shared" si="21"/>
        <v>-78.996004322490137</v>
      </c>
      <c r="AH36">
        <f t="shared" si="22"/>
        <v>-5.9959595461826032</v>
      </c>
      <c r="AI36">
        <f t="shared" si="23"/>
        <v>-42.530822709602319</v>
      </c>
      <c r="AJ36">
        <v>0</v>
      </c>
      <c r="AK36">
        <v>0</v>
      </c>
      <c r="AL36">
        <f t="shared" si="24"/>
        <v>1</v>
      </c>
      <c r="AM36">
        <f t="shared" si="25"/>
        <v>0</v>
      </c>
      <c r="AN36">
        <f t="shared" si="26"/>
        <v>52222.035437007085</v>
      </c>
      <c r="AO36" t="s">
        <v>402</v>
      </c>
      <c r="AP36">
        <v>10366.9</v>
      </c>
      <c r="AQ36">
        <v>993.59653846153856</v>
      </c>
      <c r="AR36">
        <v>3431.87</v>
      </c>
      <c r="AS36">
        <f t="shared" si="27"/>
        <v>0.71047955241266758</v>
      </c>
      <c r="AT36">
        <v>-3.9894345373445681</v>
      </c>
      <c r="AU36" t="s">
        <v>507</v>
      </c>
      <c r="AV36">
        <v>10255.6</v>
      </c>
      <c r="AW36">
        <v>800.24169230769246</v>
      </c>
      <c r="AX36">
        <v>1048.2</v>
      </c>
      <c r="AY36">
        <f t="shared" si="28"/>
        <v>0.23655629430672354</v>
      </c>
      <c r="AZ36">
        <v>0.5</v>
      </c>
      <c r="BA36">
        <f t="shared" si="29"/>
        <v>1681.1552995869213</v>
      </c>
      <c r="BB36">
        <f t="shared" si="30"/>
        <v>8.7517897810428149</v>
      </c>
      <c r="BC36">
        <f t="shared" si="31"/>
        <v>198.84393391219587</v>
      </c>
      <c r="BD36">
        <f t="shared" si="32"/>
        <v>7.5788502832058674E-3</v>
      </c>
      <c r="BE36">
        <f t="shared" si="33"/>
        <v>2.2740602938370538</v>
      </c>
      <c r="BF36">
        <f t="shared" si="34"/>
        <v>599.13431904280708</v>
      </c>
      <c r="BG36" t="s">
        <v>508</v>
      </c>
      <c r="BH36">
        <v>610.95000000000005</v>
      </c>
      <c r="BI36">
        <f t="shared" si="35"/>
        <v>610.95000000000005</v>
      </c>
      <c r="BJ36">
        <f t="shared" si="36"/>
        <v>0.41714367487120774</v>
      </c>
      <c r="BK36">
        <f t="shared" si="37"/>
        <v>0.56708589523683839</v>
      </c>
      <c r="BL36">
        <f t="shared" si="38"/>
        <v>0.84499737674233943</v>
      </c>
      <c r="BM36">
        <f t="shared" si="39"/>
        <v>4.5410730511590582</v>
      </c>
      <c r="BN36">
        <f t="shared" si="40"/>
        <v>0.97760568599060715</v>
      </c>
      <c r="BO36">
        <f t="shared" si="41"/>
        <v>0.43294561008917332</v>
      </c>
      <c r="BP36">
        <f t="shared" si="42"/>
        <v>0.56705438991082668</v>
      </c>
      <c r="BQ36">
        <v>6671</v>
      </c>
      <c r="BR36">
        <v>300</v>
      </c>
      <c r="BS36">
        <v>300</v>
      </c>
      <c r="BT36">
        <v>300</v>
      </c>
      <c r="BU36">
        <v>10255.6</v>
      </c>
      <c r="BV36">
        <v>986.03</v>
      </c>
      <c r="BW36">
        <v>-1.09219E-2</v>
      </c>
      <c r="BX36">
        <v>0.85</v>
      </c>
      <c r="BY36" t="s">
        <v>405</v>
      </c>
      <c r="BZ36" t="s">
        <v>405</v>
      </c>
      <c r="CA36" t="s">
        <v>405</v>
      </c>
      <c r="CB36" t="s">
        <v>405</v>
      </c>
      <c r="CC36" t="s">
        <v>405</v>
      </c>
      <c r="CD36" t="s">
        <v>405</v>
      </c>
      <c r="CE36" t="s">
        <v>405</v>
      </c>
      <c r="CF36" t="s">
        <v>405</v>
      </c>
      <c r="CG36" t="s">
        <v>405</v>
      </c>
      <c r="CH36" t="s">
        <v>405</v>
      </c>
      <c r="CI36">
        <f t="shared" si="43"/>
        <v>1999.95</v>
      </c>
      <c r="CJ36">
        <f t="shared" si="44"/>
        <v>1681.1552995869213</v>
      </c>
      <c r="CK36">
        <f t="shared" si="45"/>
        <v>0.84059866476007961</v>
      </c>
      <c r="CL36">
        <f t="shared" si="46"/>
        <v>0.16075542298695372</v>
      </c>
      <c r="CM36">
        <v>6</v>
      </c>
      <c r="CN36">
        <v>0.5</v>
      </c>
      <c r="CO36" t="s">
        <v>406</v>
      </c>
      <c r="CP36">
        <v>2</v>
      </c>
      <c r="CQ36">
        <v>1659734417.0999999</v>
      </c>
      <c r="CR36">
        <v>138.39500000000001</v>
      </c>
      <c r="CS36">
        <v>149.94800000000001</v>
      </c>
      <c r="CT36">
        <v>24.059799999999999</v>
      </c>
      <c r="CU36">
        <v>16.6495</v>
      </c>
      <c r="CV36">
        <v>138.94300000000001</v>
      </c>
      <c r="CW36">
        <v>23.774799999999999</v>
      </c>
      <c r="CX36">
        <v>499.99900000000002</v>
      </c>
      <c r="CY36">
        <v>99.454099999999997</v>
      </c>
      <c r="CZ36">
        <v>9.9863400000000005E-2</v>
      </c>
      <c r="DA36">
        <v>29.505099999999999</v>
      </c>
      <c r="DB36">
        <v>30.006499999999999</v>
      </c>
      <c r="DC36">
        <v>999.9</v>
      </c>
      <c r="DD36">
        <v>0</v>
      </c>
      <c r="DE36">
        <v>0</v>
      </c>
      <c r="DF36">
        <v>10013.799999999999</v>
      </c>
      <c r="DG36">
        <v>0</v>
      </c>
      <c r="DH36">
        <v>1288.26</v>
      </c>
      <c r="DI36">
        <v>-11.581899999999999</v>
      </c>
      <c r="DJ36">
        <v>141.80699999999999</v>
      </c>
      <c r="DK36">
        <v>152.48699999999999</v>
      </c>
      <c r="DL36">
        <v>7.6116999999999999</v>
      </c>
      <c r="DM36">
        <v>149.94800000000001</v>
      </c>
      <c r="DN36">
        <v>16.6495</v>
      </c>
      <c r="DO36">
        <v>2.4128699999999998</v>
      </c>
      <c r="DP36">
        <v>1.6558600000000001</v>
      </c>
      <c r="DQ36">
        <v>20.450399999999998</v>
      </c>
      <c r="DR36">
        <v>14.4887</v>
      </c>
      <c r="DS36">
        <v>1999.95</v>
      </c>
      <c r="DT36">
        <v>0.97999499999999995</v>
      </c>
      <c r="DU36">
        <v>2.0004999999999998E-2</v>
      </c>
      <c r="DV36">
        <v>0</v>
      </c>
      <c r="DW36">
        <v>799.94899999999996</v>
      </c>
      <c r="DX36">
        <v>5.0006899999999996</v>
      </c>
      <c r="DY36">
        <v>16827</v>
      </c>
      <c r="DZ36">
        <v>16626.2</v>
      </c>
      <c r="EA36">
        <v>49</v>
      </c>
      <c r="EB36">
        <v>50.936999999999998</v>
      </c>
      <c r="EC36">
        <v>50.125</v>
      </c>
      <c r="ED36">
        <v>50.311999999999998</v>
      </c>
      <c r="EE36">
        <v>50.625</v>
      </c>
      <c r="EF36">
        <v>1955.04</v>
      </c>
      <c r="EG36">
        <v>39.909999999999997</v>
      </c>
      <c r="EH36">
        <v>0</v>
      </c>
      <c r="EI36">
        <v>118.5</v>
      </c>
      <c r="EJ36">
        <v>0</v>
      </c>
      <c r="EK36">
        <v>800.24169230769246</v>
      </c>
      <c r="EL36">
        <v>-2.8638632486255551</v>
      </c>
      <c r="EM36">
        <v>-25.288888938630681</v>
      </c>
      <c r="EN36">
        <v>16831.880769230771</v>
      </c>
      <c r="EO36">
        <v>15</v>
      </c>
      <c r="EP36">
        <v>1659734454.5999999</v>
      </c>
      <c r="EQ36" t="s">
        <v>509</v>
      </c>
      <c r="ER36">
        <v>1659734448.0999999</v>
      </c>
      <c r="ES36">
        <v>1659734454.5999999</v>
      </c>
      <c r="ET36">
        <v>42</v>
      </c>
      <c r="EU36">
        <v>2.7E-2</v>
      </c>
      <c r="EV36">
        <v>1.7999999999999999E-2</v>
      </c>
      <c r="EW36">
        <v>-0.54800000000000004</v>
      </c>
      <c r="EX36">
        <v>0.28499999999999998</v>
      </c>
      <c r="EY36">
        <v>150</v>
      </c>
      <c r="EZ36">
        <v>17</v>
      </c>
      <c r="FA36">
        <v>0.14000000000000001</v>
      </c>
      <c r="FB36">
        <v>0.01</v>
      </c>
      <c r="FC36">
        <v>8.6021719766953222</v>
      </c>
      <c r="FD36">
        <v>0.32028239509368023</v>
      </c>
      <c r="FE36">
        <v>0.18349121922584469</v>
      </c>
      <c r="FF36">
        <v>1</v>
      </c>
      <c r="FG36">
        <v>0.36235918703474479</v>
      </c>
      <c r="FH36">
        <v>2.3847805631531751E-3</v>
      </c>
      <c r="FI36">
        <v>1.128130830998791E-3</v>
      </c>
      <c r="FJ36">
        <v>1</v>
      </c>
      <c r="FK36">
        <v>2</v>
      </c>
      <c r="FL36">
        <v>2</v>
      </c>
      <c r="FM36" t="s">
        <v>408</v>
      </c>
      <c r="FN36">
        <v>2.8871099999999998</v>
      </c>
      <c r="FO36">
        <v>2.8597800000000002</v>
      </c>
      <c r="FP36">
        <v>3.6502300000000001E-2</v>
      </c>
      <c r="FQ36">
        <v>4.0270599999999997E-2</v>
      </c>
      <c r="FR36">
        <v>0.114258</v>
      </c>
      <c r="FS36">
        <v>9.1385999999999995E-2</v>
      </c>
      <c r="FT36">
        <v>28903.4</v>
      </c>
      <c r="FU36">
        <v>22223.9</v>
      </c>
      <c r="FV36">
        <v>28958.1</v>
      </c>
      <c r="FW36">
        <v>21624.799999999999</v>
      </c>
      <c r="FX36">
        <v>34258.5</v>
      </c>
      <c r="FY36">
        <v>26957.3</v>
      </c>
      <c r="FZ36">
        <v>40234.5</v>
      </c>
      <c r="GA36">
        <v>30796.7</v>
      </c>
      <c r="GB36">
        <v>1.9583999999999999</v>
      </c>
      <c r="GC36">
        <v>1.77383</v>
      </c>
      <c r="GD36">
        <v>2.9958800000000001E-2</v>
      </c>
      <c r="GE36">
        <v>0</v>
      </c>
      <c r="GF36">
        <v>29.518699999999999</v>
      </c>
      <c r="GG36">
        <v>999.9</v>
      </c>
      <c r="GH36">
        <v>44.1</v>
      </c>
      <c r="GI36">
        <v>41.7</v>
      </c>
      <c r="GJ36">
        <v>35.980800000000002</v>
      </c>
      <c r="GK36">
        <v>62.739699999999999</v>
      </c>
      <c r="GL36">
        <v>11.4503</v>
      </c>
      <c r="GM36">
        <v>1</v>
      </c>
      <c r="GN36">
        <v>0.87438499999999997</v>
      </c>
      <c r="GO36">
        <v>7.2425499999999996</v>
      </c>
      <c r="GP36">
        <v>20.1203</v>
      </c>
      <c r="GQ36">
        <v>5.2324099999999998</v>
      </c>
      <c r="GR36">
        <v>11.992000000000001</v>
      </c>
      <c r="GS36">
        <v>4.9744999999999999</v>
      </c>
      <c r="GT36">
        <v>3.28403</v>
      </c>
      <c r="GU36">
        <v>9999</v>
      </c>
      <c r="GV36">
        <v>9999</v>
      </c>
      <c r="GW36">
        <v>9999</v>
      </c>
      <c r="GX36">
        <v>71.2</v>
      </c>
      <c r="GY36">
        <v>1.8612500000000001</v>
      </c>
      <c r="GZ36">
        <v>1.8629500000000001</v>
      </c>
      <c r="HA36">
        <v>1.86815</v>
      </c>
      <c r="HB36">
        <v>1.85907</v>
      </c>
      <c r="HC36">
        <v>1.85734</v>
      </c>
      <c r="HD36">
        <v>1.86111</v>
      </c>
      <c r="HE36">
        <v>1.86493</v>
      </c>
      <c r="HF36">
        <v>1.8669199999999999</v>
      </c>
      <c r="HG36">
        <v>0</v>
      </c>
      <c r="HH36">
        <v>0</v>
      </c>
      <c r="HI36">
        <v>0</v>
      </c>
      <c r="HJ36">
        <v>4.5</v>
      </c>
      <c r="HK36" t="s">
        <v>409</v>
      </c>
      <c r="HL36" t="s">
        <v>410</v>
      </c>
      <c r="HM36" t="s">
        <v>411</v>
      </c>
      <c r="HN36" t="s">
        <v>412</v>
      </c>
      <c r="HO36" t="s">
        <v>412</v>
      </c>
      <c r="HP36" t="s">
        <v>411</v>
      </c>
      <c r="HQ36">
        <v>0</v>
      </c>
      <c r="HR36">
        <v>100</v>
      </c>
      <c r="HS36">
        <v>100</v>
      </c>
      <c r="HT36">
        <v>-0.54800000000000004</v>
      </c>
      <c r="HU36">
        <v>0.28499999999999998</v>
      </c>
      <c r="HV36">
        <v>-0.63798210242079678</v>
      </c>
      <c r="HW36">
        <v>7.2017937835690661E-4</v>
      </c>
      <c r="HX36">
        <v>-2.1401732963678211E-6</v>
      </c>
      <c r="HY36">
        <v>9.6926120888077628E-10</v>
      </c>
      <c r="HZ36">
        <v>2.4014107470389422E-2</v>
      </c>
      <c r="IA36">
        <v>-2.019664207311889E-3</v>
      </c>
      <c r="IB36">
        <v>1.3222536906549621E-3</v>
      </c>
      <c r="IC36">
        <v>-1.7633197445110861E-5</v>
      </c>
      <c r="ID36">
        <v>10</v>
      </c>
      <c r="IE36">
        <v>1941</v>
      </c>
      <c r="IF36">
        <v>1</v>
      </c>
      <c r="IG36">
        <v>24</v>
      </c>
      <c r="IH36">
        <v>3.1</v>
      </c>
      <c r="II36">
        <v>3.1</v>
      </c>
      <c r="IJ36">
        <v>0.48095700000000002</v>
      </c>
      <c r="IK36">
        <v>2.5402800000000001</v>
      </c>
      <c r="IL36">
        <v>1.3940399999999999</v>
      </c>
      <c r="IM36">
        <v>2.2766099999999998</v>
      </c>
      <c r="IN36">
        <v>1.5918000000000001</v>
      </c>
      <c r="IO36">
        <v>2.4023400000000001</v>
      </c>
      <c r="IP36">
        <v>45.604500000000002</v>
      </c>
      <c r="IQ36">
        <v>23.947399999999998</v>
      </c>
      <c r="IR36">
        <v>18</v>
      </c>
      <c r="IS36">
        <v>525.99599999999998</v>
      </c>
      <c r="IT36">
        <v>437.38400000000001</v>
      </c>
      <c r="IU36">
        <v>21.077200000000001</v>
      </c>
      <c r="IV36">
        <v>37.886800000000001</v>
      </c>
      <c r="IW36">
        <v>30.000499999999999</v>
      </c>
      <c r="IX36">
        <v>37.967399999999998</v>
      </c>
      <c r="IY36">
        <v>37.986199999999997</v>
      </c>
      <c r="IZ36">
        <v>9.7170299999999994</v>
      </c>
      <c r="JA36">
        <v>54.565300000000001</v>
      </c>
      <c r="JB36">
        <v>0</v>
      </c>
      <c r="JC36">
        <v>21.050799999999999</v>
      </c>
      <c r="JD36">
        <v>150</v>
      </c>
      <c r="JE36">
        <v>16.457999999999998</v>
      </c>
      <c r="JF36">
        <v>98.050299999999993</v>
      </c>
      <c r="JG36">
        <v>98.849699999999999</v>
      </c>
    </row>
    <row r="37" spans="1:267" x14ac:dyDescent="0.3">
      <c r="A37">
        <v>21</v>
      </c>
      <c r="B37">
        <v>1659734545.5999999</v>
      </c>
      <c r="C37">
        <v>3190</v>
      </c>
      <c r="D37" t="s">
        <v>510</v>
      </c>
      <c r="E37" t="s">
        <v>511</v>
      </c>
      <c r="F37" t="s">
        <v>398</v>
      </c>
      <c r="G37" t="s">
        <v>399</v>
      </c>
      <c r="H37" t="s">
        <v>31</v>
      </c>
      <c r="I37" t="s">
        <v>491</v>
      </c>
      <c r="J37" t="s">
        <v>401</v>
      </c>
      <c r="K37">
        <f t="shared" si="0"/>
        <v>2.5772104408916578</v>
      </c>
      <c r="L37">
        <v>1659734545.5999999</v>
      </c>
      <c r="M37">
        <f t="shared" si="1"/>
        <v>6.9885492356547207E-3</v>
      </c>
      <c r="N37">
        <f t="shared" si="2"/>
        <v>6.9885492356547205</v>
      </c>
      <c r="O37">
        <f t="shared" si="3"/>
        <v>4.2423360970418278</v>
      </c>
      <c r="P37">
        <f t="shared" si="4"/>
        <v>94.139599999999987</v>
      </c>
      <c r="Q37">
        <f t="shared" si="5"/>
        <v>72.840248936283473</v>
      </c>
      <c r="R37">
        <f t="shared" si="6"/>
        <v>7.2517719889379508</v>
      </c>
      <c r="S37">
        <f t="shared" si="7"/>
        <v>9.3722759641718376</v>
      </c>
      <c r="T37">
        <f t="shared" si="8"/>
        <v>0.38514731760262028</v>
      </c>
      <c r="U37">
        <f t="shared" si="9"/>
        <v>2.9203446091128162</v>
      </c>
      <c r="V37">
        <f t="shared" si="10"/>
        <v>0.35899010901606709</v>
      </c>
      <c r="W37">
        <f t="shared" si="11"/>
        <v>0.22657073121299481</v>
      </c>
      <c r="X37">
        <f t="shared" si="12"/>
        <v>321.52834420282187</v>
      </c>
      <c r="Y37">
        <f t="shared" si="13"/>
        <v>29.682917430169841</v>
      </c>
      <c r="Z37">
        <f t="shared" si="14"/>
        <v>29.9785</v>
      </c>
      <c r="AA37">
        <f t="shared" si="15"/>
        <v>4.2551911928940127</v>
      </c>
      <c r="AB37">
        <f t="shared" si="16"/>
        <v>57.189613097967651</v>
      </c>
      <c r="AC37">
        <f t="shared" si="17"/>
        <v>2.3816872329571201</v>
      </c>
      <c r="AD37">
        <f t="shared" si="18"/>
        <v>4.1645451052050539</v>
      </c>
      <c r="AE37">
        <f t="shared" si="19"/>
        <v>1.8735039599368926</v>
      </c>
      <c r="AF37">
        <f t="shared" si="20"/>
        <v>-308.19502129237316</v>
      </c>
      <c r="AG37">
        <f t="shared" si="21"/>
        <v>-58.930397829437517</v>
      </c>
      <c r="AH37">
        <f t="shared" si="22"/>
        <v>-4.4776179721029434</v>
      </c>
      <c r="AI37">
        <f t="shared" si="23"/>
        <v>-50.074692891091765</v>
      </c>
      <c r="AJ37">
        <v>0</v>
      </c>
      <c r="AK37">
        <v>0</v>
      </c>
      <c r="AL37">
        <f t="shared" si="24"/>
        <v>1</v>
      </c>
      <c r="AM37">
        <f t="shared" si="25"/>
        <v>0</v>
      </c>
      <c r="AN37">
        <f t="shared" si="26"/>
        <v>52147.118709904076</v>
      </c>
      <c r="AO37" t="s">
        <v>402</v>
      </c>
      <c r="AP37">
        <v>10366.9</v>
      </c>
      <c r="AQ37">
        <v>993.59653846153856</v>
      </c>
      <c r="AR37">
        <v>3431.87</v>
      </c>
      <c r="AS37">
        <f t="shared" si="27"/>
        <v>0.71047955241266758</v>
      </c>
      <c r="AT37">
        <v>-3.9894345373445681</v>
      </c>
      <c r="AU37" t="s">
        <v>512</v>
      </c>
      <c r="AV37">
        <v>10254.700000000001</v>
      </c>
      <c r="AW37">
        <v>800.65926923076927</v>
      </c>
      <c r="AX37">
        <v>1020.93</v>
      </c>
      <c r="AY37">
        <f t="shared" si="28"/>
        <v>0.21575497905755603</v>
      </c>
      <c r="AZ37">
        <v>0.5</v>
      </c>
      <c r="BA37">
        <f t="shared" si="29"/>
        <v>1681.2896995869542</v>
      </c>
      <c r="BB37">
        <f t="shared" si="30"/>
        <v>4.2423360970418278</v>
      </c>
      <c r="BC37">
        <f t="shared" si="31"/>
        <v>181.37331196203399</v>
      </c>
      <c r="BD37">
        <f t="shared" si="32"/>
        <v>4.8961048392842186E-3</v>
      </c>
      <c r="BE37">
        <f t="shared" si="33"/>
        <v>2.3615135219848571</v>
      </c>
      <c r="BF37">
        <f t="shared" si="34"/>
        <v>590.12456557307576</v>
      </c>
      <c r="BG37" t="s">
        <v>513</v>
      </c>
      <c r="BH37">
        <v>616.35</v>
      </c>
      <c r="BI37">
        <f t="shared" si="35"/>
        <v>616.35</v>
      </c>
      <c r="BJ37">
        <f t="shared" si="36"/>
        <v>0.39628573947283352</v>
      </c>
      <c r="BK37">
        <f t="shared" si="37"/>
        <v>0.54444295508732687</v>
      </c>
      <c r="BL37">
        <f t="shared" si="38"/>
        <v>0.8563036313007899</v>
      </c>
      <c r="BM37">
        <f t="shared" si="39"/>
        <v>8.0586474735109519</v>
      </c>
      <c r="BN37">
        <f t="shared" si="40"/>
        <v>0.98878982937327498</v>
      </c>
      <c r="BO37">
        <f t="shared" si="41"/>
        <v>0.41911388310094655</v>
      </c>
      <c r="BP37">
        <f t="shared" si="42"/>
        <v>0.58088611689905345</v>
      </c>
      <c r="BQ37">
        <v>6673</v>
      </c>
      <c r="BR37">
        <v>300</v>
      </c>
      <c r="BS37">
        <v>300</v>
      </c>
      <c r="BT37">
        <v>300</v>
      </c>
      <c r="BU37">
        <v>10254.700000000001</v>
      </c>
      <c r="BV37">
        <v>969.01</v>
      </c>
      <c r="BW37">
        <v>-1.09205E-2</v>
      </c>
      <c r="BX37">
        <v>1.61</v>
      </c>
      <c r="BY37" t="s">
        <v>405</v>
      </c>
      <c r="BZ37" t="s">
        <v>405</v>
      </c>
      <c r="CA37" t="s">
        <v>405</v>
      </c>
      <c r="CB37" t="s">
        <v>405</v>
      </c>
      <c r="CC37" t="s">
        <v>405</v>
      </c>
      <c r="CD37" t="s">
        <v>405</v>
      </c>
      <c r="CE37" t="s">
        <v>405</v>
      </c>
      <c r="CF37" t="s">
        <v>405</v>
      </c>
      <c r="CG37" t="s">
        <v>405</v>
      </c>
      <c r="CH37" t="s">
        <v>405</v>
      </c>
      <c r="CI37">
        <f t="shared" si="43"/>
        <v>2000.11</v>
      </c>
      <c r="CJ37">
        <f t="shared" si="44"/>
        <v>1681.2896995869542</v>
      </c>
      <c r="CK37">
        <f t="shared" si="45"/>
        <v>0.84059861686954929</v>
      </c>
      <c r="CL37">
        <f t="shared" si="46"/>
        <v>0.16075533055823024</v>
      </c>
      <c r="CM37">
        <v>6</v>
      </c>
      <c r="CN37">
        <v>0.5</v>
      </c>
      <c r="CO37" t="s">
        <v>406</v>
      </c>
      <c r="CP37">
        <v>2</v>
      </c>
      <c r="CQ37">
        <v>1659734545.5999999</v>
      </c>
      <c r="CR37">
        <v>94.139599999999987</v>
      </c>
      <c r="CS37">
        <v>100.02</v>
      </c>
      <c r="CT37">
        <v>23.922799999999999</v>
      </c>
      <c r="CU37">
        <v>15.737</v>
      </c>
      <c r="CV37">
        <v>94.667599999999993</v>
      </c>
      <c r="CW37">
        <v>23.6648</v>
      </c>
      <c r="CX37">
        <v>499.99</v>
      </c>
      <c r="CY37">
        <v>99.457300000000004</v>
      </c>
      <c r="CZ37">
        <v>9.9910399999999996E-2</v>
      </c>
      <c r="DA37">
        <v>29.604199999999999</v>
      </c>
      <c r="DB37">
        <v>29.9785</v>
      </c>
      <c r="DC37">
        <v>999.9</v>
      </c>
      <c r="DD37">
        <v>0</v>
      </c>
      <c r="DE37">
        <v>0</v>
      </c>
      <c r="DF37">
        <v>10001.9</v>
      </c>
      <c r="DG37">
        <v>0</v>
      </c>
      <c r="DH37">
        <v>1260.45</v>
      </c>
      <c r="DI37">
        <v>-5.9135600000000004</v>
      </c>
      <c r="DJ37">
        <v>96.436499999999995</v>
      </c>
      <c r="DK37">
        <v>101.619</v>
      </c>
      <c r="DL37">
        <v>8.4293499999999995</v>
      </c>
      <c r="DM37">
        <v>100.02</v>
      </c>
      <c r="DN37">
        <v>15.737</v>
      </c>
      <c r="DO37">
        <v>2.4035199999999999</v>
      </c>
      <c r="DP37">
        <v>1.5651600000000001</v>
      </c>
      <c r="DQ37">
        <v>20.387499999999999</v>
      </c>
      <c r="DR37">
        <v>13.62</v>
      </c>
      <c r="DS37">
        <v>2000.11</v>
      </c>
      <c r="DT37">
        <v>0.97999800000000004</v>
      </c>
      <c r="DU37">
        <v>2.00018E-2</v>
      </c>
      <c r="DV37">
        <v>0</v>
      </c>
      <c r="DW37">
        <v>800.32500000000005</v>
      </c>
      <c r="DX37">
        <v>5.0006899999999996</v>
      </c>
      <c r="DY37">
        <v>16870.2</v>
      </c>
      <c r="DZ37">
        <v>16627.5</v>
      </c>
      <c r="EA37">
        <v>49.186999999999998</v>
      </c>
      <c r="EB37">
        <v>51.061999999999998</v>
      </c>
      <c r="EC37">
        <v>50.25</v>
      </c>
      <c r="ED37">
        <v>50.625</v>
      </c>
      <c r="EE37">
        <v>50.811999999999998</v>
      </c>
      <c r="EF37">
        <v>1955.2</v>
      </c>
      <c r="EG37">
        <v>39.909999999999997</v>
      </c>
      <c r="EH37">
        <v>0</v>
      </c>
      <c r="EI37">
        <v>128</v>
      </c>
      <c r="EJ37">
        <v>0</v>
      </c>
      <c r="EK37">
        <v>800.65926923076927</v>
      </c>
      <c r="EL37">
        <v>-0.74000000408607414</v>
      </c>
      <c r="EM37">
        <v>-13.682051122594469</v>
      </c>
      <c r="EN37">
        <v>16869.876923076921</v>
      </c>
      <c r="EO37">
        <v>15</v>
      </c>
      <c r="EP37">
        <v>1659734574.5999999</v>
      </c>
      <c r="EQ37" t="s">
        <v>514</v>
      </c>
      <c r="ER37">
        <v>1659734565.5999999</v>
      </c>
      <c r="ES37">
        <v>1659734574.5999999</v>
      </c>
      <c r="ET37">
        <v>43</v>
      </c>
      <c r="EU37">
        <v>3.1E-2</v>
      </c>
      <c r="EV37">
        <v>-1E-3</v>
      </c>
      <c r="EW37">
        <v>-0.52800000000000002</v>
      </c>
      <c r="EX37">
        <v>0.25800000000000001</v>
      </c>
      <c r="EY37">
        <v>100</v>
      </c>
      <c r="EZ37">
        <v>16</v>
      </c>
      <c r="FA37">
        <v>0.22</v>
      </c>
      <c r="FB37">
        <v>0.01</v>
      </c>
      <c r="FC37">
        <v>4.2200043067183053</v>
      </c>
      <c r="FD37">
        <v>-6.5945892330751099E-2</v>
      </c>
      <c r="FE37">
        <v>8.348059512757515E-2</v>
      </c>
      <c r="FF37">
        <v>1</v>
      </c>
      <c r="FG37">
        <v>0.39457225833041359</v>
      </c>
      <c r="FH37">
        <v>1.6567860063976661E-2</v>
      </c>
      <c r="FI37">
        <v>2.6200249877929892E-3</v>
      </c>
      <c r="FJ37">
        <v>1</v>
      </c>
      <c r="FK37">
        <v>2</v>
      </c>
      <c r="FL37">
        <v>2</v>
      </c>
      <c r="FM37" t="s">
        <v>408</v>
      </c>
      <c r="FN37">
        <v>2.8870300000000002</v>
      </c>
      <c r="FO37">
        <v>2.8597199999999998</v>
      </c>
      <c r="FP37">
        <v>2.52374E-2</v>
      </c>
      <c r="FQ37">
        <v>2.73586E-2</v>
      </c>
      <c r="FR37">
        <v>0.113897</v>
      </c>
      <c r="FS37">
        <v>8.7783700000000006E-2</v>
      </c>
      <c r="FT37">
        <v>29238.799999999999</v>
      </c>
      <c r="FU37">
        <v>22521.8</v>
      </c>
      <c r="FV37">
        <v>28956.3</v>
      </c>
      <c r="FW37">
        <v>21624.3</v>
      </c>
      <c r="FX37">
        <v>34270.300000000003</v>
      </c>
      <c r="FY37">
        <v>27063.599999999999</v>
      </c>
      <c r="FZ37">
        <v>40232.199999999997</v>
      </c>
      <c r="GA37">
        <v>30796.400000000001</v>
      </c>
      <c r="GB37">
        <v>1.9591499999999999</v>
      </c>
      <c r="GC37">
        <v>1.76885</v>
      </c>
      <c r="GD37">
        <v>1.6830899999999999E-2</v>
      </c>
      <c r="GE37">
        <v>0</v>
      </c>
      <c r="GF37">
        <v>29.704499999999999</v>
      </c>
      <c r="GG37">
        <v>999.9</v>
      </c>
      <c r="GH37">
        <v>44.3</v>
      </c>
      <c r="GI37">
        <v>42</v>
      </c>
      <c r="GJ37">
        <v>36.721499999999999</v>
      </c>
      <c r="GK37">
        <v>63.079700000000003</v>
      </c>
      <c r="GL37">
        <v>11.915100000000001</v>
      </c>
      <c r="GM37">
        <v>1</v>
      </c>
      <c r="GN37">
        <v>0.87550600000000001</v>
      </c>
      <c r="GO37">
        <v>6.4398299999999997</v>
      </c>
      <c r="GP37">
        <v>20.153600000000001</v>
      </c>
      <c r="GQ37">
        <v>5.2330100000000002</v>
      </c>
      <c r="GR37">
        <v>11.992000000000001</v>
      </c>
      <c r="GS37">
        <v>4.9742499999999996</v>
      </c>
      <c r="GT37">
        <v>3.28403</v>
      </c>
      <c r="GU37">
        <v>9999</v>
      </c>
      <c r="GV37">
        <v>9999</v>
      </c>
      <c r="GW37">
        <v>9999</v>
      </c>
      <c r="GX37">
        <v>71.2</v>
      </c>
      <c r="GY37">
        <v>1.86127</v>
      </c>
      <c r="GZ37">
        <v>1.8629500000000001</v>
      </c>
      <c r="HA37">
        <v>1.86826</v>
      </c>
      <c r="HB37">
        <v>1.8591200000000001</v>
      </c>
      <c r="HC37">
        <v>1.8573900000000001</v>
      </c>
      <c r="HD37">
        <v>1.86111</v>
      </c>
      <c r="HE37">
        <v>1.86496</v>
      </c>
      <c r="HF37">
        <v>1.86694</v>
      </c>
      <c r="HG37">
        <v>0</v>
      </c>
      <c r="HH37">
        <v>0</v>
      </c>
      <c r="HI37">
        <v>0</v>
      </c>
      <c r="HJ37">
        <v>4.5</v>
      </c>
      <c r="HK37" t="s">
        <v>409</v>
      </c>
      <c r="HL37" t="s">
        <v>410</v>
      </c>
      <c r="HM37" t="s">
        <v>411</v>
      </c>
      <c r="HN37" t="s">
        <v>412</v>
      </c>
      <c r="HO37" t="s">
        <v>412</v>
      </c>
      <c r="HP37" t="s">
        <v>411</v>
      </c>
      <c r="HQ37">
        <v>0</v>
      </c>
      <c r="HR37">
        <v>100</v>
      </c>
      <c r="HS37">
        <v>100</v>
      </c>
      <c r="HT37">
        <v>-0.52800000000000002</v>
      </c>
      <c r="HU37">
        <v>0.25800000000000001</v>
      </c>
      <c r="HV37">
        <v>-0.61147520629907315</v>
      </c>
      <c r="HW37">
        <v>7.2017937835690661E-4</v>
      </c>
      <c r="HX37">
        <v>-2.1401732963678211E-6</v>
      </c>
      <c r="HY37">
        <v>9.6926120888077628E-10</v>
      </c>
      <c r="HZ37">
        <v>4.2493156884282422E-2</v>
      </c>
      <c r="IA37">
        <v>-2.019664207311889E-3</v>
      </c>
      <c r="IB37">
        <v>1.3222536906549621E-3</v>
      </c>
      <c r="IC37">
        <v>-1.7633197445110861E-5</v>
      </c>
      <c r="ID37">
        <v>10</v>
      </c>
      <c r="IE37">
        <v>1941</v>
      </c>
      <c r="IF37">
        <v>1</v>
      </c>
      <c r="IG37">
        <v>24</v>
      </c>
      <c r="IH37">
        <v>1.6</v>
      </c>
      <c r="II37">
        <v>1.5</v>
      </c>
      <c r="IJ37">
        <v>0.36254900000000001</v>
      </c>
      <c r="IK37">
        <v>2.5671400000000002</v>
      </c>
      <c r="IL37">
        <v>1.3940399999999999</v>
      </c>
      <c r="IM37">
        <v>2.2766099999999998</v>
      </c>
      <c r="IN37">
        <v>1.5918000000000001</v>
      </c>
      <c r="IO37">
        <v>2.35229</v>
      </c>
      <c r="IP37">
        <v>46.094700000000003</v>
      </c>
      <c r="IQ37">
        <v>23.956199999999999</v>
      </c>
      <c r="IR37">
        <v>18</v>
      </c>
      <c r="IS37">
        <v>526.31200000000001</v>
      </c>
      <c r="IT37">
        <v>433.73200000000003</v>
      </c>
      <c r="IU37">
        <v>21.106300000000001</v>
      </c>
      <c r="IV37">
        <v>37.948099999999997</v>
      </c>
      <c r="IW37">
        <v>29.996400000000001</v>
      </c>
      <c r="IX37">
        <v>37.941800000000001</v>
      </c>
      <c r="IY37">
        <v>37.939599999999999</v>
      </c>
      <c r="IZ37">
        <v>7.3343499999999997</v>
      </c>
      <c r="JA37">
        <v>57.760800000000003</v>
      </c>
      <c r="JB37">
        <v>0</v>
      </c>
      <c r="JC37">
        <v>21.228200000000001</v>
      </c>
      <c r="JD37">
        <v>100</v>
      </c>
      <c r="JE37">
        <v>15.5176</v>
      </c>
      <c r="JF37">
        <v>98.044700000000006</v>
      </c>
      <c r="JG37">
        <v>98.848200000000006</v>
      </c>
    </row>
    <row r="38" spans="1:267" x14ac:dyDescent="0.3">
      <c r="A38">
        <v>22</v>
      </c>
      <c r="B38">
        <v>1659734665.5999999</v>
      </c>
      <c r="C38">
        <v>3310</v>
      </c>
      <c r="D38" t="s">
        <v>515</v>
      </c>
      <c r="E38" t="s">
        <v>516</v>
      </c>
      <c r="F38" t="s">
        <v>398</v>
      </c>
      <c r="G38" t="s">
        <v>399</v>
      </c>
      <c r="H38" t="s">
        <v>31</v>
      </c>
      <c r="I38" t="s">
        <v>491</v>
      </c>
      <c r="J38" t="s">
        <v>401</v>
      </c>
      <c r="K38">
        <f t="shared" si="0"/>
        <v>1.3611496546434467</v>
      </c>
      <c r="L38">
        <v>1659734665.5999999</v>
      </c>
      <c r="M38">
        <f t="shared" si="1"/>
        <v>7.837474868915539E-3</v>
      </c>
      <c r="N38">
        <f t="shared" si="2"/>
        <v>7.8374748689155398</v>
      </c>
      <c r="O38">
        <f t="shared" si="3"/>
        <v>1.7031393442125831</v>
      </c>
      <c r="P38">
        <f t="shared" si="4"/>
        <v>72.193300000000008</v>
      </c>
      <c r="Q38">
        <f t="shared" si="5"/>
        <v>63.538073042561919</v>
      </c>
      <c r="R38">
        <f t="shared" si="6"/>
        <v>6.325636047582873</v>
      </c>
      <c r="S38">
        <f t="shared" si="7"/>
        <v>7.1873212234192003</v>
      </c>
      <c r="T38">
        <f t="shared" si="8"/>
        <v>0.44282847780100887</v>
      </c>
      <c r="U38">
        <f t="shared" si="9"/>
        <v>2.9182478390092252</v>
      </c>
      <c r="V38">
        <f t="shared" si="10"/>
        <v>0.40860007127854142</v>
      </c>
      <c r="W38">
        <f t="shared" si="11"/>
        <v>0.25822950314019077</v>
      </c>
      <c r="X38">
        <f t="shared" si="12"/>
        <v>321.50701720296979</v>
      </c>
      <c r="Y38">
        <f t="shared" si="13"/>
        <v>29.638589372710317</v>
      </c>
      <c r="Z38">
        <f t="shared" si="14"/>
        <v>30.0503</v>
      </c>
      <c r="AA38">
        <f t="shared" si="15"/>
        <v>4.2727745324846742</v>
      </c>
      <c r="AB38">
        <f t="shared" si="16"/>
        <v>57.696914639713334</v>
      </c>
      <c r="AC38">
        <f t="shared" si="17"/>
        <v>2.4274095176928001</v>
      </c>
      <c r="AD38">
        <f t="shared" si="18"/>
        <v>4.207173872035769</v>
      </c>
      <c r="AE38">
        <f t="shared" si="19"/>
        <v>1.8453650147918741</v>
      </c>
      <c r="AF38">
        <f t="shared" si="20"/>
        <v>-345.6326417191753</v>
      </c>
      <c r="AG38">
        <f t="shared" si="21"/>
        <v>-42.35285306210254</v>
      </c>
      <c r="AH38">
        <f t="shared" si="22"/>
        <v>-3.2243126129130442</v>
      </c>
      <c r="AI38">
        <f t="shared" si="23"/>
        <v>-69.702790191221069</v>
      </c>
      <c r="AJ38">
        <v>0</v>
      </c>
      <c r="AK38">
        <v>0</v>
      </c>
      <c r="AL38">
        <f t="shared" si="24"/>
        <v>1</v>
      </c>
      <c r="AM38">
        <f t="shared" si="25"/>
        <v>0</v>
      </c>
      <c r="AN38">
        <f t="shared" si="26"/>
        <v>52056.805210213322</v>
      </c>
      <c r="AO38" t="s">
        <v>402</v>
      </c>
      <c r="AP38">
        <v>10366.9</v>
      </c>
      <c r="AQ38">
        <v>993.59653846153856</v>
      </c>
      <c r="AR38">
        <v>3431.87</v>
      </c>
      <c r="AS38">
        <f t="shared" si="27"/>
        <v>0.71047955241266758</v>
      </c>
      <c r="AT38">
        <v>-3.9894345373445681</v>
      </c>
      <c r="AU38" t="s">
        <v>517</v>
      </c>
      <c r="AV38">
        <v>10254</v>
      </c>
      <c r="AW38">
        <v>800.33299999999986</v>
      </c>
      <c r="AX38">
        <v>1005.4</v>
      </c>
      <c r="AY38">
        <f t="shared" si="28"/>
        <v>0.20396558583648317</v>
      </c>
      <c r="AZ38">
        <v>0.5</v>
      </c>
      <c r="BA38">
        <f t="shared" si="29"/>
        <v>1681.1801995870308</v>
      </c>
      <c r="BB38">
        <f t="shared" si="30"/>
        <v>1.7031393442125831</v>
      </c>
      <c r="BC38">
        <f t="shared" si="31"/>
        <v>171.4514521527322</v>
      </c>
      <c r="BD38">
        <f t="shared" si="32"/>
        <v>3.3860581292567502E-3</v>
      </c>
      <c r="BE38">
        <f t="shared" si="33"/>
        <v>2.4134374378356873</v>
      </c>
      <c r="BF38">
        <f t="shared" si="34"/>
        <v>584.90224424224857</v>
      </c>
      <c r="BG38" t="s">
        <v>518</v>
      </c>
      <c r="BH38">
        <v>614.25</v>
      </c>
      <c r="BI38">
        <f t="shared" si="35"/>
        <v>614.25</v>
      </c>
      <c r="BJ38">
        <f t="shared" si="36"/>
        <v>0.38904913467276703</v>
      </c>
      <c r="BK38">
        <f t="shared" si="37"/>
        <v>0.52426690527930497</v>
      </c>
      <c r="BL38">
        <f t="shared" si="38"/>
        <v>0.86117716370553865</v>
      </c>
      <c r="BM38">
        <f t="shared" si="39"/>
        <v>17.373462804262299</v>
      </c>
      <c r="BN38">
        <f t="shared" si="40"/>
        <v>0.99515909034624273</v>
      </c>
      <c r="BO38">
        <f t="shared" si="41"/>
        <v>0.40237119619934847</v>
      </c>
      <c r="BP38">
        <f t="shared" si="42"/>
        <v>0.59762880380065153</v>
      </c>
      <c r="BQ38">
        <v>6675</v>
      </c>
      <c r="BR38">
        <v>300</v>
      </c>
      <c r="BS38">
        <v>300</v>
      </c>
      <c r="BT38">
        <v>300</v>
      </c>
      <c r="BU38">
        <v>10254</v>
      </c>
      <c r="BV38">
        <v>956.43</v>
      </c>
      <c r="BW38">
        <v>-1.0919699999999999E-2</v>
      </c>
      <c r="BX38">
        <v>0.85</v>
      </c>
      <c r="BY38" t="s">
        <v>405</v>
      </c>
      <c r="BZ38" t="s">
        <v>405</v>
      </c>
      <c r="CA38" t="s">
        <v>405</v>
      </c>
      <c r="CB38" t="s">
        <v>405</v>
      </c>
      <c r="CC38" t="s">
        <v>405</v>
      </c>
      <c r="CD38" t="s">
        <v>405</v>
      </c>
      <c r="CE38" t="s">
        <v>405</v>
      </c>
      <c r="CF38" t="s">
        <v>405</v>
      </c>
      <c r="CG38" t="s">
        <v>405</v>
      </c>
      <c r="CH38" t="s">
        <v>405</v>
      </c>
      <c r="CI38">
        <f t="shared" si="43"/>
        <v>1999.98</v>
      </c>
      <c r="CJ38">
        <f t="shared" si="44"/>
        <v>1681.1801995870308</v>
      </c>
      <c r="CK38">
        <f t="shared" si="45"/>
        <v>0.8405985057785732</v>
      </c>
      <c r="CL38">
        <f t="shared" si="46"/>
        <v>0.16075511615264643</v>
      </c>
      <c r="CM38">
        <v>6</v>
      </c>
      <c r="CN38">
        <v>0.5</v>
      </c>
      <c r="CO38" t="s">
        <v>406</v>
      </c>
      <c r="CP38">
        <v>2</v>
      </c>
      <c r="CQ38">
        <v>1659734665.5999999</v>
      </c>
      <c r="CR38">
        <v>72.193300000000008</v>
      </c>
      <c r="CS38">
        <v>74.915700000000001</v>
      </c>
      <c r="CT38">
        <v>24.382200000000001</v>
      </c>
      <c r="CU38">
        <v>15.207700000000001</v>
      </c>
      <c r="CV38">
        <v>72.775300000000001</v>
      </c>
      <c r="CW38">
        <v>24.1282</v>
      </c>
      <c r="CX38">
        <v>500.06299999999999</v>
      </c>
      <c r="CY38">
        <v>99.456599999999995</v>
      </c>
      <c r="CZ38">
        <v>0.100024</v>
      </c>
      <c r="DA38">
        <v>29.781099999999999</v>
      </c>
      <c r="DB38">
        <v>30.0503</v>
      </c>
      <c r="DC38">
        <v>999.9</v>
      </c>
      <c r="DD38">
        <v>0</v>
      </c>
      <c r="DE38">
        <v>0</v>
      </c>
      <c r="DF38">
        <v>9990</v>
      </c>
      <c r="DG38">
        <v>0</v>
      </c>
      <c r="DH38">
        <v>1238.42</v>
      </c>
      <c r="DI38">
        <v>-2.67916</v>
      </c>
      <c r="DJ38">
        <v>74.061700000000002</v>
      </c>
      <c r="DK38">
        <v>76.072599999999994</v>
      </c>
      <c r="DL38">
        <v>9.4354200000000006</v>
      </c>
      <c r="DM38">
        <v>74.915700000000001</v>
      </c>
      <c r="DN38">
        <v>15.207700000000001</v>
      </c>
      <c r="DO38">
        <v>2.45092</v>
      </c>
      <c r="DP38">
        <v>1.5125</v>
      </c>
      <c r="DQ38">
        <v>20.7042</v>
      </c>
      <c r="DR38">
        <v>13.0952</v>
      </c>
      <c r="DS38">
        <v>1999.98</v>
      </c>
      <c r="DT38">
        <v>0.97999800000000004</v>
      </c>
      <c r="DU38">
        <v>2.00018E-2</v>
      </c>
      <c r="DV38">
        <v>0</v>
      </c>
      <c r="DW38">
        <v>799.70600000000002</v>
      </c>
      <c r="DX38">
        <v>5.0006899999999996</v>
      </c>
      <c r="DY38">
        <v>16860</v>
      </c>
      <c r="DZ38">
        <v>16626.400000000001</v>
      </c>
      <c r="EA38">
        <v>49.311999999999998</v>
      </c>
      <c r="EB38">
        <v>51.125</v>
      </c>
      <c r="EC38">
        <v>50.311999999999998</v>
      </c>
      <c r="ED38">
        <v>50.686999999999998</v>
      </c>
      <c r="EE38">
        <v>50.936999999999998</v>
      </c>
      <c r="EF38">
        <v>1955.08</v>
      </c>
      <c r="EG38">
        <v>39.9</v>
      </c>
      <c r="EH38">
        <v>0</v>
      </c>
      <c r="EI38">
        <v>119.6000001430511</v>
      </c>
      <c r="EJ38">
        <v>0</v>
      </c>
      <c r="EK38">
        <v>800.33299999999986</v>
      </c>
      <c r="EL38">
        <v>-1.208136766546938</v>
      </c>
      <c r="EM38">
        <v>-6.2393163082610714</v>
      </c>
      <c r="EN38">
        <v>16860.09615384616</v>
      </c>
      <c r="EO38">
        <v>15</v>
      </c>
      <c r="EP38">
        <v>1659734699.0999999</v>
      </c>
      <c r="EQ38" t="s">
        <v>519</v>
      </c>
      <c r="ER38">
        <v>1659734688.5999999</v>
      </c>
      <c r="ES38">
        <v>1659734699.0999999</v>
      </c>
      <c r="ET38">
        <v>44</v>
      </c>
      <c r="EU38">
        <v>-4.4999999999999998E-2</v>
      </c>
      <c r="EV38">
        <v>5.0000000000000001E-3</v>
      </c>
      <c r="EW38">
        <v>-0.58199999999999996</v>
      </c>
      <c r="EX38">
        <v>0.254</v>
      </c>
      <c r="EY38">
        <v>75</v>
      </c>
      <c r="EZ38">
        <v>15</v>
      </c>
      <c r="FA38">
        <v>0.42</v>
      </c>
      <c r="FB38">
        <v>0.01</v>
      </c>
      <c r="FC38">
        <v>1.762280003824743</v>
      </c>
      <c r="FD38">
        <v>0.18146468328558329</v>
      </c>
      <c r="FE38">
        <v>0.119607544482921</v>
      </c>
      <c r="FF38">
        <v>1</v>
      </c>
      <c r="FG38">
        <v>0.46142602202928029</v>
      </c>
      <c r="FH38">
        <v>4.0515431715448273E-3</v>
      </c>
      <c r="FI38">
        <v>1.1626059283294651E-3</v>
      </c>
      <c r="FJ38">
        <v>1</v>
      </c>
      <c r="FK38">
        <v>2</v>
      </c>
      <c r="FL38">
        <v>2</v>
      </c>
      <c r="FM38" t="s">
        <v>408</v>
      </c>
      <c r="FN38">
        <v>2.8871799999999999</v>
      </c>
      <c r="FO38">
        <v>2.8597299999999999</v>
      </c>
      <c r="FP38">
        <v>1.9492800000000001E-2</v>
      </c>
      <c r="FQ38">
        <v>2.06153E-2</v>
      </c>
      <c r="FR38">
        <v>0.115454</v>
      </c>
      <c r="FS38">
        <v>8.5652400000000004E-2</v>
      </c>
      <c r="FT38">
        <v>29409.200000000001</v>
      </c>
      <c r="FU38">
        <v>22675.8</v>
      </c>
      <c r="FV38">
        <v>28954.9</v>
      </c>
      <c r="FW38">
        <v>21622.7</v>
      </c>
      <c r="FX38">
        <v>34208.6</v>
      </c>
      <c r="FY38">
        <v>27124.6</v>
      </c>
      <c r="FZ38">
        <v>40229.800000000003</v>
      </c>
      <c r="GA38">
        <v>30794.1</v>
      </c>
      <c r="GB38">
        <v>1.9595499999999999</v>
      </c>
      <c r="GC38">
        <v>1.76555</v>
      </c>
      <c r="GD38">
        <v>1.5340700000000001E-2</v>
      </c>
      <c r="GE38">
        <v>0</v>
      </c>
      <c r="GF38">
        <v>29.800599999999999</v>
      </c>
      <c r="GG38">
        <v>999.9</v>
      </c>
      <c r="GH38">
        <v>44.3</v>
      </c>
      <c r="GI38">
        <v>42.2</v>
      </c>
      <c r="GJ38">
        <v>37.106499999999997</v>
      </c>
      <c r="GK38">
        <v>62.839700000000001</v>
      </c>
      <c r="GL38">
        <v>11.474399999999999</v>
      </c>
      <c r="GM38">
        <v>1</v>
      </c>
      <c r="GN38">
        <v>0.88245899999999999</v>
      </c>
      <c r="GO38">
        <v>7.3210499999999996</v>
      </c>
      <c r="GP38">
        <v>20.116599999999998</v>
      </c>
      <c r="GQ38">
        <v>5.2389999999999999</v>
      </c>
      <c r="GR38">
        <v>11.992000000000001</v>
      </c>
      <c r="GS38">
        <v>4.9752999999999998</v>
      </c>
      <c r="GT38">
        <v>3.2848299999999999</v>
      </c>
      <c r="GU38">
        <v>9999</v>
      </c>
      <c r="GV38">
        <v>9999</v>
      </c>
      <c r="GW38">
        <v>9999</v>
      </c>
      <c r="GX38">
        <v>71.3</v>
      </c>
      <c r="GY38">
        <v>1.86127</v>
      </c>
      <c r="GZ38">
        <v>1.8629500000000001</v>
      </c>
      <c r="HA38">
        <v>1.8682799999999999</v>
      </c>
      <c r="HB38">
        <v>1.8591299999999999</v>
      </c>
      <c r="HC38">
        <v>1.85745</v>
      </c>
      <c r="HD38">
        <v>1.86111</v>
      </c>
      <c r="HE38">
        <v>1.8649500000000001</v>
      </c>
      <c r="HF38">
        <v>1.86693</v>
      </c>
      <c r="HG38">
        <v>0</v>
      </c>
      <c r="HH38">
        <v>0</v>
      </c>
      <c r="HI38">
        <v>0</v>
      </c>
      <c r="HJ38">
        <v>4.5</v>
      </c>
      <c r="HK38" t="s">
        <v>409</v>
      </c>
      <c r="HL38" t="s">
        <v>410</v>
      </c>
      <c r="HM38" t="s">
        <v>411</v>
      </c>
      <c r="HN38" t="s">
        <v>412</v>
      </c>
      <c r="HO38" t="s">
        <v>412</v>
      </c>
      <c r="HP38" t="s">
        <v>411</v>
      </c>
      <c r="HQ38">
        <v>0</v>
      </c>
      <c r="HR38">
        <v>100</v>
      </c>
      <c r="HS38">
        <v>100</v>
      </c>
      <c r="HT38">
        <v>-0.58199999999999996</v>
      </c>
      <c r="HU38">
        <v>0.254</v>
      </c>
      <c r="HV38">
        <v>-0.58017327500420102</v>
      </c>
      <c r="HW38">
        <v>7.2017937835690661E-4</v>
      </c>
      <c r="HX38">
        <v>-2.1401732963678211E-6</v>
      </c>
      <c r="HY38">
        <v>9.6926120888077628E-10</v>
      </c>
      <c r="HZ38">
        <v>4.1582303751909792E-2</v>
      </c>
      <c r="IA38">
        <v>-2.019664207311889E-3</v>
      </c>
      <c r="IB38">
        <v>1.3222536906549621E-3</v>
      </c>
      <c r="IC38">
        <v>-1.7633197445110861E-5</v>
      </c>
      <c r="ID38">
        <v>10</v>
      </c>
      <c r="IE38">
        <v>1941</v>
      </c>
      <c r="IF38">
        <v>1</v>
      </c>
      <c r="IG38">
        <v>24</v>
      </c>
      <c r="IH38">
        <v>1.7</v>
      </c>
      <c r="II38">
        <v>1.5</v>
      </c>
      <c r="IJ38">
        <v>0.302734</v>
      </c>
      <c r="IK38">
        <v>2.5720200000000002</v>
      </c>
      <c r="IL38">
        <v>1.3940399999999999</v>
      </c>
      <c r="IM38">
        <v>2.2766099999999998</v>
      </c>
      <c r="IN38">
        <v>1.5918000000000001</v>
      </c>
      <c r="IO38">
        <v>2.4475099999999999</v>
      </c>
      <c r="IP38">
        <v>46.502800000000001</v>
      </c>
      <c r="IQ38">
        <v>23.947399999999998</v>
      </c>
      <c r="IR38">
        <v>18</v>
      </c>
      <c r="IS38">
        <v>526.53200000000004</v>
      </c>
      <c r="IT38">
        <v>431.43200000000002</v>
      </c>
      <c r="IU38">
        <v>21.3399</v>
      </c>
      <c r="IV38">
        <v>37.983400000000003</v>
      </c>
      <c r="IW38">
        <v>30.000599999999999</v>
      </c>
      <c r="IX38">
        <v>37.934600000000003</v>
      </c>
      <c r="IY38">
        <v>37.925199999999997</v>
      </c>
      <c r="IZ38">
        <v>6.1457800000000002</v>
      </c>
      <c r="JA38">
        <v>59.152900000000002</v>
      </c>
      <c r="JB38">
        <v>0</v>
      </c>
      <c r="JC38">
        <v>21.296399999999998</v>
      </c>
      <c r="JD38">
        <v>75</v>
      </c>
      <c r="JE38">
        <v>15.161899999999999</v>
      </c>
      <c r="JF38">
        <v>98.039199999999994</v>
      </c>
      <c r="JG38">
        <v>98.840699999999998</v>
      </c>
    </row>
    <row r="39" spans="1:267" x14ac:dyDescent="0.3">
      <c r="A39">
        <v>23</v>
      </c>
      <c r="B39">
        <v>1659734790.0999999</v>
      </c>
      <c r="C39">
        <v>3434.5</v>
      </c>
      <c r="D39" t="s">
        <v>520</v>
      </c>
      <c r="E39" t="s">
        <v>521</v>
      </c>
      <c r="F39" t="s">
        <v>398</v>
      </c>
      <c r="G39" t="s">
        <v>399</v>
      </c>
      <c r="H39" t="s">
        <v>31</v>
      </c>
      <c r="I39" t="s">
        <v>491</v>
      </c>
      <c r="J39" t="s">
        <v>401</v>
      </c>
      <c r="K39">
        <f t="shared" si="0"/>
        <v>-0.8733966701262692</v>
      </c>
      <c r="L39">
        <v>1659734790.0999999</v>
      </c>
      <c r="M39">
        <f t="shared" si="1"/>
        <v>8.6866150726620153E-3</v>
      </c>
      <c r="N39">
        <f t="shared" si="2"/>
        <v>8.6866150726620148</v>
      </c>
      <c r="O39">
        <f t="shared" si="3"/>
        <v>-0.76055220344750396</v>
      </c>
      <c r="P39">
        <f t="shared" si="4"/>
        <v>50.3977</v>
      </c>
      <c r="Q39">
        <f t="shared" si="5"/>
        <v>51.491321548942032</v>
      </c>
      <c r="R39">
        <f t="shared" si="6"/>
        <v>5.1261632099764487</v>
      </c>
      <c r="S39">
        <f t="shared" si="7"/>
        <v>5.0172888913304297</v>
      </c>
      <c r="T39">
        <f t="shared" si="8"/>
        <v>0.50315870075794444</v>
      </c>
      <c r="U39">
        <f t="shared" si="9"/>
        <v>2.9209342592867245</v>
      </c>
      <c r="V39">
        <f t="shared" si="10"/>
        <v>0.4594976241292057</v>
      </c>
      <c r="W39">
        <f t="shared" si="11"/>
        <v>0.29079241223094254</v>
      </c>
      <c r="X39">
        <f t="shared" si="12"/>
        <v>321.51660475386251</v>
      </c>
      <c r="Y39">
        <f t="shared" si="13"/>
        <v>29.442162261290065</v>
      </c>
      <c r="Z39">
        <f t="shared" si="14"/>
        <v>29.9862</v>
      </c>
      <c r="AA39">
        <f t="shared" si="15"/>
        <v>4.2570738475949943</v>
      </c>
      <c r="AB39">
        <f t="shared" si="16"/>
        <v>57.875295295309606</v>
      </c>
      <c r="AC39">
        <f t="shared" si="17"/>
        <v>2.4383344854983395</v>
      </c>
      <c r="AD39">
        <f t="shared" si="18"/>
        <v>4.2130834461521092</v>
      </c>
      <c r="AE39">
        <f t="shared" si="19"/>
        <v>1.8187393620966548</v>
      </c>
      <c r="AF39">
        <f t="shared" si="20"/>
        <v>-383.07972470439489</v>
      </c>
      <c r="AG39">
        <f t="shared" si="21"/>
        <v>-28.455444787050787</v>
      </c>
      <c r="AH39">
        <f t="shared" si="22"/>
        <v>-2.1638881648393893</v>
      </c>
      <c r="AI39">
        <f t="shared" si="23"/>
        <v>-92.18245290242254</v>
      </c>
      <c r="AJ39">
        <v>0</v>
      </c>
      <c r="AK39">
        <v>0</v>
      </c>
      <c r="AL39">
        <f t="shared" si="24"/>
        <v>1</v>
      </c>
      <c r="AM39">
        <f t="shared" si="25"/>
        <v>0</v>
      </c>
      <c r="AN39">
        <f t="shared" si="26"/>
        <v>52129.210597169709</v>
      </c>
      <c r="AO39" t="s">
        <v>402</v>
      </c>
      <c r="AP39">
        <v>10366.9</v>
      </c>
      <c r="AQ39">
        <v>993.59653846153856</v>
      </c>
      <c r="AR39">
        <v>3431.87</v>
      </c>
      <c r="AS39">
        <f t="shared" si="27"/>
        <v>0.71047955241266758</v>
      </c>
      <c r="AT39">
        <v>-3.9894345373445681</v>
      </c>
      <c r="AU39" t="s">
        <v>522</v>
      </c>
      <c r="AV39">
        <v>10254</v>
      </c>
      <c r="AW39">
        <v>803.41684615384611</v>
      </c>
      <c r="AX39">
        <v>989.93299999999999</v>
      </c>
      <c r="AY39">
        <f t="shared" si="28"/>
        <v>0.1884129065766611</v>
      </c>
      <c r="AZ39">
        <v>0.5</v>
      </c>
      <c r="BA39">
        <f t="shared" si="29"/>
        <v>1681.2306055719496</v>
      </c>
      <c r="BB39">
        <f t="shared" si="30"/>
        <v>-0.76055220344750396</v>
      </c>
      <c r="BC39">
        <f t="shared" si="31"/>
        <v>158.38277251072554</v>
      </c>
      <c r="BD39">
        <f t="shared" si="32"/>
        <v>1.9205469631565554E-3</v>
      </c>
      <c r="BE39">
        <f t="shared" si="33"/>
        <v>2.4667699733214268</v>
      </c>
      <c r="BF39">
        <f t="shared" si="34"/>
        <v>579.63360759162163</v>
      </c>
      <c r="BG39" t="s">
        <v>523</v>
      </c>
      <c r="BH39">
        <v>612.53</v>
      </c>
      <c r="BI39">
        <f t="shared" si="35"/>
        <v>612.53</v>
      </c>
      <c r="BJ39">
        <f t="shared" si="36"/>
        <v>0.38124095267053426</v>
      </c>
      <c r="BK39">
        <f t="shared" si="37"/>
        <v>0.49420951567993332</v>
      </c>
      <c r="BL39">
        <f t="shared" si="38"/>
        <v>0.86613781948966773</v>
      </c>
      <c r="BM39">
        <f t="shared" si="39"/>
        <v>-50.911476924367619</v>
      </c>
      <c r="BN39">
        <f t="shared" si="40"/>
        <v>1.001502513364201</v>
      </c>
      <c r="BO39">
        <f t="shared" si="41"/>
        <v>0.37678840826977394</v>
      </c>
      <c r="BP39">
        <f t="shared" si="42"/>
        <v>0.62321159173022611</v>
      </c>
      <c r="BQ39">
        <v>6677</v>
      </c>
      <c r="BR39">
        <v>300</v>
      </c>
      <c r="BS39">
        <v>300</v>
      </c>
      <c r="BT39">
        <v>300</v>
      </c>
      <c r="BU39">
        <v>10254</v>
      </c>
      <c r="BV39">
        <v>946.08</v>
      </c>
      <c r="BW39">
        <v>-1.0919399999999999E-2</v>
      </c>
      <c r="BX39">
        <v>0.56999999999999995</v>
      </c>
      <c r="BY39" t="s">
        <v>405</v>
      </c>
      <c r="BZ39" t="s">
        <v>405</v>
      </c>
      <c r="CA39" t="s">
        <v>405</v>
      </c>
      <c r="CB39" t="s">
        <v>405</v>
      </c>
      <c r="CC39" t="s">
        <v>405</v>
      </c>
      <c r="CD39" t="s">
        <v>405</v>
      </c>
      <c r="CE39" t="s">
        <v>405</v>
      </c>
      <c r="CF39" t="s">
        <v>405</v>
      </c>
      <c r="CG39" t="s">
        <v>405</v>
      </c>
      <c r="CH39" t="s">
        <v>405</v>
      </c>
      <c r="CI39">
        <f t="shared" si="43"/>
        <v>2000.04</v>
      </c>
      <c r="CJ39">
        <f t="shared" si="44"/>
        <v>1681.2306055719496</v>
      </c>
      <c r="CK39">
        <f t="shared" si="45"/>
        <v>0.84059849081615845</v>
      </c>
      <c r="CL39">
        <f t="shared" si="46"/>
        <v>0.16075508727518575</v>
      </c>
      <c r="CM39">
        <v>6</v>
      </c>
      <c r="CN39">
        <v>0.5</v>
      </c>
      <c r="CO39" t="s">
        <v>406</v>
      </c>
      <c r="CP39">
        <v>2</v>
      </c>
      <c r="CQ39">
        <v>1659734790.0999999</v>
      </c>
      <c r="CR39">
        <v>50.3977</v>
      </c>
      <c r="CS39">
        <v>50.010399999999997</v>
      </c>
      <c r="CT39">
        <v>24.492599999999999</v>
      </c>
      <c r="CU39">
        <v>14.3245</v>
      </c>
      <c r="CV39">
        <v>50.877699999999997</v>
      </c>
      <c r="CW39">
        <v>24.261600000000001</v>
      </c>
      <c r="CX39">
        <v>500.02600000000001</v>
      </c>
      <c r="CY39">
        <v>99.453999999999994</v>
      </c>
      <c r="CZ39">
        <v>9.9925899999999998E-2</v>
      </c>
      <c r="DA39">
        <v>29.805499999999999</v>
      </c>
      <c r="DB39">
        <v>29.9862</v>
      </c>
      <c r="DC39">
        <v>999.9</v>
      </c>
      <c r="DD39">
        <v>0</v>
      </c>
      <c r="DE39">
        <v>0</v>
      </c>
      <c r="DF39">
        <v>10005.6</v>
      </c>
      <c r="DG39">
        <v>0</v>
      </c>
      <c r="DH39">
        <v>1212.1199999999999</v>
      </c>
      <c r="DI39">
        <v>0.27363599999999999</v>
      </c>
      <c r="DJ39">
        <v>51.562100000000001</v>
      </c>
      <c r="DK39">
        <v>50.737200000000001</v>
      </c>
      <c r="DL39">
        <v>10.460900000000001</v>
      </c>
      <c r="DM39">
        <v>50.010399999999997</v>
      </c>
      <c r="DN39">
        <v>14.3245</v>
      </c>
      <c r="DO39">
        <v>2.4650099999999999</v>
      </c>
      <c r="DP39">
        <v>1.4246300000000001</v>
      </c>
      <c r="DQ39">
        <v>20.7973</v>
      </c>
      <c r="DR39">
        <v>12.182399999999999</v>
      </c>
      <c r="DS39">
        <v>2000.04</v>
      </c>
      <c r="DT39">
        <v>0.97999800000000004</v>
      </c>
      <c r="DU39">
        <v>2.00018E-2</v>
      </c>
      <c r="DV39">
        <v>0</v>
      </c>
      <c r="DW39">
        <v>802.99</v>
      </c>
      <c r="DX39">
        <v>5.0006899999999996</v>
      </c>
      <c r="DY39">
        <v>16937</v>
      </c>
      <c r="DZ39">
        <v>16626.900000000001</v>
      </c>
      <c r="EA39">
        <v>49.311999999999998</v>
      </c>
      <c r="EB39">
        <v>51.125</v>
      </c>
      <c r="EC39">
        <v>50.375</v>
      </c>
      <c r="ED39">
        <v>50.686999999999998</v>
      </c>
      <c r="EE39">
        <v>51</v>
      </c>
      <c r="EF39">
        <v>1955.13</v>
      </c>
      <c r="EG39">
        <v>39.9</v>
      </c>
      <c r="EH39">
        <v>0</v>
      </c>
      <c r="EI39">
        <v>124.4000000953674</v>
      </c>
      <c r="EJ39">
        <v>0</v>
      </c>
      <c r="EK39">
        <v>803.41684615384611</v>
      </c>
      <c r="EL39">
        <v>1.253333337405508</v>
      </c>
      <c r="EM39">
        <v>20.38974364453528</v>
      </c>
      <c r="EN39">
        <v>16931.415384615389</v>
      </c>
      <c r="EO39">
        <v>15</v>
      </c>
      <c r="EP39">
        <v>1659734821.0999999</v>
      </c>
      <c r="EQ39" t="s">
        <v>524</v>
      </c>
      <c r="ER39">
        <v>1659734807.0999999</v>
      </c>
      <c r="ES39">
        <v>1659734821.0999999</v>
      </c>
      <c r="ET39">
        <v>45</v>
      </c>
      <c r="EU39">
        <v>0.114</v>
      </c>
      <c r="EV39">
        <v>1E-3</v>
      </c>
      <c r="EW39">
        <v>-0.48</v>
      </c>
      <c r="EX39">
        <v>0.23100000000000001</v>
      </c>
      <c r="EY39">
        <v>50</v>
      </c>
      <c r="EZ39">
        <v>14</v>
      </c>
      <c r="FA39">
        <v>0.35</v>
      </c>
      <c r="FB39">
        <v>0.01</v>
      </c>
      <c r="FC39">
        <v>-0.66147656169052849</v>
      </c>
      <c r="FD39">
        <v>-0.12899440604574999</v>
      </c>
      <c r="FE39">
        <v>5.1472900933243353E-2</v>
      </c>
      <c r="FF39">
        <v>1</v>
      </c>
      <c r="FG39">
        <v>0.49928868061369758</v>
      </c>
      <c r="FH39">
        <v>0.12815147837279811</v>
      </c>
      <c r="FI39">
        <v>1.9138524399413329E-2</v>
      </c>
      <c r="FJ39">
        <v>1</v>
      </c>
      <c r="FK39">
        <v>2</v>
      </c>
      <c r="FL39">
        <v>2</v>
      </c>
      <c r="FM39" t="s">
        <v>408</v>
      </c>
      <c r="FN39">
        <v>2.8870499999999999</v>
      </c>
      <c r="FO39">
        <v>2.8597700000000001</v>
      </c>
      <c r="FP39">
        <v>1.36629E-2</v>
      </c>
      <c r="FQ39">
        <v>1.3805899999999999E-2</v>
      </c>
      <c r="FR39">
        <v>0.115893</v>
      </c>
      <c r="FS39">
        <v>8.2021499999999997E-2</v>
      </c>
      <c r="FT39">
        <v>29582.5</v>
      </c>
      <c r="FU39">
        <v>22832.7</v>
      </c>
      <c r="FV39">
        <v>28953.9</v>
      </c>
      <c r="FW39">
        <v>21622.400000000001</v>
      </c>
      <c r="FX39">
        <v>34190.9</v>
      </c>
      <c r="FY39">
        <v>27232.2</v>
      </c>
      <c r="FZ39">
        <v>40228.800000000003</v>
      </c>
      <c r="GA39">
        <v>30794.2</v>
      </c>
      <c r="GB39">
        <v>1.96017</v>
      </c>
      <c r="GC39">
        <v>1.7606299999999999</v>
      </c>
      <c r="GD39">
        <v>7.8305600000000003E-3</v>
      </c>
      <c r="GE39">
        <v>0</v>
      </c>
      <c r="GF39">
        <v>29.858699999999999</v>
      </c>
      <c r="GG39">
        <v>999.9</v>
      </c>
      <c r="GH39">
        <v>44.5</v>
      </c>
      <c r="GI39">
        <v>42.6</v>
      </c>
      <c r="GJ39">
        <v>38.063800000000001</v>
      </c>
      <c r="GK39">
        <v>62.4298</v>
      </c>
      <c r="GL39">
        <v>11.7188</v>
      </c>
      <c r="GM39">
        <v>1</v>
      </c>
      <c r="GN39">
        <v>0.88221499999999997</v>
      </c>
      <c r="GO39">
        <v>6.8135399999999997</v>
      </c>
      <c r="GP39">
        <v>20.1373</v>
      </c>
      <c r="GQ39">
        <v>5.2366099999999998</v>
      </c>
      <c r="GR39">
        <v>11.992000000000001</v>
      </c>
      <c r="GS39">
        <v>4.9748999999999999</v>
      </c>
      <c r="GT39">
        <v>3.28485</v>
      </c>
      <c r="GU39">
        <v>9999</v>
      </c>
      <c r="GV39">
        <v>9999</v>
      </c>
      <c r="GW39">
        <v>9999</v>
      </c>
      <c r="GX39">
        <v>71.3</v>
      </c>
      <c r="GY39">
        <v>1.86127</v>
      </c>
      <c r="GZ39">
        <v>1.8629500000000001</v>
      </c>
      <c r="HA39">
        <v>1.86829</v>
      </c>
      <c r="HB39">
        <v>1.8591299999999999</v>
      </c>
      <c r="HC39">
        <v>1.85745</v>
      </c>
      <c r="HD39">
        <v>1.86113</v>
      </c>
      <c r="HE39">
        <v>1.8649899999999999</v>
      </c>
      <c r="HF39">
        <v>1.86704</v>
      </c>
      <c r="HG39">
        <v>0</v>
      </c>
      <c r="HH39">
        <v>0</v>
      </c>
      <c r="HI39">
        <v>0</v>
      </c>
      <c r="HJ39">
        <v>4.5</v>
      </c>
      <c r="HK39" t="s">
        <v>409</v>
      </c>
      <c r="HL39" t="s">
        <v>410</v>
      </c>
      <c r="HM39" t="s">
        <v>411</v>
      </c>
      <c r="HN39" t="s">
        <v>412</v>
      </c>
      <c r="HO39" t="s">
        <v>412</v>
      </c>
      <c r="HP39" t="s">
        <v>411</v>
      </c>
      <c r="HQ39">
        <v>0</v>
      </c>
      <c r="HR39">
        <v>100</v>
      </c>
      <c r="HS39">
        <v>100</v>
      </c>
      <c r="HT39">
        <v>-0.48</v>
      </c>
      <c r="HU39">
        <v>0.23100000000000001</v>
      </c>
      <c r="HV39">
        <v>-0.62484972212210987</v>
      </c>
      <c r="HW39">
        <v>7.2017937835690661E-4</v>
      </c>
      <c r="HX39">
        <v>-2.1401732963678211E-6</v>
      </c>
      <c r="HY39">
        <v>9.6926120888077628E-10</v>
      </c>
      <c r="HZ39">
        <v>4.6278122128954262E-2</v>
      </c>
      <c r="IA39">
        <v>-2.019664207311889E-3</v>
      </c>
      <c r="IB39">
        <v>1.3222536906549621E-3</v>
      </c>
      <c r="IC39">
        <v>-1.7633197445110861E-5</v>
      </c>
      <c r="ID39">
        <v>10</v>
      </c>
      <c r="IE39">
        <v>1941</v>
      </c>
      <c r="IF39">
        <v>1</v>
      </c>
      <c r="IG39">
        <v>24</v>
      </c>
      <c r="IH39">
        <v>1.7</v>
      </c>
      <c r="II39">
        <v>1.5</v>
      </c>
      <c r="IJ39">
        <v>0.245361</v>
      </c>
      <c r="IK39">
        <v>2.5854499999999998</v>
      </c>
      <c r="IL39">
        <v>1.3940399999999999</v>
      </c>
      <c r="IM39">
        <v>2.2766099999999998</v>
      </c>
      <c r="IN39">
        <v>1.5918000000000001</v>
      </c>
      <c r="IO39">
        <v>2.4401899999999999</v>
      </c>
      <c r="IP39">
        <v>46.8855</v>
      </c>
      <c r="IQ39">
        <v>23.956199999999999</v>
      </c>
      <c r="IR39">
        <v>18</v>
      </c>
      <c r="IS39">
        <v>527.01599999999996</v>
      </c>
      <c r="IT39">
        <v>428.161</v>
      </c>
      <c r="IU39">
        <v>21.477399999999999</v>
      </c>
      <c r="IV39">
        <v>38.0244</v>
      </c>
      <c r="IW39">
        <v>30.000599999999999</v>
      </c>
      <c r="IX39">
        <v>37.941800000000001</v>
      </c>
      <c r="IY39">
        <v>37.925199999999997</v>
      </c>
      <c r="IZ39">
        <v>4.9793599999999998</v>
      </c>
      <c r="JA39">
        <v>62.307400000000001</v>
      </c>
      <c r="JB39">
        <v>0</v>
      </c>
      <c r="JC39">
        <v>21.477799999999998</v>
      </c>
      <c r="JD39">
        <v>50</v>
      </c>
      <c r="JE39">
        <v>14.1419</v>
      </c>
      <c r="JF39">
        <v>98.0364</v>
      </c>
      <c r="JG39">
        <v>98.840199999999996</v>
      </c>
    </row>
    <row r="40" spans="1:267" x14ac:dyDescent="0.3">
      <c r="A40">
        <v>24</v>
      </c>
      <c r="B40">
        <v>1659734912.0999999</v>
      </c>
      <c r="C40">
        <v>3556.5</v>
      </c>
      <c r="D40" t="s">
        <v>525</v>
      </c>
      <c r="E40" t="s">
        <v>526</v>
      </c>
      <c r="F40" t="s">
        <v>398</v>
      </c>
      <c r="G40" t="s">
        <v>399</v>
      </c>
      <c r="H40" t="s">
        <v>31</v>
      </c>
      <c r="I40" t="s">
        <v>491</v>
      </c>
      <c r="J40" t="s">
        <v>401</v>
      </c>
      <c r="K40">
        <f t="shared" si="0"/>
        <v>-9.2371554633550339</v>
      </c>
      <c r="L40">
        <v>1659734912.0999999</v>
      </c>
      <c r="M40">
        <f t="shared" si="1"/>
        <v>8.7068485053707415E-3</v>
      </c>
      <c r="N40">
        <f t="shared" si="2"/>
        <v>8.7068485053707416</v>
      </c>
      <c r="O40">
        <f t="shared" si="3"/>
        <v>-3.9454898318486791</v>
      </c>
      <c r="P40">
        <f t="shared" si="4"/>
        <v>24.520900000000001</v>
      </c>
      <c r="Q40">
        <f t="shared" si="5"/>
        <v>37.284249164022626</v>
      </c>
      <c r="R40">
        <f t="shared" si="6"/>
        <v>3.7117655570055192</v>
      </c>
      <c r="S40">
        <f t="shared" si="7"/>
        <v>2.4411335641057303</v>
      </c>
      <c r="T40">
        <f t="shared" si="8"/>
        <v>0.49807307631515624</v>
      </c>
      <c r="U40">
        <f t="shared" si="9"/>
        <v>2.9174221248051855</v>
      </c>
      <c r="V40">
        <f t="shared" si="10"/>
        <v>0.45520314472752471</v>
      </c>
      <c r="W40">
        <f t="shared" si="11"/>
        <v>0.28804553955949969</v>
      </c>
      <c r="X40">
        <f t="shared" si="12"/>
        <v>321.50382520296182</v>
      </c>
      <c r="Y40">
        <f t="shared" si="13"/>
        <v>29.521830250969085</v>
      </c>
      <c r="Z40">
        <f t="shared" si="14"/>
        <v>30.041699999999999</v>
      </c>
      <c r="AA40">
        <f t="shared" si="15"/>
        <v>4.2706651176410046</v>
      </c>
      <c r="AB40">
        <f t="shared" si="16"/>
        <v>57.408173650077096</v>
      </c>
      <c r="AC40">
        <f t="shared" si="17"/>
        <v>2.4305610164215898</v>
      </c>
      <c r="AD40">
        <f t="shared" si="18"/>
        <v>4.233823969451997</v>
      </c>
      <c r="AE40">
        <f t="shared" si="19"/>
        <v>1.8401041012194148</v>
      </c>
      <c r="AF40">
        <f t="shared" si="20"/>
        <v>-383.97201908684968</v>
      </c>
      <c r="AG40">
        <f t="shared" si="21"/>
        <v>-23.718436488148615</v>
      </c>
      <c r="AH40">
        <f t="shared" si="22"/>
        <v>-1.807095019263788</v>
      </c>
      <c r="AI40">
        <f t="shared" si="23"/>
        <v>-87.993725391300259</v>
      </c>
      <c r="AJ40">
        <v>0</v>
      </c>
      <c r="AK40">
        <v>0</v>
      </c>
      <c r="AL40">
        <f t="shared" si="24"/>
        <v>1</v>
      </c>
      <c r="AM40">
        <f t="shared" si="25"/>
        <v>0</v>
      </c>
      <c r="AN40">
        <f t="shared" si="26"/>
        <v>52014.318559786894</v>
      </c>
      <c r="AO40" t="s">
        <v>402</v>
      </c>
      <c r="AP40">
        <v>10366.9</v>
      </c>
      <c r="AQ40">
        <v>993.59653846153856</v>
      </c>
      <c r="AR40">
        <v>3431.87</v>
      </c>
      <c r="AS40">
        <f t="shared" si="27"/>
        <v>0.71047955241266758</v>
      </c>
      <c r="AT40">
        <v>-3.9894345373445681</v>
      </c>
      <c r="AU40" t="s">
        <v>527</v>
      </c>
      <c r="AV40">
        <v>10253.6</v>
      </c>
      <c r="AW40">
        <v>810.98892307692324</v>
      </c>
      <c r="AX40">
        <v>971.39</v>
      </c>
      <c r="AY40">
        <f t="shared" si="28"/>
        <v>0.16512531210232428</v>
      </c>
      <c r="AZ40">
        <v>0.5</v>
      </c>
      <c r="BA40">
        <f t="shared" si="29"/>
        <v>1681.1633995870268</v>
      </c>
      <c r="BB40">
        <f t="shared" si="30"/>
        <v>-3.9454898318486791</v>
      </c>
      <c r="BC40">
        <f t="shared" si="31"/>
        <v>138.80131552590615</v>
      </c>
      <c r="BD40">
        <f t="shared" si="32"/>
        <v>2.613946122469947E-5</v>
      </c>
      <c r="BE40">
        <f t="shared" si="33"/>
        <v>2.5329476317442015</v>
      </c>
      <c r="BF40">
        <f t="shared" si="34"/>
        <v>573.22652379941235</v>
      </c>
      <c r="BG40" t="s">
        <v>528</v>
      </c>
      <c r="BH40">
        <v>614.99</v>
      </c>
      <c r="BI40">
        <f t="shared" si="35"/>
        <v>614.99</v>
      </c>
      <c r="BJ40">
        <f t="shared" si="36"/>
        <v>0.36689692090715365</v>
      </c>
      <c r="BK40">
        <f t="shared" si="37"/>
        <v>0.45005913839247125</v>
      </c>
      <c r="BL40">
        <f t="shared" si="38"/>
        <v>0.87347703842549196</v>
      </c>
      <c r="BM40">
        <f t="shared" si="39"/>
        <v>-7.2231463359716903</v>
      </c>
      <c r="BN40">
        <f t="shared" si="40"/>
        <v>1.0091074847886532</v>
      </c>
      <c r="BO40">
        <f t="shared" si="41"/>
        <v>0.34128933410072337</v>
      </c>
      <c r="BP40">
        <f t="shared" si="42"/>
        <v>0.65871066589927663</v>
      </c>
      <c r="BQ40">
        <v>6679</v>
      </c>
      <c r="BR40">
        <v>300</v>
      </c>
      <c r="BS40">
        <v>300</v>
      </c>
      <c r="BT40">
        <v>300</v>
      </c>
      <c r="BU40">
        <v>10253.6</v>
      </c>
      <c r="BV40">
        <v>934.55</v>
      </c>
      <c r="BW40">
        <v>-1.09189E-2</v>
      </c>
      <c r="BX40">
        <v>0.33</v>
      </c>
      <c r="BY40" t="s">
        <v>405</v>
      </c>
      <c r="BZ40" t="s">
        <v>405</v>
      </c>
      <c r="CA40" t="s">
        <v>405</v>
      </c>
      <c r="CB40" t="s">
        <v>405</v>
      </c>
      <c r="CC40" t="s">
        <v>405</v>
      </c>
      <c r="CD40" t="s">
        <v>405</v>
      </c>
      <c r="CE40" t="s">
        <v>405</v>
      </c>
      <c r="CF40" t="s">
        <v>405</v>
      </c>
      <c r="CG40" t="s">
        <v>405</v>
      </c>
      <c r="CH40" t="s">
        <v>405</v>
      </c>
      <c r="CI40">
        <f t="shared" si="43"/>
        <v>1999.96</v>
      </c>
      <c r="CJ40">
        <f t="shared" si="44"/>
        <v>1681.1633995870268</v>
      </c>
      <c r="CK40">
        <f t="shared" si="45"/>
        <v>0.84059851176374867</v>
      </c>
      <c r="CL40">
        <f t="shared" si="46"/>
        <v>0.16075512770403499</v>
      </c>
      <c r="CM40">
        <v>6</v>
      </c>
      <c r="CN40">
        <v>0.5</v>
      </c>
      <c r="CO40" t="s">
        <v>406</v>
      </c>
      <c r="CP40">
        <v>2</v>
      </c>
      <c r="CQ40">
        <v>1659734912.0999999</v>
      </c>
      <c r="CR40">
        <v>24.520900000000001</v>
      </c>
      <c r="CS40">
        <v>20.0427</v>
      </c>
      <c r="CT40">
        <v>24.4147</v>
      </c>
      <c r="CU40">
        <v>14.222</v>
      </c>
      <c r="CV40">
        <v>25.008900000000001</v>
      </c>
      <c r="CW40">
        <v>24.183700000000002</v>
      </c>
      <c r="CX40">
        <v>500.02100000000002</v>
      </c>
      <c r="CY40">
        <v>99.453299999999999</v>
      </c>
      <c r="CZ40">
        <v>9.9879700000000002E-2</v>
      </c>
      <c r="DA40">
        <v>29.890899999999998</v>
      </c>
      <c r="DB40">
        <v>30.041699999999999</v>
      </c>
      <c r="DC40">
        <v>999.9</v>
      </c>
      <c r="DD40">
        <v>0</v>
      </c>
      <c r="DE40">
        <v>0</v>
      </c>
      <c r="DF40">
        <v>9985.6200000000008</v>
      </c>
      <c r="DG40">
        <v>0</v>
      </c>
      <c r="DH40">
        <v>1188.5999999999999</v>
      </c>
      <c r="DI40">
        <v>4.4721200000000003</v>
      </c>
      <c r="DJ40">
        <v>25.1358</v>
      </c>
      <c r="DK40">
        <v>20.331900000000001</v>
      </c>
      <c r="DL40">
        <v>10.4839</v>
      </c>
      <c r="DM40">
        <v>20.0427</v>
      </c>
      <c r="DN40">
        <v>14.222</v>
      </c>
      <c r="DO40">
        <v>2.4570699999999999</v>
      </c>
      <c r="DP40">
        <v>1.41442</v>
      </c>
      <c r="DQ40">
        <v>20.744900000000001</v>
      </c>
      <c r="DR40">
        <v>12.0731</v>
      </c>
      <c r="DS40">
        <v>1999.96</v>
      </c>
      <c r="DT40">
        <v>0.97999800000000004</v>
      </c>
      <c r="DU40">
        <v>2.00018E-2</v>
      </c>
      <c r="DV40">
        <v>0</v>
      </c>
      <c r="DW40">
        <v>811.03</v>
      </c>
      <c r="DX40">
        <v>5.0006899999999996</v>
      </c>
      <c r="DY40">
        <v>17092.599999999999</v>
      </c>
      <c r="DZ40">
        <v>16626.2</v>
      </c>
      <c r="EA40">
        <v>49.311999999999998</v>
      </c>
      <c r="EB40">
        <v>51.186999999999998</v>
      </c>
      <c r="EC40">
        <v>50.436999999999998</v>
      </c>
      <c r="ED40">
        <v>50.75</v>
      </c>
      <c r="EE40">
        <v>51</v>
      </c>
      <c r="EF40">
        <v>1955.06</v>
      </c>
      <c r="EG40">
        <v>39.9</v>
      </c>
      <c r="EH40">
        <v>0</v>
      </c>
      <c r="EI40">
        <v>121.6000001430511</v>
      </c>
      <c r="EJ40">
        <v>0</v>
      </c>
      <c r="EK40">
        <v>810.98892307692324</v>
      </c>
      <c r="EL40">
        <v>3.164512814665708</v>
      </c>
      <c r="EM40">
        <v>83.699145345532457</v>
      </c>
      <c r="EN40">
        <v>17082.484615384619</v>
      </c>
      <c r="EO40">
        <v>15</v>
      </c>
      <c r="EP40">
        <v>1659734950.0999999</v>
      </c>
      <c r="EQ40" t="s">
        <v>529</v>
      </c>
      <c r="ER40">
        <v>1659734929.0999999</v>
      </c>
      <c r="ES40">
        <v>1659734950.0999999</v>
      </c>
      <c r="ET40">
        <v>46</v>
      </c>
      <c r="EU40">
        <v>8.9999999999999993E-3</v>
      </c>
      <c r="EV40">
        <v>4.0000000000000001E-3</v>
      </c>
      <c r="EW40">
        <v>-0.48799999999999999</v>
      </c>
      <c r="EX40">
        <v>0.23100000000000001</v>
      </c>
      <c r="EY40">
        <v>20</v>
      </c>
      <c r="EZ40">
        <v>14</v>
      </c>
      <c r="FA40">
        <v>0.54</v>
      </c>
      <c r="FB40">
        <v>0.01</v>
      </c>
      <c r="FC40">
        <v>-4.0143075778189061</v>
      </c>
      <c r="FD40">
        <v>6.7899031967315213E-2</v>
      </c>
      <c r="FE40">
        <v>1.8952259910729789E-2</v>
      </c>
      <c r="FF40">
        <v>1</v>
      </c>
      <c r="FG40">
        <v>0.53037183352090023</v>
      </c>
      <c r="FH40">
        <v>-1.352439891819658E-2</v>
      </c>
      <c r="FI40">
        <v>2.6647190281140799E-3</v>
      </c>
      <c r="FJ40">
        <v>1</v>
      </c>
      <c r="FK40">
        <v>2</v>
      </c>
      <c r="FL40">
        <v>2</v>
      </c>
      <c r="FM40" t="s">
        <v>408</v>
      </c>
      <c r="FN40">
        <v>2.8870399999999998</v>
      </c>
      <c r="FO40">
        <v>2.85955</v>
      </c>
      <c r="FP40">
        <v>6.7173600000000003E-3</v>
      </c>
      <c r="FQ40">
        <v>5.5320999999999999E-3</v>
      </c>
      <c r="FR40">
        <v>0.115634</v>
      </c>
      <c r="FS40">
        <v>8.1595299999999996E-2</v>
      </c>
      <c r="FT40">
        <v>29789.8</v>
      </c>
      <c r="FU40">
        <v>23024.2</v>
      </c>
      <c r="FV40">
        <v>28953.3</v>
      </c>
      <c r="FW40">
        <v>21622.7</v>
      </c>
      <c r="FX40">
        <v>34199.599999999999</v>
      </c>
      <c r="FY40">
        <v>27244.400000000001</v>
      </c>
      <c r="FZ40">
        <v>40227.699999999997</v>
      </c>
      <c r="GA40">
        <v>30793.9</v>
      </c>
      <c r="GB40">
        <v>1.95987</v>
      </c>
      <c r="GC40">
        <v>1.7575799999999999</v>
      </c>
      <c r="GD40">
        <v>3.6880400000000001E-3</v>
      </c>
      <c r="GE40">
        <v>0</v>
      </c>
      <c r="GF40">
        <v>29.9817</v>
      </c>
      <c r="GG40">
        <v>999.9</v>
      </c>
      <c r="GH40">
        <v>44.8</v>
      </c>
      <c r="GI40">
        <v>42.8</v>
      </c>
      <c r="GJ40">
        <v>38.7271</v>
      </c>
      <c r="GK40">
        <v>62.829799999999999</v>
      </c>
      <c r="GL40">
        <v>11.834899999999999</v>
      </c>
      <c r="GM40">
        <v>1</v>
      </c>
      <c r="GN40">
        <v>0.88651400000000002</v>
      </c>
      <c r="GO40">
        <v>7.43004</v>
      </c>
      <c r="GP40">
        <v>20.1099</v>
      </c>
      <c r="GQ40">
        <v>5.23271</v>
      </c>
      <c r="GR40">
        <v>11.992000000000001</v>
      </c>
      <c r="GS40">
        <v>4.97445</v>
      </c>
      <c r="GT40">
        <v>3.2841300000000002</v>
      </c>
      <c r="GU40">
        <v>9999</v>
      </c>
      <c r="GV40">
        <v>9999</v>
      </c>
      <c r="GW40">
        <v>9999</v>
      </c>
      <c r="GX40">
        <v>71.3</v>
      </c>
      <c r="GY40">
        <v>1.86127</v>
      </c>
      <c r="GZ40">
        <v>1.8629800000000001</v>
      </c>
      <c r="HA40">
        <v>1.86826</v>
      </c>
      <c r="HB40">
        <v>1.8591299999999999</v>
      </c>
      <c r="HC40">
        <v>1.85745</v>
      </c>
      <c r="HD40">
        <v>1.8611200000000001</v>
      </c>
      <c r="HE40">
        <v>1.8649500000000001</v>
      </c>
      <c r="HF40">
        <v>1.86703</v>
      </c>
      <c r="HG40">
        <v>0</v>
      </c>
      <c r="HH40">
        <v>0</v>
      </c>
      <c r="HI40">
        <v>0</v>
      </c>
      <c r="HJ40">
        <v>4.5</v>
      </c>
      <c r="HK40" t="s">
        <v>409</v>
      </c>
      <c r="HL40" t="s">
        <v>410</v>
      </c>
      <c r="HM40" t="s">
        <v>411</v>
      </c>
      <c r="HN40" t="s">
        <v>412</v>
      </c>
      <c r="HO40" t="s">
        <v>412</v>
      </c>
      <c r="HP40" t="s">
        <v>411</v>
      </c>
      <c r="HQ40">
        <v>0</v>
      </c>
      <c r="HR40">
        <v>100</v>
      </c>
      <c r="HS40">
        <v>100</v>
      </c>
      <c r="HT40">
        <v>-0.48799999999999999</v>
      </c>
      <c r="HU40">
        <v>0.23100000000000001</v>
      </c>
      <c r="HV40">
        <v>-0.51072769885016744</v>
      </c>
      <c r="HW40">
        <v>7.2017937835690661E-4</v>
      </c>
      <c r="HX40">
        <v>-2.1401732963678211E-6</v>
      </c>
      <c r="HY40">
        <v>9.6926120888077628E-10</v>
      </c>
      <c r="HZ40">
        <v>4.7027528884739198E-2</v>
      </c>
      <c r="IA40">
        <v>-2.019664207311889E-3</v>
      </c>
      <c r="IB40">
        <v>1.3222536906549621E-3</v>
      </c>
      <c r="IC40">
        <v>-1.7633197445110861E-5</v>
      </c>
      <c r="ID40">
        <v>10</v>
      </c>
      <c r="IE40">
        <v>1941</v>
      </c>
      <c r="IF40">
        <v>1</v>
      </c>
      <c r="IG40">
        <v>24</v>
      </c>
      <c r="IH40">
        <v>1.8</v>
      </c>
      <c r="II40">
        <v>1.5</v>
      </c>
      <c r="IJ40">
        <v>0.17578099999999999</v>
      </c>
      <c r="IK40">
        <v>2.6159699999999999</v>
      </c>
      <c r="IL40">
        <v>1.3940399999999999</v>
      </c>
      <c r="IM40">
        <v>2.2778299999999998</v>
      </c>
      <c r="IN40">
        <v>1.5918000000000001</v>
      </c>
      <c r="IO40">
        <v>2.3742700000000001</v>
      </c>
      <c r="IP40">
        <v>47.212299999999999</v>
      </c>
      <c r="IQ40">
        <v>23.938700000000001</v>
      </c>
      <c r="IR40">
        <v>18</v>
      </c>
      <c r="IS40">
        <v>526.755</v>
      </c>
      <c r="IT40">
        <v>426.09800000000001</v>
      </c>
      <c r="IU40">
        <v>21.3948</v>
      </c>
      <c r="IV40">
        <v>38.017200000000003</v>
      </c>
      <c r="IW40">
        <v>30.000800000000002</v>
      </c>
      <c r="IX40">
        <v>37.934600000000003</v>
      </c>
      <c r="IY40">
        <v>37.918100000000003</v>
      </c>
      <c r="IZ40">
        <v>3.6121699999999999</v>
      </c>
      <c r="JA40">
        <v>63.370899999999999</v>
      </c>
      <c r="JB40">
        <v>0</v>
      </c>
      <c r="JC40">
        <v>21.377099999999999</v>
      </c>
      <c r="JD40">
        <v>20</v>
      </c>
      <c r="JE40">
        <v>14.0321</v>
      </c>
      <c r="JF40">
        <v>98.033900000000003</v>
      </c>
      <c r="JG40">
        <v>98.840299999999999</v>
      </c>
    </row>
    <row r="41" spans="1:267" x14ac:dyDescent="0.3">
      <c r="A41">
        <v>25</v>
      </c>
      <c r="B41">
        <v>1659735044.5999999</v>
      </c>
      <c r="C41">
        <v>3689</v>
      </c>
      <c r="D41" t="s">
        <v>530</v>
      </c>
      <c r="E41" t="s">
        <v>531</v>
      </c>
      <c r="F41" t="s">
        <v>398</v>
      </c>
      <c r="G41" t="s">
        <v>399</v>
      </c>
      <c r="H41" t="s">
        <v>31</v>
      </c>
      <c r="I41" t="s">
        <v>491</v>
      </c>
      <c r="J41" t="s">
        <v>401</v>
      </c>
      <c r="K41">
        <f t="shared" si="0"/>
        <v>4.8877839519644715</v>
      </c>
      <c r="L41">
        <v>1659735044.5999999</v>
      </c>
      <c r="M41">
        <f t="shared" si="1"/>
        <v>9.5372771051929935E-3</v>
      </c>
      <c r="N41">
        <f t="shared" si="2"/>
        <v>9.5372771051929934</v>
      </c>
      <c r="O41">
        <f t="shared" si="3"/>
        <v>30.445026387646546</v>
      </c>
      <c r="P41">
        <f t="shared" si="4"/>
        <v>359.363</v>
      </c>
      <c r="Q41">
        <f t="shared" si="5"/>
        <v>255.37633160054045</v>
      </c>
      <c r="R41">
        <f t="shared" si="6"/>
        <v>25.423688071538859</v>
      </c>
      <c r="S41">
        <f t="shared" si="7"/>
        <v>35.775957619845002</v>
      </c>
      <c r="T41">
        <f t="shared" si="8"/>
        <v>0.56004905521094661</v>
      </c>
      <c r="U41">
        <f t="shared" si="9"/>
        <v>2.9223657314641507</v>
      </c>
      <c r="V41">
        <f t="shared" si="10"/>
        <v>0.50654186393314926</v>
      </c>
      <c r="W41">
        <f t="shared" si="11"/>
        <v>0.32096899129319312</v>
      </c>
      <c r="X41">
        <f t="shared" si="12"/>
        <v>321.47669320289413</v>
      </c>
      <c r="Y41">
        <f t="shared" si="13"/>
        <v>29.346040199683422</v>
      </c>
      <c r="Z41">
        <f t="shared" si="14"/>
        <v>29.996200000000002</v>
      </c>
      <c r="AA41">
        <f t="shared" si="15"/>
        <v>4.2595199372389567</v>
      </c>
      <c r="AB41">
        <f t="shared" si="16"/>
        <v>57.693781636613259</v>
      </c>
      <c r="AC41">
        <f t="shared" si="17"/>
        <v>2.4482473292429998</v>
      </c>
      <c r="AD41">
        <f t="shared" si="18"/>
        <v>4.2435202890033965</v>
      </c>
      <c r="AE41">
        <f t="shared" si="19"/>
        <v>1.8112726079959569</v>
      </c>
      <c r="AF41">
        <f t="shared" si="20"/>
        <v>-420.59392033901099</v>
      </c>
      <c r="AG41">
        <f t="shared" si="21"/>
        <v>-10.31956307611256</v>
      </c>
      <c r="AH41">
        <f t="shared" si="22"/>
        <v>-0.78488977108113245</v>
      </c>
      <c r="AI41">
        <f t="shared" si="23"/>
        <v>-110.22167998331054</v>
      </c>
      <c r="AJ41">
        <v>0</v>
      </c>
      <c r="AK41">
        <v>0</v>
      </c>
      <c r="AL41">
        <f t="shared" si="24"/>
        <v>1</v>
      </c>
      <c r="AM41">
        <f t="shared" si="25"/>
        <v>0</v>
      </c>
      <c r="AN41">
        <f t="shared" si="26"/>
        <v>52148.509212320161</v>
      </c>
      <c r="AO41" t="s">
        <v>402</v>
      </c>
      <c r="AP41">
        <v>10366.9</v>
      </c>
      <c r="AQ41">
        <v>993.59653846153856</v>
      </c>
      <c r="AR41">
        <v>3431.87</v>
      </c>
      <c r="AS41">
        <f t="shared" si="27"/>
        <v>0.71047955241266758</v>
      </c>
      <c r="AT41">
        <v>-3.9894345373445681</v>
      </c>
      <c r="AU41" t="s">
        <v>532</v>
      </c>
      <c r="AV41">
        <v>10253.5</v>
      </c>
      <c r="AW41">
        <v>787.11076000000003</v>
      </c>
      <c r="AX41">
        <v>1097.98</v>
      </c>
      <c r="AY41">
        <f t="shared" si="28"/>
        <v>0.28312832656332532</v>
      </c>
      <c r="AZ41">
        <v>0.5</v>
      </c>
      <c r="BA41">
        <f t="shared" si="29"/>
        <v>1681.0205995869915</v>
      </c>
      <c r="BB41">
        <f t="shared" si="30"/>
        <v>30.445026387646546</v>
      </c>
      <c r="BC41">
        <f t="shared" si="31"/>
        <v>237.97227463977131</v>
      </c>
      <c r="BD41">
        <f t="shared" si="32"/>
        <v>2.0484258749387894E-2</v>
      </c>
      <c r="BE41">
        <f t="shared" si="33"/>
        <v>2.1256215960217855</v>
      </c>
      <c r="BF41">
        <f t="shared" si="34"/>
        <v>615.0735572560709</v>
      </c>
      <c r="BG41" t="s">
        <v>533</v>
      </c>
      <c r="BH41">
        <v>560.29</v>
      </c>
      <c r="BI41">
        <f t="shared" si="35"/>
        <v>560.29</v>
      </c>
      <c r="BJ41">
        <f t="shared" si="36"/>
        <v>0.48970837355871699</v>
      </c>
      <c r="BK41">
        <f t="shared" si="37"/>
        <v>0.57815700496568645</v>
      </c>
      <c r="BL41">
        <f t="shared" si="38"/>
        <v>0.81275465074976139</v>
      </c>
      <c r="BM41">
        <f t="shared" si="39"/>
        <v>2.9781464938816589</v>
      </c>
      <c r="BN41">
        <f t="shared" si="40"/>
        <v>0.95718960027043087</v>
      </c>
      <c r="BO41">
        <f t="shared" si="41"/>
        <v>0.41155019696621153</v>
      </c>
      <c r="BP41">
        <f t="shared" si="42"/>
        <v>0.58844980303378847</v>
      </c>
      <c r="BQ41">
        <v>6681</v>
      </c>
      <c r="BR41">
        <v>300</v>
      </c>
      <c r="BS41">
        <v>300</v>
      </c>
      <c r="BT41">
        <v>300</v>
      </c>
      <c r="BU41">
        <v>10253.5</v>
      </c>
      <c r="BV41">
        <v>1016.26</v>
      </c>
      <c r="BW41">
        <v>-1.09196E-2</v>
      </c>
      <c r="BX41">
        <v>0.85</v>
      </c>
      <c r="BY41" t="s">
        <v>405</v>
      </c>
      <c r="BZ41" t="s">
        <v>405</v>
      </c>
      <c r="CA41" t="s">
        <v>405</v>
      </c>
      <c r="CB41" t="s">
        <v>405</v>
      </c>
      <c r="CC41" t="s">
        <v>405</v>
      </c>
      <c r="CD41" t="s">
        <v>405</v>
      </c>
      <c r="CE41" t="s">
        <v>405</v>
      </c>
      <c r="CF41" t="s">
        <v>405</v>
      </c>
      <c r="CG41" t="s">
        <v>405</v>
      </c>
      <c r="CH41" t="s">
        <v>405</v>
      </c>
      <c r="CI41">
        <f t="shared" si="43"/>
        <v>1999.79</v>
      </c>
      <c r="CJ41">
        <f t="shared" si="44"/>
        <v>1681.0205995869915</v>
      </c>
      <c r="CK41">
        <f t="shared" si="45"/>
        <v>0.84059856264257327</v>
      </c>
      <c r="CL41">
        <f t="shared" si="46"/>
        <v>0.16075522590016658</v>
      </c>
      <c r="CM41">
        <v>6</v>
      </c>
      <c r="CN41">
        <v>0.5</v>
      </c>
      <c r="CO41" t="s">
        <v>406</v>
      </c>
      <c r="CP41">
        <v>2</v>
      </c>
      <c r="CQ41">
        <v>1659735044.5999999</v>
      </c>
      <c r="CR41">
        <v>359.363</v>
      </c>
      <c r="CS41">
        <v>400.00700000000001</v>
      </c>
      <c r="CT41">
        <v>24.592199999999998</v>
      </c>
      <c r="CU41">
        <v>13.4297</v>
      </c>
      <c r="CV41">
        <v>359.464</v>
      </c>
      <c r="CW41">
        <v>24.370200000000001</v>
      </c>
      <c r="CX41">
        <v>500.03500000000003</v>
      </c>
      <c r="CY41">
        <v>99.453800000000001</v>
      </c>
      <c r="CZ41">
        <v>0.10001500000000001</v>
      </c>
      <c r="DA41">
        <v>29.930700000000002</v>
      </c>
      <c r="DB41">
        <v>29.996200000000002</v>
      </c>
      <c r="DC41">
        <v>999.9</v>
      </c>
      <c r="DD41">
        <v>0</v>
      </c>
      <c r="DE41">
        <v>0</v>
      </c>
      <c r="DF41">
        <v>10013.799999999999</v>
      </c>
      <c r="DG41">
        <v>0</v>
      </c>
      <c r="DH41">
        <v>1178.1600000000001</v>
      </c>
      <c r="DI41">
        <v>-41.017699999999998</v>
      </c>
      <c r="DJ41">
        <v>368.15800000000002</v>
      </c>
      <c r="DK41">
        <v>405.45299999999997</v>
      </c>
      <c r="DL41">
        <v>11.472099999999999</v>
      </c>
      <c r="DM41">
        <v>400.00700000000001</v>
      </c>
      <c r="DN41">
        <v>13.4297</v>
      </c>
      <c r="DO41">
        <v>2.4765799999999998</v>
      </c>
      <c r="DP41">
        <v>1.3356399999999999</v>
      </c>
      <c r="DQ41">
        <v>20.8734</v>
      </c>
      <c r="DR41">
        <v>11.206</v>
      </c>
      <c r="DS41">
        <v>1999.79</v>
      </c>
      <c r="DT41">
        <v>0.97999800000000004</v>
      </c>
      <c r="DU41">
        <v>2.00018E-2</v>
      </c>
      <c r="DV41">
        <v>0</v>
      </c>
      <c r="DW41">
        <v>787.649</v>
      </c>
      <c r="DX41">
        <v>5.0006899999999996</v>
      </c>
      <c r="DY41">
        <v>16665.2</v>
      </c>
      <c r="DZ41">
        <v>16624.8</v>
      </c>
      <c r="EA41">
        <v>49.436999999999998</v>
      </c>
      <c r="EB41">
        <v>51.25</v>
      </c>
      <c r="EC41">
        <v>50.5</v>
      </c>
      <c r="ED41">
        <v>50.811999999999998</v>
      </c>
      <c r="EE41">
        <v>51.061999999999998</v>
      </c>
      <c r="EF41">
        <v>1954.89</v>
      </c>
      <c r="EG41">
        <v>39.9</v>
      </c>
      <c r="EH41">
        <v>0</v>
      </c>
      <c r="EI41">
        <v>132.20000004768369</v>
      </c>
      <c r="EJ41">
        <v>0</v>
      </c>
      <c r="EK41">
        <v>787.11076000000003</v>
      </c>
      <c r="EL41">
        <v>3.0147692195150189</v>
      </c>
      <c r="EM41">
        <v>76.123076770422188</v>
      </c>
      <c r="EN41">
        <v>16659.828000000001</v>
      </c>
      <c r="EO41">
        <v>15</v>
      </c>
      <c r="EP41">
        <v>1659735085.0999999</v>
      </c>
      <c r="EQ41" t="s">
        <v>534</v>
      </c>
      <c r="ER41">
        <v>1659735064.5999999</v>
      </c>
      <c r="ES41">
        <v>1659735085.0999999</v>
      </c>
      <c r="ET41">
        <v>47</v>
      </c>
      <c r="EU41">
        <v>0.39300000000000002</v>
      </c>
      <c r="EV41">
        <v>6.0000000000000001E-3</v>
      </c>
      <c r="EW41">
        <v>-0.10100000000000001</v>
      </c>
      <c r="EX41">
        <v>0.222</v>
      </c>
      <c r="EY41">
        <v>400</v>
      </c>
      <c r="EZ41">
        <v>14</v>
      </c>
      <c r="FA41">
        <v>0.1</v>
      </c>
      <c r="FB41">
        <v>0.01</v>
      </c>
      <c r="FC41">
        <v>30.80389703779062</v>
      </c>
      <c r="FD41">
        <v>-0.89015843038610354</v>
      </c>
      <c r="FE41">
        <v>0.13824552356045999</v>
      </c>
      <c r="FF41">
        <v>1</v>
      </c>
      <c r="FG41">
        <v>0.5857379717517478</v>
      </c>
      <c r="FH41">
        <v>3.335965330275717E-2</v>
      </c>
      <c r="FI41">
        <v>5.3164897928861003E-3</v>
      </c>
      <c r="FJ41">
        <v>1</v>
      </c>
      <c r="FK41">
        <v>2</v>
      </c>
      <c r="FL41">
        <v>2</v>
      </c>
      <c r="FM41" t="s">
        <v>408</v>
      </c>
      <c r="FN41">
        <v>2.88706</v>
      </c>
      <c r="FO41">
        <v>2.8599299999999999</v>
      </c>
      <c r="FP41">
        <v>8.4110099999999993E-2</v>
      </c>
      <c r="FQ41">
        <v>9.3646599999999997E-2</v>
      </c>
      <c r="FR41">
        <v>0.11625199999999999</v>
      </c>
      <c r="FS41">
        <v>7.8254299999999999E-2</v>
      </c>
      <c r="FT41">
        <v>27468</v>
      </c>
      <c r="FU41">
        <v>20985.200000000001</v>
      </c>
      <c r="FV41">
        <v>28950.7</v>
      </c>
      <c r="FW41">
        <v>21622.400000000001</v>
      </c>
      <c r="FX41">
        <v>34175.9</v>
      </c>
      <c r="FY41">
        <v>27346.7</v>
      </c>
      <c r="FZ41">
        <v>40224.1</v>
      </c>
      <c r="GA41">
        <v>30794.6</v>
      </c>
      <c r="GB41">
        <v>1.9605699999999999</v>
      </c>
      <c r="GC41">
        <v>1.7544</v>
      </c>
      <c r="GD41">
        <v>-1.2591499999999999E-3</v>
      </c>
      <c r="GE41">
        <v>0</v>
      </c>
      <c r="GF41">
        <v>30.0167</v>
      </c>
      <c r="GG41">
        <v>999.9</v>
      </c>
      <c r="GH41">
        <v>45.3</v>
      </c>
      <c r="GI41">
        <v>43.1</v>
      </c>
      <c r="GJ41">
        <v>39.777500000000003</v>
      </c>
      <c r="GK41">
        <v>62.409799999999997</v>
      </c>
      <c r="GL41">
        <v>11.979200000000001</v>
      </c>
      <c r="GM41">
        <v>1</v>
      </c>
      <c r="GN41">
        <v>0.88607000000000002</v>
      </c>
      <c r="GO41">
        <v>6.8893899999999997</v>
      </c>
      <c r="GP41">
        <v>20.133800000000001</v>
      </c>
      <c r="GQ41">
        <v>5.2349600000000001</v>
      </c>
      <c r="GR41">
        <v>11.992000000000001</v>
      </c>
      <c r="GS41">
        <v>4.9749999999999996</v>
      </c>
      <c r="GT41">
        <v>3.2848999999999999</v>
      </c>
      <c r="GU41">
        <v>9999</v>
      </c>
      <c r="GV41">
        <v>9999</v>
      </c>
      <c r="GW41">
        <v>9999</v>
      </c>
      <c r="GX41">
        <v>71.400000000000006</v>
      </c>
      <c r="GY41">
        <v>1.8612899999999999</v>
      </c>
      <c r="GZ41">
        <v>1.86303</v>
      </c>
      <c r="HA41">
        <v>1.86829</v>
      </c>
      <c r="HB41">
        <v>1.85914</v>
      </c>
      <c r="HC41">
        <v>1.85745</v>
      </c>
      <c r="HD41">
        <v>1.8611800000000001</v>
      </c>
      <c r="HE41">
        <v>1.8650199999999999</v>
      </c>
      <c r="HF41">
        <v>1.86704</v>
      </c>
      <c r="HG41">
        <v>0</v>
      </c>
      <c r="HH41">
        <v>0</v>
      </c>
      <c r="HI41">
        <v>0</v>
      </c>
      <c r="HJ41">
        <v>4.5</v>
      </c>
      <c r="HK41" t="s">
        <v>409</v>
      </c>
      <c r="HL41" t="s">
        <v>410</v>
      </c>
      <c r="HM41" t="s">
        <v>411</v>
      </c>
      <c r="HN41" t="s">
        <v>412</v>
      </c>
      <c r="HO41" t="s">
        <v>412</v>
      </c>
      <c r="HP41" t="s">
        <v>411</v>
      </c>
      <c r="HQ41">
        <v>0</v>
      </c>
      <c r="HR41">
        <v>100</v>
      </c>
      <c r="HS41">
        <v>100</v>
      </c>
      <c r="HT41">
        <v>-0.10100000000000001</v>
      </c>
      <c r="HU41">
        <v>0.222</v>
      </c>
      <c r="HV41">
        <v>-0.50180567439677448</v>
      </c>
      <c r="HW41">
        <v>7.2017937835690661E-4</v>
      </c>
      <c r="HX41">
        <v>-2.1401732963678211E-6</v>
      </c>
      <c r="HY41">
        <v>9.6926120888077628E-10</v>
      </c>
      <c r="HZ41">
        <v>5.0764669328816257E-2</v>
      </c>
      <c r="IA41">
        <v>-2.019664207311889E-3</v>
      </c>
      <c r="IB41">
        <v>1.3222536906549621E-3</v>
      </c>
      <c r="IC41">
        <v>-1.7633197445110861E-5</v>
      </c>
      <c r="ID41">
        <v>10</v>
      </c>
      <c r="IE41">
        <v>1941</v>
      </c>
      <c r="IF41">
        <v>1</v>
      </c>
      <c r="IG41">
        <v>24</v>
      </c>
      <c r="IH41">
        <v>1.9</v>
      </c>
      <c r="II41">
        <v>1.6</v>
      </c>
      <c r="IJ41">
        <v>1.0400400000000001</v>
      </c>
      <c r="IK41">
        <v>2.5585900000000001</v>
      </c>
      <c r="IL41">
        <v>1.3940399999999999</v>
      </c>
      <c r="IM41">
        <v>2.2778299999999998</v>
      </c>
      <c r="IN41">
        <v>1.5918000000000001</v>
      </c>
      <c r="IO41">
        <v>2.3559600000000001</v>
      </c>
      <c r="IP41">
        <v>47.4816</v>
      </c>
      <c r="IQ41">
        <v>23.947399999999998</v>
      </c>
      <c r="IR41">
        <v>18</v>
      </c>
      <c r="IS41">
        <v>527.375</v>
      </c>
      <c r="IT41">
        <v>424.101</v>
      </c>
      <c r="IU41">
        <v>21.596</v>
      </c>
      <c r="IV41">
        <v>38.0441</v>
      </c>
      <c r="IW41">
        <v>30</v>
      </c>
      <c r="IX41">
        <v>37.952599999999997</v>
      </c>
      <c r="IY41">
        <v>37.932400000000001</v>
      </c>
      <c r="IZ41">
        <v>20.906600000000001</v>
      </c>
      <c r="JA41">
        <v>65.554000000000002</v>
      </c>
      <c r="JB41">
        <v>0</v>
      </c>
      <c r="JC41">
        <v>21.609300000000001</v>
      </c>
      <c r="JD41">
        <v>400</v>
      </c>
      <c r="JE41">
        <v>13.318300000000001</v>
      </c>
      <c r="JF41">
        <v>98.025199999999998</v>
      </c>
      <c r="JG41">
        <v>98.841099999999997</v>
      </c>
    </row>
    <row r="42" spans="1:267" x14ac:dyDescent="0.3">
      <c r="A42">
        <v>26</v>
      </c>
      <c r="B42">
        <v>1659735223.5999999</v>
      </c>
      <c r="C42">
        <v>3868</v>
      </c>
      <c r="D42" t="s">
        <v>535</v>
      </c>
      <c r="E42" t="s">
        <v>536</v>
      </c>
      <c r="F42" t="s">
        <v>398</v>
      </c>
      <c r="G42" t="s">
        <v>399</v>
      </c>
      <c r="H42" t="s">
        <v>31</v>
      </c>
      <c r="I42" t="s">
        <v>491</v>
      </c>
      <c r="J42" t="s">
        <v>401</v>
      </c>
      <c r="K42">
        <f t="shared" si="0"/>
        <v>4.8836200207932032</v>
      </c>
      <c r="L42">
        <v>1659735223.5999999</v>
      </c>
      <c r="M42">
        <f t="shared" si="1"/>
        <v>8.4125836677584106E-3</v>
      </c>
      <c r="N42">
        <f t="shared" si="2"/>
        <v>8.41258366775841</v>
      </c>
      <c r="O42">
        <f t="shared" si="3"/>
        <v>30.706715629807629</v>
      </c>
      <c r="P42">
        <f t="shared" si="4"/>
        <v>359.4</v>
      </c>
      <c r="Q42">
        <f t="shared" si="5"/>
        <v>238.05946605723892</v>
      </c>
      <c r="R42">
        <f t="shared" si="6"/>
        <v>23.698527675615441</v>
      </c>
      <c r="S42">
        <f t="shared" si="7"/>
        <v>35.777828908379995</v>
      </c>
      <c r="T42">
        <f t="shared" si="8"/>
        <v>0.47138288610180445</v>
      </c>
      <c r="U42">
        <f t="shared" si="9"/>
        <v>2.9286100840217895</v>
      </c>
      <c r="V42">
        <f t="shared" si="10"/>
        <v>0.43292842412376054</v>
      </c>
      <c r="W42">
        <f t="shared" si="11"/>
        <v>0.27377335028563932</v>
      </c>
      <c r="X42">
        <f t="shared" si="12"/>
        <v>321.50701720296979</v>
      </c>
      <c r="Y42">
        <f t="shared" si="13"/>
        <v>29.535744530048017</v>
      </c>
      <c r="Z42">
        <f t="shared" si="14"/>
        <v>30.082000000000001</v>
      </c>
      <c r="AA42">
        <f t="shared" si="15"/>
        <v>4.2805577776650328</v>
      </c>
      <c r="AB42">
        <f t="shared" si="16"/>
        <v>57.15925651681534</v>
      </c>
      <c r="AC42">
        <f t="shared" si="17"/>
        <v>2.4111608686894299</v>
      </c>
      <c r="AD42">
        <f t="shared" si="18"/>
        <v>4.2183209083206057</v>
      </c>
      <c r="AE42">
        <f t="shared" si="19"/>
        <v>1.8693969089756028</v>
      </c>
      <c r="AF42">
        <f t="shared" si="20"/>
        <v>-370.9949397481459</v>
      </c>
      <c r="AG42">
        <f t="shared" si="21"/>
        <v>-40.245454124009498</v>
      </c>
      <c r="AH42">
        <f t="shared" si="22"/>
        <v>-3.0542107529335443</v>
      </c>
      <c r="AI42">
        <f t="shared" si="23"/>
        <v>-92.787587422119159</v>
      </c>
      <c r="AJ42">
        <v>0</v>
      </c>
      <c r="AK42">
        <v>0</v>
      </c>
      <c r="AL42">
        <f t="shared" si="24"/>
        <v>1</v>
      </c>
      <c r="AM42">
        <f t="shared" si="25"/>
        <v>0</v>
      </c>
      <c r="AN42">
        <f t="shared" si="26"/>
        <v>52344.644532018741</v>
      </c>
      <c r="AO42" t="s">
        <v>402</v>
      </c>
      <c r="AP42">
        <v>10366.9</v>
      </c>
      <c r="AQ42">
        <v>993.59653846153856</v>
      </c>
      <c r="AR42">
        <v>3431.87</v>
      </c>
      <c r="AS42">
        <f t="shared" si="27"/>
        <v>0.71047955241266758</v>
      </c>
      <c r="AT42">
        <v>-3.9894345373445681</v>
      </c>
      <c r="AU42" t="s">
        <v>537</v>
      </c>
      <c r="AV42">
        <v>10252.9</v>
      </c>
      <c r="AW42">
        <v>792.66808000000003</v>
      </c>
      <c r="AX42">
        <v>1157.3499999999999</v>
      </c>
      <c r="AY42">
        <f t="shared" si="28"/>
        <v>0.31510080788007078</v>
      </c>
      <c r="AZ42">
        <v>0.5</v>
      </c>
      <c r="BA42">
        <f t="shared" si="29"/>
        <v>1681.1801995870308</v>
      </c>
      <c r="BB42">
        <f t="shared" si="30"/>
        <v>30.706715629807629</v>
      </c>
      <c r="BC42">
        <f t="shared" si="31"/>
        <v>264.87061954092599</v>
      </c>
      <c r="BD42">
        <f t="shared" si="32"/>
        <v>2.0637972167216249E-2</v>
      </c>
      <c r="BE42">
        <f t="shared" si="33"/>
        <v>1.9652827580247982</v>
      </c>
      <c r="BF42">
        <f t="shared" si="34"/>
        <v>633.27161256520014</v>
      </c>
      <c r="BG42" t="s">
        <v>538</v>
      </c>
      <c r="BH42">
        <v>572.88</v>
      </c>
      <c r="BI42">
        <f t="shared" si="35"/>
        <v>572.88</v>
      </c>
      <c r="BJ42">
        <f t="shared" si="36"/>
        <v>0.50500712835356631</v>
      </c>
      <c r="BK42">
        <f t="shared" si="37"/>
        <v>0.62395318835868385</v>
      </c>
      <c r="BL42">
        <f t="shared" si="38"/>
        <v>0.79556766550425151</v>
      </c>
      <c r="BM42">
        <f t="shared" si="39"/>
        <v>2.2270180830000088</v>
      </c>
      <c r="BN42">
        <f t="shared" si="40"/>
        <v>0.93284040362103637</v>
      </c>
      <c r="BO42">
        <f t="shared" si="41"/>
        <v>0.45094575089604061</v>
      </c>
      <c r="BP42">
        <f t="shared" si="42"/>
        <v>0.54905424910395939</v>
      </c>
      <c r="BQ42">
        <v>6683</v>
      </c>
      <c r="BR42">
        <v>300</v>
      </c>
      <c r="BS42">
        <v>300</v>
      </c>
      <c r="BT42">
        <v>300</v>
      </c>
      <c r="BU42">
        <v>10252.9</v>
      </c>
      <c r="BV42">
        <v>1054.3699999999999</v>
      </c>
      <c r="BW42">
        <v>-1.09193E-2</v>
      </c>
      <c r="BX42">
        <v>-5.01</v>
      </c>
      <c r="BY42" t="s">
        <v>405</v>
      </c>
      <c r="BZ42" t="s">
        <v>405</v>
      </c>
      <c r="CA42" t="s">
        <v>405</v>
      </c>
      <c r="CB42" t="s">
        <v>405</v>
      </c>
      <c r="CC42" t="s">
        <v>405</v>
      </c>
      <c r="CD42" t="s">
        <v>405</v>
      </c>
      <c r="CE42" t="s">
        <v>405</v>
      </c>
      <c r="CF42" t="s">
        <v>405</v>
      </c>
      <c r="CG42" t="s">
        <v>405</v>
      </c>
      <c r="CH42" t="s">
        <v>405</v>
      </c>
      <c r="CI42">
        <f t="shared" si="43"/>
        <v>1999.98</v>
      </c>
      <c r="CJ42">
        <f t="shared" si="44"/>
        <v>1681.1801995870308</v>
      </c>
      <c r="CK42">
        <f t="shared" si="45"/>
        <v>0.8405985057785732</v>
      </c>
      <c r="CL42">
        <f t="shared" si="46"/>
        <v>0.16075511615264643</v>
      </c>
      <c r="CM42">
        <v>6</v>
      </c>
      <c r="CN42">
        <v>0.5</v>
      </c>
      <c r="CO42" t="s">
        <v>406</v>
      </c>
      <c r="CP42">
        <v>2</v>
      </c>
      <c r="CQ42">
        <v>1659735223.5999999</v>
      </c>
      <c r="CR42">
        <v>359.4</v>
      </c>
      <c r="CS42">
        <v>399.87299999999999</v>
      </c>
      <c r="CT42">
        <v>24.2209</v>
      </c>
      <c r="CU42">
        <v>14.3711</v>
      </c>
      <c r="CV42">
        <v>359.54599999999999</v>
      </c>
      <c r="CW42">
        <v>23.707000000000001</v>
      </c>
      <c r="CX42">
        <v>500.04</v>
      </c>
      <c r="CY42">
        <v>99.449200000000005</v>
      </c>
      <c r="CZ42">
        <v>9.95727E-2</v>
      </c>
      <c r="DA42">
        <v>29.827100000000002</v>
      </c>
      <c r="DB42">
        <v>30.082000000000001</v>
      </c>
      <c r="DC42">
        <v>999.9</v>
      </c>
      <c r="DD42">
        <v>0</v>
      </c>
      <c r="DE42">
        <v>0</v>
      </c>
      <c r="DF42">
        <v>10050</v>
      </c>
      <c r="DG42">
        <v>0</v>
      </c>
      <c r="DH42">
        <v>1146.96</v>
      </c>
      <c r="DI42">
        <v>-40.472900000000003</v>
      </c>
      <c r="DJ42">
        <v>368.32100000000003</v>
      </c>
      <c r="DK42">
        <v>405.70299999999997</v>
      </c>
      <c r="DL42">
        <v>9.8498000000000001</v>
      </c>
      <c r="DM42">
        <v>399.87299999999999</v>
      </c>
      <c r="DN42">
        <v>14.3711</v>
      </c>
      <c r="DO42">
        <v>2.4087499999999999</v>
      </c>
      <c r="DP42">
        <v>1.42919</v>
      </c>
      <c r="DQ42">
        <v>20.422699999999999</v>
      </c>
      <c r="DR42">
        <v>12.231</v>
      </c>
      <c r="DS42">
        <v>1999.98</v>
      </c>
      <c r="DT42">
        <v>0.98000100000000001</v>
      </c>
      <c r="DU42">
        <v>1.9998599999999998E-2</v>
      </c>
      <c r="DV42">
        <v>0</v>
      </c>
      <c r="DW42">
        <v>793.149</v>
      </c>
      <c r="DX42">
        <v>5.0006899999999996</v>
      </c>
      <c r="DY42">
        <v>16764.900000000001</v>
      </c>
      <c r="DZ42">
        <v>16626.400000000001</v>
      </c>
      <c r="EA42">
        <v>49.5</v>
      </c>
      <c r="EB42">
        <v>51.25</v>
      </c>
      <c r="EC42">
        <v>50.5</v>
      </c>
      <c r="ED42">
        <v>50.936999999999998</v>
      </c>
      <c r="EE42">
        <v>51.125</v>
      </c>
      <c r="EF42">
        <v>1955.08</v>
      </c>
      <c r="EG42">
        <v>39.9</v>
      </c>
      <c r="EH42">
        <v>0</v>
      </c>
      <c r="EI42">
        <v>178.70000004768369</v>
      </c>
      <c r="EJ42">
        <v>0</v>
      </c>
      <c r="EK42">
        <v>792.66808000000003</v>
      </c>
      <c r="EL42">
        <v>3.4851538285529551</v>
      </c>
      <c r="EM42">
        <v>84.338461331311365</v>
      </c>
      <c r="EN42">
        <v>16757.175999999999</v>
      </c>
      <c r="EO42">
        <v>15</v>
      </c>
      <c r="EP42">
        <v>1659735180.0999999</v>
      </c>
      <c r="EQ42" t="s">
        <v>539</v>
      </c>
      <c r="ER42">
        <v>1659735167.0999999</v>
      </c>
      <c r="ES42">
        <v>1659735180.0999999</v>
      </c>
      <c r="ET42">
        <v>48</v>
      </c>
      <c r="EU42">
        <v>-6.5000000000000002E-2</v>
      </c>
      <c r="EV42">
        <v>-3.0000000000000001E-3</v>
      </c>
      <c r="EW42">
        <v>-0.16600000000000001</v>
      </c>
      <c r="EX42">
        <v>0.22900000000000001</v>
      </c>
      <c r="EY42">
        <v>401</v>
      </c>
      <c r="EZ42">
        <v>14</v>
      </c>
      <c r="FA42">
        <v>0.06</v>
      </c>
      <c r="FB42">
        <v>0.01</v>
      </c>
      <c r="FC42">
        <v>30.858687340565432</v>
      </c>
      <c r="FD42">
        <v>-0.86241571010331741</v>
      </c>
      <c r="FE42">
        <v>0.16866573980409241</v>
      </c>
      <c r="FF42">
        <v>1</v>
      </c>
      <c r="FG42">
        <v>0.48647166138127512</v>
      </c>
      <c r="FH42">
        <v>-5.4726636425532223E-2</v>
      </c>
      <c r="FI42">
        <v>9.2453527375670683E-3</v>
      </c>
      <c r="FJ42">
        <v>1</v>
      </c>
      <c r="FK42">
        <v>2</v>
      </c>
      <c r="FL42">
        <v>2</v>
      </c>
      <c r="FM42" t="s">
        <v>408</v>
      </c>
      <c r="FN42">
        <v>2.887</v>
      </c>
      <c r="FO42">
        <v>2.8597999999999999</v>
      </c>
      <c r="FP42">
        <v>8.4109199999999995E-2</v>
      </c>
      <c r="FQ42">
        <v>9.3618300000000002E-2</v>
      </c>
      <c r="FR42">
        <v>0.114019</v>
      </c>
      <c r="FS42">
        <v>8.2203399999999996E-2</v>
      </c>
      <c r="FT42">
        <v>27464.9</v>
      </c>
      <c r="FU42">
        <v>20983.599999999999</v>
      </c>
      <c r="FV42">
        <v>28947.7</v>
      </c>
      <c r="FW42">
        <v>21620.2</v>
      </c>
      <c r="FX42">
        <v>34258.5</v>
      </c>
      <c r="FY42">
        <v>27227.200000000001</v>
      </c>
      <c r="FZ42">
        <v>40220.300000000003</v>
      </c>
      <c r="GA42">
        <v>30791.7</v>
      </c>
      <c r="GB42">
        <v>1.9586300000000001</v>
      </c>
      <c r="GC42">
        <v>1.7506999999999999</v>
      </c>
      <c r="GD42">
        <v>1.15409E-2</v>
      </c>
      <c r="GE42">
        <v>0</v>
      </c>
      <c r="GF42">
        <v>29.894100000000002</v>
      </c>
      <c r="GG42">
        <v>999.9</v>
      </c>
      <c r="GH42">
        <v>45.7</v>
      </c>
      <c r="GI42">
        <v>43.4</v>
      </c>
      <c r="GJ42">
        <v>40.7654</v>
      </c>
      <c r="GK42">
        <v>62.5398</v>
      </c>
      <c r="GL42">
        <v>12.023199999999999</v>
      </c>
      <c r="GM42">
        <v>1</v>
      </c>
      <c r="GN42">
        <v>0.89627500000000004</v>
      </c>
      <c r="GO42">
        <v>7.7544000000000004</v>
      </c>
      <c r="GP42">
        <v>20.096900000000002</v>
      </c>
      <c r="GQ42">
        <v>5.2328599999999996</v>
      </c>
      <c r="GR42">
        <v>11.9923</v>
      </c>
      <c r="GS42">
        <v>4.9744000000000002</v>
      </c>
      <c r="GT42">
        <v>3.2841999999999998</v>
      </c>
      <c r="GU42">
        <v>9999</v>
      </c>
      <c r="GV42">
        <v>9999</v>
      </c>
      <c r="GW42">
        <v>9999</v>
      </c>
      <c r="GX42">
        <v>71.400000000000006</v>
      </c>
      <c r="GY42">
        <v>1.8612899999999999</v>
      </c>
      <c r="GZ42">
        <v>1.8630500000000001</v>
      </c>
      <c r="HA42">
        <v>1.86829</v>
      </c>
      <c r="HB42">
        <v>1.8592</v>
      </c>
      <c r="HC42">
        <v>1.85745</v>
      </c>
      <c r="HD42">
        <v>1.86117</v>
      </c>
      <c r="HE42">
        <v>1.8650500000000001</v>
      </c>
      <c r="HF42">
        <v>1.86704</v>
      </c>
      <c r="HG42">
        <v>0</v>
      </c>
      <c r="HH42">
        <v>0</v>
      </c>
      <c r="HI42">
        <v>0</v>
      </c>
      <c r="HJ42">
        <v>4.5</v>
      </c>
      <c r="HK42" t="s">
        <v>409</v>
      </c>
      <c r="HL42" t="s">
        <v>410</v>
      </c>
      <c r="HM42" t="s">
        <v>411</v>
      </c>
      <c r="HN42" t="s">
        <v>412</v>
      </c>
      <c r="HO42" t="s">
        <v>412</v>
      </c>
      <c r="HP42" t="s">
        <v>411</v>
      </c>
      <c r="HQ42">
        <v>0</v>
      </c>
      <c r="HR42">
        <v>100</v>
      </c>
      <c r="HS42">
        <v>100</v>
      </c>
      <c r="HT42">
        <v>-0.14599999999999999</v>
      </c>
      <c r="HU42">
        <v>0.51390000000000002</v>
      </c>
      <c r="HV42">
        <v>-0.17283723196974671</v>
      </c>
      <c r="HW42">
        <v>7.2017937835690661E-4</v>
      </c>
      <c r="HX42">
        <v>-2.1401732963678211E-6</v>
      </c>
      <c r="HY42">
        <v>9.6926120888077628E-10</v>
      </c>
      <c r="HZ42">
        <v>5.3594168385867023E-2</v>
      </c>
      <c r="IA42">
        <v>-2.019664207311889E-3</v>
      </c>
      <c r="IB42">
        <v>1.3222536906549621E-3</v>
      </c>
      <c r="IC42">
        <v>-1.7633197445110861E-5</v>
      </c>
      <c r="ID42">
        <v>10</v>
      </c>
      <c r="IE42">
        <v>1941</v>
      </c>
      <c r="IF42">
        <v>1</v>
      </c>
      <c r="IG42">
        <v>24</v>
      </c>
      <c r="IH42">
        <v>0.9</v>
      </c>
      <c r="II42">
        <v>0.7</v>
      </c>
      <c r="IJ42">
        <v>1.0376000000000001</v>
      </c>
      <c r="IK42">
        <v>2.5610400000000002</v>
      </c>
      <c r="IL42">
        <v>1.3940399999999999</v>
      </c>
      <c r="IM42">
        <v>2.2778299999999998</v>
      </c>
      <c r="IN42">
        <v>1.5918000000000001</v>
      </c>
      <c r="IO42">
        <v>2.3339799999999999</v>
      </c>
      <c r="IP42">
        <v>47.813400000000001</v>
      </c>
      <c r="IQ42">
        <v>23.921099999999999</v>
      </c>
      <c r="IR42">
        <v>18</v>
      </c>
      <c r="IS42">
        <v>526.31200000000001</v>
      </c>
      <c r="IT42">
        <v>421.89400000000001</v>
      </c>
      <c r="IU42">
        <v>21.158100000000001</v>
      </c>
      <c r="IV42">
        <v>38.104500000000002</v>
      </c>
      <c r="IW42">
        <v>30.0002</v>
      </c>
      <c r="IX42">
        <v>37.988700000000001</v>
      </c>
      <c r="IY42">
        <v>37.966299999999997</v>
      </c>
      <c r="IZ42">
        <v>20.856000000000002</v>
      </c>
      <c r="JA42">
        <v>64.339399999999998</v>
      </c>
      <c r="JB42">
        <v>0</v>
      </c>
      <c r="JC42">
        <v>21.067799999999998</v>
      </c>
      <c r="JD42">
        <v>400</v>
      </c>
      <c r="JE42">
        <v>14.2958</v>
      </c>
      <c r="JF42">
        <v>98.0154</v>
      </c>
      <c r="JG42">
        <v>98.831500000000005</v>
      </c>
    </row>
    <row r="43" spans="1:267" x14ac:dyDescent="0.3">
      <c r="A43">
        <v>27</v>
      </c>
      <c r="B43">
        <v>1659735358.5</v>
      </c>
      <c r="C43">
        <v>4002.900000095367</v>
      </c>
      <c r="D43" t="s">
        <v>540</v>
      </c>
      <c r="E43" t="s">
        <v>541</v>
      </c>
      <c r="F43" t="s">
        <v>398</v>
      </c>
      <c r="G43" t="s">
        <v>399</v>
      </c>
      <c r="H43" t="s">
        <v>31</v>
      </c>
      <c r="I43" t="s">
        <v>491</v>
      </c>
      <c r="J43" t="s">
        <v>401</v>
      </c>
      <c r="K43">
        <f t="shared" si="0"/>
        <v>4.1864284117180386</v>
      </c>
      <c r="L43">
        <v>1659735358.5</v>
      </c>
      <c r="M43">
        <f t="shared" si="1"/>
        <v>7.2458887579703504E-3</v>
      </c>
      <c r="N43">
        <f t="shared" si="2"/>
        <v>7.2458887579703504</v>
      </c>
      <c r="O43">
        <f t="shared" si="3"/>
        <v>40.968304126487361</v>
      </c>
      <c r="P43">
        <f t="shared" si="4"/>
        <v>546.04499999999996</v>
      </c>
      <c r="Q43">
        <f t="shared" si="5"/>
        <v>349.49206082560772</v>
      </c>
      <c r="R43">
        <f t="shared" si="6"/>
        <v>34.789734253174288</v>
      </c>
      <c r="S43">
        <f t="shared" si="7"/>
        <v>54.355341850679999</v>
      </c>
      <c r="T43">
        <f t="shared" si="8"/>
        <v>0.38221313393325057</v>
      </c>
      <c r="U43">
        <f t="shared" si="9"/>
        <v>2.919441456977077</v>
      </c>
      <c r="V43">
        <f t="shared" si="10"/>
        <v>0.35643126080041682</v>
      </c>
      <c r="W43">
        <f t="shared" si="11"/>
        <v>0.22494084938587697</v>
      </c>
      <c r="X43">
        <f t="shared" si="12"/>
        <v>321.48729775213502</v>
      </c>
      <c r="Y43">
        <f t="shared" si="13"/>
        <v>29.65427765929142</v>
      </c>
      <c r="Z43">
        <f t="shared" si="14"/>
        <v>30.101400000000002</v>
      </c>
      <c r="AA43">
        <f t="shared" si="15"/>
        <v>4.2853271174677818</v>
      </c>
      <c r="AB43">
        <f t="shared" si="16"/>
        <v>55.798704652717511</v>
      </c>
      <c r="AC43">
        <f t="shared" si="17"/>
        <v>2.3289344531544001</v>
      </c>
      <c r="AD43">
        <f t="shared" si="18"/>
        <v>4.1738145493687124</v>
      </c>
      <c r="AE43">
        <f t="shared" si="19"/>
        <v>1.9563926643133818</v>
      </c>
      <c r="AF43">
        <f t="shared" si="20"/>
        <v>-319.54369422649245</v>
      </c>
      <c r="AG43">
        <f t="shared" si="21"/>
        <v>-72.180396702172288</v>
      </c>
      <c r="AH43">
        <f t="shared" si="22"/>
        <v>-5.4904603158781686</v>
      </c>
      <c r="AI43">
        <f t="shared" si="23"/>
        <v>-75.727253492407897</v>
      </c>
      <c r="AJ43">
        <v>0</v>
      </c>
      <c r="AK43">
        <v>0</v>
      </c>
      <c r="AL43">
        <f t="shared" si="24"/>
        <v>1</v>
      </c>
      <c r="AM43">
        <f t="shared" si="25"/>
        <v>0</v>
      </c>
      <c r="AN43">
        <f t="shared" si="26"/>
        <v>52114.388003553133</v>
      </c>
      <c r="AO43" t="s">
        <v>402</v>
      </c>
      <c r="AP43">
        <v>10366.9</v>
      </c>
      <c r="AQ43">
        <v>993.59653846153856</v>
      </c>
      <c r="AR43">
        <v>3431.87</v>
      </c>
      <c r="AS43">
        <f t="shared" si="27"/>
        <v>0.71047955241266758</v>
      </c>
      <c r="AT43">
        <v>-3.9894345373445681</v>
      </c>
      <c r="AU43" t="s">
        <v>542</v>
      </c>
      <c r="AV43">
        <v>10252.700000000001</v>
      </c>
      <c r="AW43">
        <v>822.3667999999999</v>
      </c>
      <c r="AX43">
        <v>1243.6400000000001</v>
      </c>
      <c r="AY43">
        <f t="shared" si="28"/>
        <v>0.33874207970152148</v>
      </c>
      <c r="AZ43">
        <v>0.5</v>
      </c>
      <c r="BA43">
        <f t="shared" si="29"/>
        <v>1681.0791055710542</v>
      </c>
      <c r="BB43">
        <f t="shared" si="30"/>
        <v>40.968304126487361</v>
      </c>
      <c r="BC43">
        <f t="shared" si="31"/>
        <v>284.72611618195623</v>
      </c>
      <c r="BD43">
        <f t="shared" si="32"/>
        <v>2.6743380793231627E-2</v>
      </c>
      <c r="BE43">
        <f t="shared" si="33"/>
        <v>1.7595365218230352</v>
      </c>
      <c r="BF43">
        <f t="shared" si="34"/>
        <v>658.26301009865369</v>
      </c>
      <c r="BG43" t="s">
        <v>543</v>
      </c>
      <c r="BH43">
        <v>580.87</v>
      </c>
      <c r="BI43">
        <f t="shared" si="35"/>
        <v>580.87</v>
      </c>
      <c r="BJ43">
        <f t="shared" si="36"/>
        <v>0.53292753529960435</v>
      </c>
      <c r="BK43">
        <f t="shared" si="37"/>
        <v>0.63562502829035739</v>
      </c>
      <c r="BL43">
        <f t="shared" si="38"/>
        <v>0.76753069098561888</v>
      </c>
      <c r="BM43">
        <f t="shared" si="39"/>
        <v>1.684799904016687</v>
      </c>
      <c r="BN43">
        <f t="shared" si="40"/>
        <v>0.89745060778347086</v>
      </c>
      <c r="BO43">
        <f t="shared" si="41"/>
        <v>0.44896694538619497</v>
      </c>
      <c r="BP43">
        <f t="shared" si="42"/>
        <v>0.55103305461380503</v>
      </c>
      <c r="BQ43">
        <v>6685</v>
      </c>
      <c r="BR43">
        <v>300</v>
      </c>
      <c r="BS43">
        <v>300</v>
      </c>
      <c r="BT43">
        <v>300</v>
      </c>
      <c r="BU43">
        <v>10252.700000000001</v>
      </c>
      <c r="BV43">
        <v>1134.73</v>
      </c>
      <c r="BW43">
        <v>-1.0919399999999999E-2</v>
      </c>
      <c r="BX43">
        <v>4.72</v>
      </c>
      <c r="BY43" t="s">
        <v>405</v>
      </c>
      <c r="BZ43" t="s">
        <v>405</v>
      </c>
      <c r="CA43" t="s">
        <v>405</v>
      </c>
      <c r="CB43" t="s">
        <v>405</v>
      </c>
      <c r="CC43" t="s">
        <v>405</v>
      </c>
      <c r="CD43" t="s">
        <v>405</v>
      </c>
      <c r="CE43" t="s">
        <v>405</v>
      </c>
      <c r="CF43" t="s">
        <v>405</v>
      </c>
      <c r="CG43" t="s">
        <v>405</v>
      </c>
      <c r="CH43" t="s">
        <v>405</v>
      </c>
      <c r="CI43">
        <f t="shared" si="43"/>
        <v>1999.86</v>
      </c>
      <c r="CJ43">
        <f t="shared" si="44"/>
        <v>1681.0791055710542</v>
      </c>
      <c r="CK43">
        <f t="shared" si="45"/>
        <v>0.84059839467315434</v>
      </c>
      <c r="CL43">
        <f t="shared" si="46"/>
        <v>0.16075490171918785</v>
      </c>
      <c r="CM43">
        <v>6</v>
      </c>
      <c r="CN43">
        <v>0.5</v>
      </c>
      <c r="CO43" t="s">
        <v>406</v>
      </c>
      <c r="CP43">
        <v>2</v>
      </c>
      <c r="CQ43">
        <v>1659735358.5</v>
      </c>
      <c r="CR43">
        <v>546.04499999999996</v>
      </c>
      <c r="CS43">
        <v>599.95399999999995</v>
      </c>
      <c r="CT43">
        <v>23.396100000000001</v>
      </c>
      <c r="CU43">
        <v>14.9046</v>
      </c>
      <c r="CV43">
        <v>545.81100000000004</v>
      </c>
      <c r="CW43">
        <v>22.907399999999999</v>
      </c>
      <c r="CX43">
        <v>500.00799999999998</v>
      </c>
      <c r="CY43">
        <v>99.443600000000004</v>
      </c>
      <c r="CZ43">
        <v>0.100104</v>
      </c>
      <c r="DA43">
        <v>29.642800000000001</v>
      </c>
      <c r="DB43">
        <v>30.101400000000002</v>
      </c>
      <c r="DC43">
        <v>999.9</v>
      </c>
      <c r="DD43">
        <v>0</v>
      </c>
      <c r="DE43">
        <v>0</v>
      </c>
      <c r="DF43">
        <v>9998.1200000000008</v>
      </c>
      <c r="DG43">
        <v>0</v>
      </c>
      <c r="DH43">
        <v>1129.22</v>
      </c>
      <c r="DI43">
        <v>-53.9084</v>
      </c>
      <c r="DJ43">
        <v>559.12699999999995</v>
      </c>
      <c r="DK43">
        <v>609.03099999999995</v>
      </c>
      <c r="DL43">
        <v>8.4915000000000003</v>
      </c>
      <c r="DM43">
        <v>599.95399999999995</v>
      </c>
      <c r="DN43">
        <v>14.9046</v>
      </c>
      <c r="DO43">
        <v>2.3265899999999999</v>
      </c>
      <c r="DP43">
        <v>1.48217</v>
      </c>
      <c r="DQ43">
        <v>19.861699999999999</v>
      </c>
      <c r="DR43">
        <v>12.785500000000001</v>
      </c>
      <c r="DS43">
        <v>1999.86</v>
      </c>
      <c r="DT43">
        <v>0.98000100000000001</v>
      </c>
      <c r="DU43">
        <v>1.9998599999999998E-2</v>
      </c>
      <c r="DV43">
        <v>0</v>
      </c>
      <c r="DW43">
        <v>822.10599999999999</v>
      </c>
      <c r="DX43">
        <v>5.0006899999999996</v>
      </c>
      <c r="DY43">
        <v>17398</v>
      </c>
      <c r="DZ43">
        <v>16625.400000000001</v>
      </c>
      <c r="EA43">
        <v>49.561999999999998</v>
      </c>
      <c r="EB43">
        <v>51.375</v>
      </c>
      <c r="EC43">
        <v>50.561999999999998</v>
      </c>
      <c r="ED43">
        <v>51.061999999999998</v>
      </c>
      <c r="EE43">
        <v>51.25</v>
      </c>
      <c r="EF43">
        <v>1954.96</v>
      </c>
      <c r="EG43">
        <v>39.89</v>
      </c>
      <c r="EH43">
        <v>0</v>
      </c>
      <c r="EI43">
        <v>134.60000014305109</v>
      </c>
      <c r="EJ43">
        <v>0</v>
      </c>
      <c r="EK43">
        <v>822.3667999999999</v>
      </c>
      <c r="EL43">
        <v>-2.6312307710153302</v>
      </c>
      <c r="EM43">
        <v>-53.653846061902712</v>
      </c>
      <c r="EN43">
        <v>17403.008000000002</v>
      </c>
      <c r="EO43">
        <v>15</v>
      </c>
      <c r="EP43">
        <v>1659735305.5</v>
      </c>
      <c r="EQ43" t="s">
        <v>544</v>
      </c>
      <c r="ER43">
        <v>1659735299</v>
      </c>
      <c r="ES43">
        <v>1659735305.5</v>
      </c>
      <c r="ET43">
        <v>49</v>
      </c>
      <c r="EU43">
        <v>0.49399999999999999</v>
      </c>
      <c r="EV43">
        <v>-1E-3</v>
      </c>
      <c r="EW43">
        <v>0.192</v>
      </c>
      <c r="EX43">
        <v>0.23799999999999999</v>
      </c>
      <c r="EY43">
        <v>600</v>
      </c>
      <c r="EZ43">
        <v>14</v>
      </c>
      <c r="FA43">
        <v>0.04</v>
      </c>
      <c r="FB43">
        <v>0.01</v>
      </c>
      <c r="FC43">
        <v>41.332967874710278</v>
      </c>
      <c r="FD43">
        <v>-0.87186717033569827</v>
      </c>
      <c r="FE43">
        <v>0.14242801688536061</v>
      </c>
      <c r="FF43">
        <v>1</v>
      </c>
      <c r="FG43">
        <v>0.37358422804882457</v>
      </c>
      <c r="FH43">
        <v>0.1193187788860265</v>
      </c>
      <c r="FI43">
        <v>1.9945459953803611E-2</v>
      </c>
      <c r="FJ43">
        <v>1</v>
      </c>
      <c r="FK43">
        <v>2</v>
      </c>
      <c r="FL43">
        <v>2</v>
      </c>
      <c r="FM43" t="s">
        <v>408</v>
      </c>
      <c r="FN43">
        <v>2.8867799999999999</v>
      </c>
      <c r="FO43">
        <v>2.85988</v>
      </c>
      <c r="FP43">
        <v>0.11549</v>
      </c>
      <c r="FQ43">
        <v>0.12635199999999999</v>
      </c>
      <c r="FR43">
        <v>0.111287</v>
      </c>
      <c r="FS43">
        <v>8.4384799999999996E-2</v>
      </c>
      <c r="FT43">
        <v>26517.3</v>
      </c>
      <c r="FU43">
        <v>20222.2</v>
      </c>
      <c r="FV43">
        <v>28942.1</v>
      </c>
      <c r="FW43">
        <v>21617.8</v>
      </c>
      <c r="FX43">
        <v>34358.199999999997</v>
      </c>
      <c r="FY43">
        <v>27161.1</v>
      </c>
      <c r="FZ43">
        <v>40212.400000000001</v>
      </c>
      <c r="GA43">
        <v>30788.799999999999</v>
      </c>
      <c r="GB43">
        <v>1.9565999999999999</v>
      </c>
      <c r="GC43">
        <v>1.7492000000000001</v>
      </c>
      <c r="GD43">
        <v>1.85594E-2</v>
      </c>
      <c r="GE43">
        <v>0</v>
      </c>
      <c r="GF43">
        <v>29.799299999999999</v>
      </c>
      <c r="GG43">
        <v>999.9</v>
      </c>
      <c r="GH43">
        <v>45.7</v>
      </c>
      <c r="GI43">
        <v>43.6</v>
      </c>
      <c r="GJ43">
        <v>41.194000000000003</v>
      </c>
      <c r="GK43">
        <v>62.479799999999997</v>
      </c>
      <c r="GL43">
        <v>12.179500000000001</v>
      </c>
      <c r="GM43">
        <v>1</v>
      </c>
      <c r="GN43">
        <v>0.91034300000000001</v>
      </c>
      <c r="GO43">
        <v>8.70716</v>
      </c>
      <c r="GP43">
        <v>20.052800000000001</v>
      </c>
      <c r="GQ43">
        <v>5.2388500000000002</v>
      </c>
      <c r="GR43">
        <v>11.997999999999999</v>
      </c>
      <c r="GS43">
        <v>4.97525</v>
      </c>
      <c r="GT43">
        <v>3.28498</v>
      </c>
      <c r="GU43">
        <v>9999</v>
      </c>
      <c r="GV43">
        <v>9999</v>
      </c>
      <c r="GW43">
        <v>9999</v>
      </c>
      <c r="GX43">
        <v>71.5</v>
      </c>
      <c r="GY43">
        <v>1.86128</v>
      </c>
      <c r="GZ43">
        <v>1.86303</v>
      </c>
      <c r="HA43">
        <v>1.8682799999999999</v>
      </c>
      <c r="HB43">
        <v>1.8591500000000001</v>
      </c>
      <c r="HC43">
        <v>1.85745</v>
      </c>
      <c r="HD43">
        <v>1.86114</v>
      </c>
      <c r="HE43">
        <v>1.8650599999999999</v>
      </c>
      <c r="HF43">
        <v>1.8670100000000001</v>
      </c>
      <c r="HG43">
        <v>0</v>
      </c>
      <c r="HH43">
        <v>0</v>
      </c>
      <c r="HI43">
        <v>0</v>
      </c>
      <c r="HJ43">
        <v>4.5</v>
      </c>
      <c r="HK43" t="s">
        <v>409</v>
      </c>
      <c r="HL43" t="s">
        <v>410</v>
      </c>
      <c r="HM43" t="s">
        <v>411</v>
      </c>
      <c r="HN43" t="s">
        <v>412</v>
      </c>
      <c r="HO43" t="s">
        <v>412</v>
      </c>
      <c r="HP43" t="s">
        <v>411</v>
      </c>
      <c r="HQ43">
        <v>0</v>
      </c>
      <c r="HR43">
        <v>100</v>
      </c>
      <c r="HS43">
        <v>100</v>
      </c>
      <c r="HT43">
        <v>0.23400000000000001</v>
      </c>
      <c r="HU43">
        <v>0.48870000000000002</v>
      </c>
      <c r="HV43">
        <v>0.32101422038426008</v>
      </c>
      <c r="HW43">
        <v>7.2017937835690661E-4</v>
      </c>
      <c r="HX43">
        <v>-2.1401732963678211E-6</v>
      </c>
      <c r="HY43">
        <v>9.6926120888077628E-10</v>
      </c>
      <c r="HZ43">
        <v>5.3080332108326647E-2</v>
      </c>
      <c r="IA43">
        <v>-2.019664207311889E-3</v>
      </c>
      <c r="IB43">
        <v>1.3222536906549621E-3</v>
      </c>
      <c r="IC43">
        <v>-1.7633197445110861E-5</v>
      </c>
      <c r="ID43">
        <v>10</v>
      </c>
      <c r="IE43">
        <v>1941</v>
      </c>
      <c r="IF43">
        <v>1</v>
      </c>
      <c r="IG43">
        <v>24</v>
      </c>
      <c r="IH43">
        <v>1</v>
      </c>
      <c r="II43">
        <v>0.9</v>
      </c>
      <c r="IJ43">
        <v>1.4514199999999999</v>
      </c>
      <c r="IK43">
        <v>2.5524900000000001</v>
      </c>
      <c r="IL43">
        <v>1.3940399999999999</v>
      </c>
      <c r="IM43">
        <v>2.2778299999999998</v>
      </c>
      <c r="IN43">
        <v>1.5918000000000001</v>
      </c>
      <c r="IO43">
        <v>2.4414099999999999</v>
      </c>
      <c r="IP43">
        <v>47.874000000000002</v>
      </c>
      <c r="IQ43">
        <v>23.8949</v>
      </c>
      <c r="IR43">
        <v>18</v>
      </c>
      <c r="IS43">
        <v>525.46299999999997</v>
      </c>
      <c r="IT43">
        <v>421.334</v>
      </c>
      <c r="IU43">
        <v>20.582799999999999</v>
      </c>
      <c r="IV43">
        <v>38.221899999999998</v>
      </c>
      <c r="IW43">
        <v>30.0032</v>
      </c>
      <c r="IX43">
        <v>38.059100000000001</v>
      </c>
      <c r="IY43">
        <v>38.031199999999998</v>
      </c>
      <c r="IZ43">
        <v>29.1206</v>
      </c>
      <c r="JA43">
        <v>63.601399999999998</v>
      </c>
      <c r="JB43">
        <v>0</v>
      </c>
      <c r="JC43">
        <v>20.445699999999999</v>
      </c>
      <c r="JD43">
        <v>600</v>
      </c>
      <c r="JE43">
        <v>14.8652</v>
      </c>
      <c r="JF43">
        <v>97.996399999999994</v>
      </c>
      <c r="JG43">
        <v>98.821600000000004</v>
      </c>
    </row>
    <row r="44" spans="1:267" x14ac:dyDescent="0.3">
      <c r="A44">
        <v>28</v>
      </c>
      <c r="B44">
        <v>1659735548</v>
      </c>
      <c r="C44">
        <v>4192.4000000953674</v>
      </c>
      <c r="D44" t="s">
        <v>545</v>
      </c>
      <c r="E44" t="s">
        <v>546</v>
      </c>
      <c r="F44" t="s">
        <v>398</v>
      </c>
      <c r="G44" t="s">
        <v>399</v>
      </c>
      <c r="H44" t="s">
        <v>31</v>
      </c>
      <c r="I44" t="s">
        <v>491</v>
      </c>
      <c r="J44" t="s">
        <v>401</v>
      </c>
      <c r="K44">
        <f t="shared" si="0"/>
        <v>2.9081632878078256</v>
      </c>
      <c r="L44">
        <v>1659735548</v>
      </c>
      <c r="M44">
        <f t="shared" si="1"/>
        <v>4.8953470211950175E-3</v>
      </c>
      <c r="N44">
        <f t="shared" si="2"/>
        <v>4.8953470211950174</v>
      </c>
      <c r="O44">
        <f t="shared" si="3"/>
        <v>41.108789375218223</v>
      </c>
      <c r="P44">
        <f t="shared" si="4"/>
        <v>746.21699999999998</v>
      </c>
      <c r="Q44">
        <f t="shared" si="5"/>
        <v>426.93853843205272</v>
      </c>
      <c r="R44">
        <f t="shared" si="6"/>
        <v>42.499173285188569</v>
      </c>
      <c r="S44">
        <f t="shared" si="7"/>
        <v>74.281431017735997</v>
      </c>
      <c r="T44">
        <f t="shared" si="8"/>
        <v>0.22858155809581707</v>
      </c>
      <c r="U44">
        <f t="shared" si="9"/>
        <v>2.9201104090252281</v>
      </c>
      <c r="V44">
        <f t="shared" si="10"/>
        <v>0.21908598003174845</v>
      </c>
      <c r="W44">
        <f t="shared" si="11"/>
        <v>0.13774900722856764</v>
      </c>
      <c r="X44">
        <f t="shared" si="12"/>
        <v>321.51601420319349</v>
      </c>
      <c r="Y44">
        <f t="shared" si="13"/>
        <v>29.860733239821911</v>
      </c>
      <c r="Z44">
        <f t="shared" si="14"/>
        <v>30.179099999999998</v>
      </c>
      <c r="AA44">
        <f t="shared" si="15"/>
        <v>4.3044755081478314</v>
      </c>
      <c r="AB44">
        <f t="shared" si="16"/>
        <v>52.789705489267334</v>
      </c>
      <c r="AC44">
        <f t="shared" si="17"/>
        <v>2.1523604497775999</v>
      </c>
      <c r="AD44">
        <f t="shared" si="18"/>
        <v>4.0772351916515159</v>
      </c>
      <c r="AE44">
        <f t="shared" si="19"/>
        <v>2.1521150583702315</v>
      </c>
      <c r="AF44">
        <f t="shared" si="20"/>
        <v>-215.88480363470026</v>
      </c>
      <c r="AG44">
        <f t="shared" si="21"/>
        <v>-148.32959661230299</v>
      </c>
      <c r="AH44">
        <f t="shared" si="22"/>
        <v>-11.261921583072558</v>
      </c>
      <c r="AI44">
        <f t="shared" si="23"/>
        <v>-53.960307626882297</v>
      </c>
      <c r="AJ44">
        <v>0</v>
      </c>
      <c r="AK44">
        <v>0</v>
      </c>
      <c r="AL44">
        <f t="shared" si="24"/>
        <v>1</v>
      </c>
      <c r="AM44">
        <f t="shared" si="25"/>
        <v>0</v>
      </c>
      <c r="AN44">
        <f t="shared" si="26"/>
        <v>52203.50974983388</v>
      </c>
      <c r="AO44" t="s">
        <v>402</v>
      </c>
      <c r="AP44">
        <v>10366.9</v>
      </c>
      <c r="AQ44">
        <v>993.59653846153856</v>
      </c>
      <c r="AR44">
        <v>3431.87</v>
      </c>
      <c r="AS44">
        <f t="shared" si="27"/>
        <v>0.71047955241266758</v>
      </c>
      <c r="AT44">
        <v>-3.9894345373445681</v>
      </c>
      <c r="AU44" t="s">
        <v>547</v>
      </c>
      <c r="AV44">
        <v>10251.9</v>
      </c>
      <c r="AW44">
        <v>813.92049999999995</v>
      </c>
      <c r="AX44">
        <v>1238.42</v>
      </c>
      <c r="AY44">
        <f t="shared" si="28"/>
        <v>0.34277506823210224</v>
      </c>
      <c r="AZ44">
        <v>0.5</v>
      </c>
      <c r="BA44">
        <f t="shared" si="29"/>
        <v>1681.2302995871469</v>
      </c>
      <c r="BB44">
        <f t="shared" si="30"/>
        <v>41.108789375218223</v>
      </c>
      <c r="BC44">
        <f t="shared" si="31"/>
        <v>288.14191532743098</v>
      </c>
      <c r="BD44">
        <f t="shared" si="32"/>
        <v>2.6824536723872618E-2</v>
      </c>
      <c r="BE44">
        <f t="shared" si="33"/>
        <v>1.7711681012903535</v>
      </c>
      <c r="BF44">
        <f t="shared" si="34"/>
        <v>656.79766836879219</v>
      </c>
      <c r="BG44" t="s">
        <v>548</v>
      </c>
      <c r="BH44">
        <v>582.73</v>
      </c>
      <c r="BI44">
        <f t="shared" si="35"/>
        <v>582.73</v>
      </c>
      <c r="BJ44">
        <f t="shared" si="36"/>
        <v>0.52945688861613993</v>
      </c>
      <c r="BK44">
        <f t="shared" si="37"/>
        <v>0.64740883649285497</v>
      </c>
      <c r="BL44">
        <f t="shared" si="38"/>
        <v>0.76986388875239542</v>
      </c>
      <c r="BM44">
        <f t="shared" si="39"/>
        <v>1.7339004086146854</v>
      </c>
      <c r="BN44">
        <f t="shared" si="40"/>
        <v>0.89959146691282643</v>
      </c>
      <c r="BO44">
        <f t="shared" si="41"/>
        <v>0.46351523433736025</v>
      </c>
      <c r="BP44">
        <f t="shared" si="42"/>
        <v>0.5364847656626397</v>
      </c>
      <c r="BQ44">
        <v>6687</v>
      </c>
      <c r="BR44">
        <v>300</v>
      </c>
      <c r="BS44">
        <v>300</v>
      </c>
      <c r="BT44">
        <v>300</v>
      </c>
      <c r="BU44">
        <v>10251.9</v>
      </c>
      <c r="BV44">
        <v>1128</v>
      </c>
      <c r="BW44">
        <v>-1.0918499999999999E-2</v>
      </c>
      <c r="BX44">
        <v>4.41</v>
      </c>
      <c r="BY44" t="s">
        <v>405</v>
      </c>
      <c r="BZ44" t="s">
        <v>405</v>
      </c>
      <c r="CA44" t="s">
        <v>405</v>
      </c>
      <c r="CB44" t="s">
        <v>405</v>
      </c>
      <c r="CC44" t="s">
        <v>405</v>
      </c>
      <c r="CD44" t="s">
        <v>405</v>
      </c>
      <c r="CE44" t="s">
        <v>405</v>
      </c>
      <c r="CF44" t="s">
        <v>405</v>
      </c>
      <c r="CG44" t="s">
        <v>405</v>
      </c>
      <c r="CH44" t="s">
        <v>405</v>
      </c>
      <c r="CI44">
        <f t="shared" si="43"/>
        <v>2000.04</v>
      </c>
      <c r="CJ44">
        <f t="shared" si="44"/>
        <v>1681.2302995871469</v>
      </c>
      <c r="CK44">
        <f t="shared" si="45"/>
        <v>0.84059833782681692</v>
      </c>
      <c r="CL44">
        <f t="shared" si="46"/>
        <v>0.16075479200575662</v>
      </c>
      <c r="CM44">
        <v>6</v>
      </c>
      <c r="CN44">
        <v>0.5</v>
      </c>
      <c r="CO44" t="s">
        <v>406</v>
      </c>
      <c r="CP44">
        <v>2</v>
      </c>
      <c r="CQ44">
        <v>1659735548</v>
      </c>
      <c r="CR44">
        <v>746.21699999999998</v>
      </c>
      <c r="CS44">
        <v>799.91899999999998</v>
      </c>
      <c r="CT44">
        <v>21.622199999999999</v>
      </c>
      <c r="CU44">
        <v>15.876099999999999</v>
      </c>
      <c r="CV44">
        <v>745.83</v>
      </c>
      <c r="CW44">
        <v>21.187799999999999</v>
      </c>
      <c r="CX44">
        <v>500.113</v>
      </c>
      <c r="CY44">
        <v>99.444000000000003</v>
      </c>
      <c r="CZ44">
        <v>0.100008</v>
      </c>
      <c r="DA44">
        <v>29.236899999999999</v>
      </c>
      <c r="DB44">
        <v>30.179099999999998</v>
      </c>
      <c r="DC44">
        <v>999.9</v>
      </c>
      <c r="DD44">
        <v>0</v>
      </c>
      <c r="DE44">
        <v>0</v>
      </c>
      <c r="DF44">
        <v>10001.9</v>
      </c>
      <c r="DG44">
        <v>0</v>
      </c>
      <c r="DH44">
        <v>1109.4000000000001</v>
      </c>
      <c r="DI44">
        <v>-53.702399999999997</v>
      </c>
      <c r="DJ44">
        <v>762.70799999999997</v>
      </c>
      <c r="DK44">
        <v>812.82299999999998</v>
      </c>
      <c r="DL44">
        <v>5.7461500000000001</v>
      </c>
      <c r="DM44">
        <v>799.91899999999998</v>
      </c>
      <c r="DN44">
        <v>15.876099999999999</v>
      </c>
      <c r="DO44">
        <v>2.1501999999999999</v>
      </c>
      <c r="DP44">
        <v>1.5787800000000001</v>
      </c>
      <c r="DQ44">
        <v>18.596</v>
      </c>
      <c r="DR44">
        <v>13.753299999999999</v>
      </c>
      <c r="DS44">
        <v>2000.04</v>
      </c>
      <c r="DT44">
        <v>0.98000500000000001</v>
      </c>
      <c r="DU44">
        <v>1.99954E-2</v>
      </c>
      <c r="DV44">
        <v>0</v>
      </c>
      <c r="DW44">
        <v>813.7</v>
      </c>
      <c r="DX44">
        <v>5.0006899999999996</v>
      </c>
      <c r="DY44">
        <v>17248.3</v>
      </c>
      <c r="DZ44">
        <v>16626.900000000001</v>
      </c>
      <c r="EA44">
        <v>49.625</v>
      </c>
      <c r="EB44">
        <v>51.5</v>
      </c>
      <c r="EC44">
        <v>50.686999999999998</v>
      </c>
      <c r="ED44">
        <v>51.125</v>
      </c>
      <c r="EE44">
        <v>51.25</v>
      </c>
      <c r="EF44">
        <v>1955.15</v>
      </c>
      <c r="EG44">
        <v>39.89</v>
      </c>
      <c r="EH44">
        <v>0</v>
      </c>
      <c r="EI44">
        <v>189.29999995231631</v>
      </c>
      <c r="EJ44">
        <v>0</v>
      </c>
      <c r="EK44">
        <v>813.92049999999995</v>
      </c>
      <c r="EL44">
        <v>-2.0418803466630928</v>
      </c>
      <c r="EM44">
        <v>-58.218803608276978</v>
      </c>
      <c r="EN44">
        <v>17252.165384615389</v>
      </c>
      <c r="EO44">
        <v>15</v>
      </c>
      <c r="EP44">
        <v>1659735441</v>
      </c>
      <c r="EQ44" t="s">
        <v>549</v>
      </c>
      <c r="ER44">
        <v>1659735428</v>
      </c>
      <c r="ES44">
        <v>1659735441</v>
      </c>
      <c r="ET44">
        <v>50</v>
      </c>
      <c r="EU44">
        <v>0.317</v>
      </c>
      <c r="EV44">
        <v>-2E-3</v>
      </c>
      <c r="EW44">
        <v>0.34100000000000003</v>
      </c>
      <c r="EX44">
        <v>0.247</v>
      </c>
      <c r="EY44">
        <v>799</v>
      </c>
      <c r="EZ44">
        <v>15</v>
      </c>
      <c r="FA44">
        <v>0.05</v>
      </c>
      <c r="FB44">
        <v>0.01</v>
      </c>
      <c r="FC44">
        <v>41.925120049966253</v>
      </c>
      <c r="FD44">
        <v>-3.5988605898342931</v>
      </c>
      <c r="FE44">
        <v>0.53169924226168408</v>
      </c>
      <c r="FF44">
        <v>0</v>
      </c>
      <c r="FG44">
        <v>0.24335601419305941</v>
      </c>
      <c r="FH44">
        <v>-4.1317319212553529E-2</v>
      </c>
      <c r="FI44">
        <v>6.1958913404341724E-3</v>
      </c>
      <c r="FJ44">
        <v>1</v>
      </c>
      <c r="FK44">
        <v>1</v>
      </c>
      <c r="FL44">
        <v>2</v>
      </c>
      <c r="FM44" t="s">
        <v>473</v>
      </c>
      <c r="FN44">
        <v>2.88679</v>
      </c>
      <c r="FO44">
        <v>2.85982</v>
      </c>
      <c r="FP44">
        <v>0.14371500000000001</v>
      </c>
      <c r="FQ44">
        <v>0.15392900000000001</v>
      </c>
      <c r="FR44">
        <v>0.105294</v>
      </c>
      <c r="FS44">
        <v>8.8276900000000005E-2</v>
      </c>
      <c r="FT44">
        <v>25659.8</v>
      </c>
      <c r="FU44">
        <v>19574.3</v>
      </c>
      <c r="FV44">
        <v>28932.7</v>
      </c>
      <c r="FW44">
        <v>21609.8</v>
      </c>
      <c r="FX44">
        <v>34578.400000000001</v>
      </c>
      <c r="FY44">
        <v>27038.1</v>
      </c>
      <c r="FZ44">
        <v>40198.800000000003</v>
      </c>
      <c r="GA44">
        <v>30778.7</v>
      </c>
      <c r="GB44">
        <v>1.95255</v>
      </c>
      <c r="GC44">
        <v>1.7446200000000001</v>
      </c>
      <c r="GD44">
        <v>3.9063399999999998E-2</v>
      </c>
      <c r="GE44">
        <v>0</v>
      </c>
      <c r="GF44">
        <v>29.543199999999999</v>
      </c>
      <c r="GG44">
        <v>999.9</v>
      </c>
      <c r="GH44">
        <v>45.8</v>
      </c>
      <c r="GI44">
        <v>43.9</v>
      </c>
      <c r="GJ44">
        <v>41.933700000000002</v>
      </c>
      <c r="GK44">
        <v>62.649799999999999</v>
      </c>
      <c r="GL44">
        <v>11.7188</v>
      </c>
      <c r="GM44">
        <v>1</v>
      </c>
      <c r="GN44">
        <v>0.93564499999999995</v>
      </c>
      <c r="GO44">
        <v>9.2810500000000005</v>
      </c>
      <c r="GP44">
        <v>20.026399999999999</v>
      </c>
      <c r="GQ44">
        <v>5.2361599999999999</v>
      </c>
      <c r="GR44">
        <v>11.997999999999999</v>
      </c>
      <c r="GS44">
        <v>4.9756</v>
      </c>
      <c r="GT44">
        <v>3.2849499999999998</v>
      </c>
      <c r="GU44">
        <v>9999</v>
      </c>
      <c r="GV44">
        <v>9999</v>
      </c>
      <c r="GW44">
        <v>9999</v>
      </c>
      <c r="GX44">
        <v>71.5</v>
      </c>
      <c r="GY44">
        <v>1.8613</v>
      </c>
      <c r="GZ44">
        <v>1.86304</v>
      </c>
      <c r="HA44">
        <v>1.86829</v>
      </c>
      <c r="HB44">
        <v>1.8591800000000001</v>
      </c>
      <c r="HC44">
        <v>1.85745</v>
      </c>
      <c r="HD44">
        <v>1.86117</v>
      </c>
      <c r="HE44">
        <v>1.8650500000000001</v>
      </c>
      <c r="HF44">
        <v>1.86704</v>
      </c>
      <c r="HG44">
        <v>0</v>
      </c>
      <c r="HH44">
        <v>0</v>
      </c>
      <c r="HI44">
        <v>0</v>
      </c>
      <c r="HJ44">
        <v>4.5</v>
      </c>
      <c r="HK44" t="s">
        <v>409</v>
      </c>
      <c r="HL44" t="s">
        <v>410</v>
      </c>
      <c r="HM44" t="s">
        <v>411</v>
      </c>
      <c r="HN44" t="s">
        <v>412</v>
      </c>
      <c r="HO44" t="s">
        <v>412</v>
      </c>
      <c r="HP44" t="s">
        <v>411</v>
      </c>
      <c r="HQ44">
        <v>0</v>
      </c>
      <c r="HR44">
        <v>100</v>
      </c>
      <c r="HS44">
        <v>100</v>
      </c>
      <c r="HT44">
        <v>0.38700000000000001</v>
      </c>
      <c r="HU44">
        <v>0.43440000000000001</v>
      </c>
      <c r="HV44">
        <v>0.63756157344512276</v>
      </c>
      <c r="HW44">
        <v>7.2017937835690661E-4</v>
      </c>
      <c r="HX44">
        <v>-2.1401732963678211E-6</v>
      </c>
      <c r="HY44">
        <v>9.6926120888077628E-10</v>
      </c>
      <c r="HZ44">
        <v>5.1329759223870473E-2</v>
      </c>
      <c r="IA44">
        <v>-2.019664207311889E-3</v>
      </c>
      <c r="IB44">
        <v>1.3222536906549621E-3</v>
      </c>
      <c r="IC44">
        <v>-1.7633197445110861E-5</v>
      </c>
      <c r="ID44">
        <v>10</v>
      </c>
      <c r="IE44">
        <v>1941</v>
      </c>
      <c r="IF44">
        <v>1</v>
      </c>
      <c r="IG44">
        <v>24</v>
      </c>
      <c r="IH44">
        <v>2</v>
      </c>
      <c r="II44">
        <v>1.8</v>
      </c>
      <c r="IJ44">
        <v>1.8432599999999999</v>
      </c>
      <c r="IK44">
        <v>2.5451700000000002</v>
      </c>
      <c r="IL44">
        <v>1.3940399999999999</v>
      </c>
      <c r="IM44">
        <v>2.2778299999999998</v>
      </c>
      <c r="IN44">
        <v>1.5918000000000001</v>
      </c>
      <c r="IO44">
        <v>2.4316399999999998</v>
      </c>
      <c r="IP44">
        <v>48.0259</v>
      </c>
      <c r="IQ44">
        <v>23.912400000000002</v>
      </c>
      <c r="IR44">
        <v>18</v>
      </c>
      <c r="IS44">
        <v>524.00300000000004</v>
      </c>
      <c r="IT44">
        <v>419.40199999999999</v>
      </c>
      <c r="IU44">
        <v>19.5487</v>
      </c>
      <c r="IV44">
        <v>38.466700000000003</v>
      </c>
      <c r="IW44">
        <v>30.000800000000002</v>
      </c>
      <c r="IX44">
        <v>38.231299999999997</v>
      </c>
      <c r="IY44">
        <v>38.194800000000001</v>
      </c>
      <c r="IZ44">
        <v>36.9617</v>
      </c>
      <c r="JA44">
        <v>61.869599999999998</v>
      </c>
      <c r="JB44">
        <v>0</v>
      </c>
      <c r="JC44">
        <v>19.1431</v>
      </c>
      <c r="JD44">
        <v>800</v>
      </c>
      <c r="JE44">
        <v>15.9635</v>
      </c>
      <c r="JF44">
        <v>97.963899999999995</v>
      </c>
      <c r="JG44">
        <v>98.787300000000002</v>
      </c>
    </row>
    <row r="45" spans="1:267" x14ac:dyDescent="0.3">
      <c r="A45">
        <v>29</v>
      </c>
      <c r="B45">
        <v>1659735737.5</v>
      </c>
      <c r="C45">
        <v>4381.9000000953674</v>
      </c>
      <c r="D45" t="s">
        <v>550</v>
      </c>
      <c r="E45" t="s">
        <v>551</v>
      </c>
      <c r="F45" t="s">
        <v>398</v>
      </c>
      <c r="G45" t="s">
        <v>399</v>
      </c>
      <c r="H45" t="s">
        <v>31</v>
      </c>
      <c r="I45" t="s">
        <v>491</v>
      </c>
      <c r="J45" t="s">
        <v>401</v>
      </c>
      <c r="K45">
        <f t="shared" si="0"/>
        <v>2.2400404158672611</v>
      </c>
      <c r="L45">
        <v>1659735737.5</v>
      </c>
      <c r="M45">
        <f t="shared" si="1"/>
        <v>2.4883658847853251E-3</v>
      </c>
      <c r="N45">
        <f t="shared" si="2"/>
        <v>2.4883658847853249</v>
      </c>
      <c r="O45">
        <f t="shared" si="3"/>
        <v>40.022149602845381</v>
      </c>
      <c r="P45">
        <f t="shared" si="4"/>
        <v>949.17899999999997</v>
      </c>
      <c r="Q45">
        <f t="shared" si="5"/>
        <v>341.32659295086074</v>
      </c>
      <c r="R45">
        <f t="shared" si="6"/>
        <v>33.977884751512505</v>
      </c>
      <c r="S45">
        <f t="shared" si="7"/>
        <v>94.48749478245</v>
      </c>
      <c r="T45">
        <f t="shared" si="8"/>
        <v>0.11155996161385837</v>
      </c>
      <c r="U45">
        <f t="shared" si="9"/>
        <v>2.9228843574618306</v>
      </c>
      <c r="V45">
        <f t="shared" si="10"/>
        <v>0.10924731142520547</v>
      </c>
      <c r="W45">
        <f t="shared" si="11"/>
        <v>6.8483359062016427E-2</v>
      </c>
      <c r="X45">
        <f t="shared" si="12"/>
        <v>321.52878220322532</v>
      </c>
      <c r="Y45">
        <f t="shared" si="13"/>
        <v>30.191146705292457</v>
      </c>
      <c r="Z45">
        <f t="shared" si="14"/>
        <v>30.254999999999999</v>
      </c>
      <c r="AA45">
        <f t="shared" si="15"/>
        <v>4.3232522527676513</v>
      </c>
      <c r="AB45">
        <f t="shared" si="16"/>
        <v>53.125565293007362</v>
      </c>
      <c r="AC45">
        <f t="shared" si="17"/>
        <v>2.1293305684649999</v>
      </c>
      <c r="AD45">
        <f t="shared" si="18"/>
        <v>4.0081090087624398</v>
      </c>
      <c r="AE45">
        <f t="shared" si="19"/>
        <v>2.1939216843026514</v>
      </c>
      <c r="AF45">
        <f t="shared" si="20"/>
        <v>-109.73693551903284</v>
      </c>
      <c r="AG45">
        <f t="shared" si="21"/>
        <v>-207.02668779574384</v>
      </c>
      <c r="AH45">
        <f t="shared" si="22"/>
        <v>-15.686517766855879</v>
      </c>
      <c r="AI45">
        <f t="shared" si="23"/>
        <v>-10.921358878407261</v>
      </c>
      <c r="AJ45">
        <v>0</v>
      </c>
      <c r="AK45">
        <v>0</v>
      </c>
      <c r="AL45">
        <f t="shared" si="24"/>
        <v>1</v>
      </c>
      <c r="AM45">
        <f t="shared" si="25"/>
        <v>0</v>
      </c>
      <c r="AN45">
        <f t="shared" si="26"/>
        <v>52334.098859198297</v>
      </c>
      <c r="AO45" t="s">
        <v>402</v>
      </c>
      <c r="AP45">
        <v>10366.9</v>
      </c>
      <c r="AQ45">
        <v>993.59653846153856</v>
      </c>
      <c r="AR45">
        <v>3431.87</v>
      </c>
      <c r="AS45">
        <f t="shared" si="27"/>
        <v>0.71047955241266758</v>
      </c>
      <c r="AT45">
        <v>-3.9894345373445681</v>
      </c>
      <c r="AU45" t="s">
        <v>552</v>
      </c>
      <c r="AV45">
        <v>10252.1</v>
      </c>
      <c r="AW45">
        <v>818.01353846153847</v>
      </c>
      <c r="AX45">
        <v>1261.3399999999999</v>
      </c>
      <c r="AY45">
        <f t="shared" si="28"/>
        <v>0.35147260971543082</v>
      </c>
      <c r="AZ45">
        <v>0.5</v>
      </c>
      <c r="BA45">
        <f t="shared" si="29"/>
        <v>1681.2974995871632</v>
      </c>
      <c r="BB45">
        <f t="shared" si="30"/>
        <v>40.022149602845381</v>
      </c>
      <c r="BC45">
        <f t="shared" si="31"/>
        <v>295.46500994396433</v>
      </c>
      <c r="BD45">
        <f t="shared" si="32"/>
        <v>2.6177154341213763E-2</v>
      </c>
      <c r="BE45">
        <f t="shared" si="33"/>
        <v>1.7208127864017631</v>
      </c>
      <c r="BF45">
        <f t="shared" si="34"/>
        <v>663.18888189047698</v>
      </c>
      <c r="BG45" t="s">
        <v>553</v>
      </c>
      <c r="BH45">
        <v>583.29999999999995</v>
      </c>
      <c r="BI45">
        <f t="shared" si="35"/>
        <v>583.29999999999995</v>
      </c>
      <c r="BJ45">
        <f t="shared" si="36"/>
        <v>0.53755529833351834</v>
      </c>
      <c r="BK45">
        <f t="shared" si="37"/>
        <v>0.65383526272559356</v>
      </c>
      <c r="BL45">
        <f t="shared" si="38"/>
        <v>0.76197179637502321</v>
      </c>
      <c r="BM45">
        <f t="shared" si="39"/>
        <v>1.6557881899004938</v>
      </c>
      <c r="BN45">
        <f t="shared" si="40"/>
        <v>0.89019137280462157</v>
      </c>
      <c r="BO45">
        <f t="shared" si="41"/>
        <v>0.46622958033813838</v>
      </c>
      <c r="BP45">
        <f t="shared" si="42"/>
        <v>0.53377041966186156</v>
      </c>
      <c r="BQ45">
        <v>6689</v>
      </c>
      <c r="BR45">
        <v>300</v>
      </c>
      <c r="BS45">
        <v>300</v>
      </c>
      <c r="BT45">
        <v>300</v>
      </c>
      <c r="BU45">
        <v>10252.1</v>
      </c>
      <c r="BV45">
        <v>1141.75</v>
      </c>
      <c r="BW45">
        <v>-1.09187E-2</v>
      </c>
      <c r="BX45">
        <v>-0.7</v>
      </c>
      <c r="BY45" t="s">
        <v>405</v>
      </c>
      <c r="BZ45" t="s">
        <v>405</v>
      </c>
      <c r="CA45" t="s">
        <v>405</v>
      </c>
      <c r="CB45" t="s">
        <v>405</v>
      </c>
      <c r="CC45" t="s">
        <v>405</v>
      </c>
      <c r="CD45" t="s">
        <v>405</v>
      </c>
      <c r="CE45" t="s">
        <v>405</v>
      </c>
      <c r="CF45" t="s">
        <v>405</v>
      </c>
      <c r="CG45" t="s">
        <v>405</v>
      </c>
      <c r="CH45" t="s">
        <v>405</v>
      </c>
      <c r="CI45">
        <f t="shared" si="43"/>
        <v>2000.12</v>
      </c>
      <c r="CJ45">
        <f t="shared" si="44"/>
        <v>1681.2974995871632</v>
      </c>
      <c r="CK45">
        <f t="shared" si="45"/>
        <v>0.84059831389474793</v>
      </c>
      <c r="CL45">
        <f t="shared" si="46"/>
        <v>0.16075474581686366</v>
      </c>
      <c r="CM45">
        <v>6</v>
      </c>
      <c r="CN45">
        <v>0.5</v>
      </c>
      <c r="CO45" t="s">
        <v>406</v>
      </c>
      <c r="CP45">
        <v>2</v>
      </c>
      <c r="CQ45">
        <v>1659735737.5</v>
      </c>
      <c r="CR45">
        <v>949.17899999999997</v>
      </c>
      <c r="CS45">
        <v>1000.03</v>
      </c>
      <c r="CT45">
        <v>21.3903</v>
      </c>
      <c r="CU45">
        <v>18.468699999999998</v>
      </c>
      <c r="CV45">
        <v>948.649</v>
      </c>
      <c r="CW45">
        <v>20.9741</v>
      </c>
      <c r="CX45">
        <v>500.09699999999998</v>
      </c>
      <c r="CY45">
        <v>99.4465</v>
      </c>
      <c r="CZ45">
        <v>0.10005</v>
      </c>
      <c r="DA45">
        <v>28.941199999999998</v>
      </c>
      <c r="DB45">
        <v>30.254999999999999</v>
      </c>
      <c r="DC45">
        <v>999.9</v>
      </c>
      <c r="DD45">
        <v>0</v>
      </c>
      <c r="DE45">
        <v>0</v>
      </c>
      <c r="DF45">
        <v>10017.5</v>
      </c>
      <c r="DG45">
        <v>0</v>
      </c>
      <c r="DH45">
        <v>1096.76</v>
      </c>
      <c r="DI45">
        <v>-50.8508</v>
      </c>
      <c r="DJ45">
        <v>969.92600000000004</v>
      </c>
      <c r="DK45">
        <v>1018.85</v>
      </c>
      <c r="DL45">
        <v>2.9216299999999999</v>
      </c>
      <c r="DM45">
        <v>1000.03</v>
      </c>
      <c r="DN45">
        <v>18.468699999999998</v>
      </c>
      <c r="DO45">
        <v>2.1271900000000001</v>
      </c>
      <c r="DP45">
        <v>1.8366499999999999</v>
      </c>
      <c r="DQ45">
        <v>18.424299999999999</v>
      </c>
      <c r="DR45">
        <v>16.1022</v>
      </c>
      <c r="DS45">
        <v>2000.12</v>
      </c>
      <c r="DT45">
        <v>0.98000500000000001</v>
      </c>
      <c r="DU45">
        <v>1.99954E-2</v>
      </c>
      <c r="DV45">
        <v>0</v>
      </c>
      <c r="DW45">
        <v>817.93799999999999</v>
      </c>
      <c r="DX45">
        <v>5.0006899999999996</v>
      </c>
      <c r="DY45">
        <v>17349.400000000001</v>
      </c>
      <c r="DZ45">
        <v>16627.599999999999</v>
      </c>
      <c r="EA45">
        <v>49.5</v>
      </c>
      <c r="EB45">
        <v>51.5</v>
      </c>
      <c r="EC45">
        <v>50.686999999999998</v>
      </c>
      <c r="ED45">
        <v>51</v>
      </c>
      <c r="EE45">
        <v>51.125</v>
      </c>
      <c r="EF45">
        <v>1955.23</v>
      </c>
      <c r="EG45">
        <v>39.89</v>
      </c>
      <c r="EH45">
        <v>0</v>
      </c>
      <c r="EI45">
        <v>188.9000000953674</v>
      </c>
      <c r="EJ45">
        <v>0</v>
      </c>
      <c r="EK45">
        <v>818.01353846153847</v>
      </c>
      <c r="EL45">
        <v>-1.568478633375237</v>
      </c>
      <c r="EM45">
        <v>-70.919658198565074</v>
      </c>
      <c r="EN45">
        <v>17358.09230769231</v>
      </c>
      <c r="EO45">
        <v>15</v>
      </c>
      <c r="EP45">
        <v>1659735663.5</v>
      </c>
      <c r="EQ45" t="s">
        <v>554</v>
      </c>
      <c r="ER45">
        <v>1659735659.5</v>
      </c>
      <c r="ES45">
        <v>1659735663.5</v>
      </c>
      <c r="ET45">
        <v>51</v>
      </c>
      <c r="EU45">
        <v>0.308</v>
      </c>
      <c r="EV45">
        <v>-1.2E-2</v>
      </c>
      <c r="EW45">
        <v>0.49399999999999999</v>
      </c>
      <c r="EX45">
        <v>0.30099999999999999</v>
      </c>
      <c r="EY45">
        <v>1000</v>
      </c>
      <c r="EZ45">
        <v>17</v>
      </c>
      <c r="FA45">
        <v>0.03</v>
      </c>
      <c r="FB45">
        <v>0.02</v>
      </c>
      <c r="FC45">
        <v>40.448751975551907</v>
      </c>
      <c r="FD45">
        <v>-1.83996304006216</v>
      </c>
      <c r="FE45">
        <v>0.29199874848191948</v>
      </c>
      <c r="FF45">
        <v>0</v>
      </c>
      <c r="FG45">
        <v>0.1168523660185016</v>
      </c>
      <c r="FH45">
        <v>-2.4386414796750851E-2</v>
      </c>
      <c r="FI45">
        <v>3.5708350940692989E-3</v>
      </c>
      <c r="FJ45">
        <v>1</v>
      </c>
      <c r="FK45">
        <v>1</v>
      </c>
      <c r="FL45">
        <v>2</v>
      </c>
      <c r="FM45" t="s">
        <v>473</v>
      </c>
      <c r="FN45">
        <v>2.8864999999999998</v>
      </c>
      <c r="FO45">
        <v>2.86</v>
      </c>
      <c r="FP45">
        <v>0.16863</v>
      </c>
      <c r="FQ45">
        <v>0.178202</v>
      </c>
      <c r="FR45">
        <v>0.10449700000000001</v>
      </c>
      <c r="FS45">
        <v>9.8266699999999998E-2</v>
      </c>
      <c r="FT45">
        <v>24900.400000000001</v>
      </c>
      <c r="FU45">
        <v>19001.900000000001</v>
      </c>
      <c r="FV45">
        <v>28922</v>
      </c>
      <c r="FW45">
        <v>21600.5</v>
      </c>
      <c r="FX45">
        <v>34597.699999999997</v>
      </c>
      <c r="FY45">
        <v>26733.1</v>
      </c>
      <c r="FZ45">
        <v>40183.699999999997</v>
      </c>
      <c r="GA45">
        <v>30767.4</v>
      </c>
      <c r="GB45">
        <v>1.9483699999999999</v>
      </c>
      <c r="GC45">
        <v>1.7439199999999999</v>
      </c>
      <c r="GD45">
        <v>5.7429099999999997E-2</v>
      </c>
      <c r="GE45">
        <v>0</v>
      </c>
      <c r="GF45">
        <v>29.3201</v>
      </c>
      <c r="GG45">
        <v>999.9</v>
      </c>
      <c r="GH45">
        <v>45.8</v>
      </c>
      <c r="GI45">
        <v>44.1</v>
      </c>
      <c r="GJ45">
        <v>42.369900000000001</v>
      </c>
      <c r="GK45">
        <v>62.6798</v>
      </c>
      <c r="GL45">
        <v>11.9231</v>
      </c>
      <c r="GM45">
        <v>1</v>
      </c>
      <c r="GN45">
        <v>0.95476399999999995</v>
      </c>
      <c r="GO45">
        <v>9.2810500000000005</v>
      </c>
      <c r="GP45">
        <v>20.025300000000001</v>
      </c>
      <c r="GQ45">
        <v>5.2361599999999999</v>
      </c>
      <c r="GR45">
        <v>11.997999999999999</v>
      </c>
      <c r="GS45">
        <v>4.9757999999999996</v>
      </c>
      <c r="GT45">
        <v>3.28498</v>
      </c>
      <c r="GU45">
        <v>9999</v>
      </c>
      <c r="GV45">
        <v>9999</v>
      </c>
      <c r="GW45">
        <v>9999</v>
      </c>
      <c r="GX45">
        <v>71.599999999999994</v>
      </c>
      <c r="GY45">
        <v>1.8613</v>
      </c>
      <c r="GZ45">
        <v>1.8630899999999999</v>
      </c>
      <c r="HA45">
        <v>1.86829</v>
      </c>
      <c r="HB45">
        <v>1.8591800000000001</v>
      </c>
      <c r="HC45">
        <v>1.85745</v>
      </c>
      <c r="HD45">
        <v>1.86121</v>
      </c>
      <c r="HE45">
        <v>1.8650500000000001</v>
      </c>
      <c r="HF45">
        <v>1.86704</v>
      </c>
      <c r="HG45">
        <v>0</v>
      </c>
      <c r="HH45">
        <v>0</v>
      </c>
      <c r="HI45">
        <v>0</v>
      </c>
      <c r="HJ45">
        <v>4.5</v>
      </c>
      <c r="HK45" t="s">
        <v>409</v>
      </c>
      <c r="HL45" t="s">
        <v>410</v>
      </c>
      <c r="HM45" t="s">
        <v>411</v>
      </c>
      <c r="HN45" t="s">
        <v>412</v>
      </c>
      <c r="HO45" t="s">
        <v>412</v>
      </c>
      <c r="HP45" t="s">
        <v>411</v>
      </c>
      <c r="HQ45">
        <v>0</v>
      </c>
      <c r="HR45">
        <v>100</v>
      </c>
      <c r="HS45">
        <v>100</v>
      </c>
      <c r="HT45">
        <v>0.53</v>
      </c>
      <c r="HU45">
        <v>0.41620000000000001</v>
      </c>
      <c r="HV45">
        <v>0.94463816539557399</v>
      </c>
      <c r="HW45">
        <v>7.2017937835690661E-4</v>
      </c>
      <c r="HX45">
        <v>-2.1401732963678211E-6</v>
      </c>
      <c r="HY45">
        <v>9.6926120888077628E-10</v>
      </c>
      <c r="HZ45">
        <v>3.9622098039032459E-2</v>
      </c>
      <c r="IA45">
        <v>-2.019664207311889E-3</v>
      </c>
      <c r="IB45">
        <v>1.3222536906549621E-3</v>
      </c>
      <c r="IC45">
        <v>-1.7633197445110861E-5</v>
      </c>
      <c r="ID45">
        <v>10</v>
      </c>
      <c r="IE45">
        <v>1941</v>
      </c>
      <c r="IF45">
        <v>1</v>
      </c>
      <c r="IG45">
        <v>24</v>
      </c>
      <c r="IH45">
        <v>1.3</v>
      </c>
      <c r="II45">
        <v>1.2</v>
      </c>
      <c r="IJ45">
        <v>2.2216800000000001</v>
      </c>
      <c r="IK45">
        <v>2.5549300000000001</v>
      </c>
      <c r="IL45">
        <v>1.3940399999999999</v>
      </c>
      <c r="IM45">
        <v>2.2778299999999998</v>
      </c>
      <c r="IN45">
        <v>1.5918000000000001</v>
      </c>
      <c r="IO45">
        <v>2.3278799999999999</v>
      </c>
      <c r="IP45">
        <v>48.331600000000002</v>
      </c>
      <c r="IQ45">
        <v>23.8949</v>
      </c>
      <c r="IR45">
        <v>18</v>
      </c>
      <c r="IS45">
        <v>522.62199999999996</v>
      </c>
      <c r="IT45">
        <v>420.154</v>
      </c>
      <c r="IU45">
        <v>19.317699999999999</v>
      </c>
      <c r="IV45">
        <v>38.6843</v>
      </c>
      <c r="IW45">
        <v>30.000299999999999</v>
      </c>
      <c r="IX45">
        <v>38.426000000000002</v>
      </c>
      <c r="IY45">
        <v>38.382399999999997</v>
      </c>
      <c r="IZ45">
        <v>44.540599999999998</v>
      </c>
      <c r="JA45">
        <v>55.979399999999998</v>
      </c>
      <c r="JB45">
        <v>0</v>
      </c>
      <c r="JC45">
        <v>18.922899999999998</v>
      </c>
      <c r="JD45">
        <v>1000</v>
      </c>
      <c r="JE45">
        <v>18.595500000000001</v>
      </c>
      <c r="JF45">
        <v>97.927199999999999</v>
      </c>
      <c r="JG45">
        <v>98.748500000000007</v>
      </c>
    </row>
    <row r="46" spans="1:267" x14ac:dyDescent="0.3">
      <c r="A46">
        <v>30</v>
      </c>
      <c r="B46">
        <v>1659735910.5</v>
      </c>
      <c r="C46">
        <v>4554.9000000953674</v>
      </c>
      <c r="D46" t="s">
        <v>555</v>
      </c>
      <c r="E46" t="s">
        <v>556</v>
      </c>
      <c r="F46" t="s">
        <v>398</v>
      </c>
      <c r="G46" t="s">
        <v>399</v>
      </c>
      <c r="H46" t="s">
        <v>31</v>
      </c>
      <c r="I46" t="s">
        <v>491</v>
      </c>
      <c r="J46" t="s">
        <v>401</v>
      </c>
      <c r="K46">
        <f t="shared" si="0"/>
        <v>1.9470927118721486</v>
      </c>
      <c r="L46">
        <v>1659735910.5</v>
      </c>
      <c r="M46">
        <f t="shared" si="1"/>
        <v>2.1637117245291394E-3</v>
      </c>
      <c r="N46">
        <f t="shared" si="2"/>
        <v>2.1637117245291395</v>
      </c>
      <c r="O46">
        <f t="shared" si="3"/>
        <v>41.421511662047848</v>
      </c>
      <c r="P46">
        <f t="shared" si="4"/>
        <v>1147.5899999999999</v>
      </c>
      <c r="Q46">
        <f t="shared" si="5"/>
        <v>425.84064573720241</v>
      </c>
      <c r="R46">
        <f t="shared" si="6"/>
        <v>42.38729851574768</v>
      </c>
      <c r="S46">
        <f t="shared" si="7"/>
        <v>114.22873882664999</v>
      </c>
      <c r="T46">
        <f t="shared" si="8"/>
        <v>9.7109351747783679E-2</v>
      </c>
      <c r="U46">
        <f t="shared" si="9"/>
        <v>2.9187946373003313</v>
      </c>
      <c r="V46">
        <f t="shared" si="10"/>
        <v>9.5349523639014985E-2</v>
      </c>
      <c r="W46">
        <f t="shared" si="11"/>
        <v>5.9748909472946352E-2</v>
      </c>
      <c r="X46">
        <f t="shared" si="12"/>
        <v>321.4713262030819</v>
      </c>
      <c r="Y46">
        <f t="shared" si="13"/>
        <v>30.181931535656105</v>
      </c>
      <c r="Z46">
        <f t="shared" si="14"/>
        <v>30.304099999999998</v>
      </c>
      <c r="AA46">
        <f t="shared" si="15"/>
        <v>4.3354369844676865</v>
      </c>
      <c r="AB46">
        <f t="shared" si="16"/>
        <v>53.944533542088713</v>
      </c>
      <c r="AC46">
        <f t="shared" si="17"/>
        <v>2.1502682408374998</v>
      </c>
      <c r="AD46">
        <f t="shared" si="18"/>
        <v>3.9860725446069774</v>
      </c>
      <c r="AE46">
        <f t="shared" si="19"/>
        <v>2.1851687436301868</v>
      </c>
      <c r="AF46">
        <f t="shared" si="20"/>
        <v>-95.419687051735053</v>
      </c>
      <c r="AG46">
        <f t="shared" si="21"/>
        <v>-229.44378216243385</v>
      </c>
      <c r="AH46">
        <f t="shared" si="22"/>
        <v>-17.4054727501609</v>
      </c>
      <c r="AI46">
        <f t="shared" si="23"/>
        <v>-20.797615761247926</v>
      </c>
      <c r="AJ46">
        <v>0</v>
      </c>
      <c r="AK46">
        <v>0</v>
      </c>
      <c r="AL46">
        <f t="shared" si="24"/>
        <v>1</v>
      </c>
      <c r="AM46">
        <f t="shared" si="25"/>
        <v>0</v>
      </c>
      <c r="AN46">
        <f t="shared" si="26"/>
        <v>52233.322509629696</v>
      </c>
      <c r="AO46" t="s">
        <v>402</v>
      </c>
      <c r="AP46">
        <v>10366.9</v>
      </c>
      <c r="AQ46">
        <v>993.59653846153856</v>
      </c>
      <c r="AR46">
        <v>3431.87</v>
      </c>
      <c r="AS46">
        <f t="shared" si="27"/>
        <v>0.71047955241266758</v>
      </c>
      <c r="AT46">
        <v>-3.9894345373445681</v>
      </c>
      <c r="AU46" t="s">
        <v>557</v>
      </c>
      <c r="AV46">
        <v>10251.799999999999</v>
      </c>
      <c r="AW46">
        <v>820.0931599999999</v>
      </c>
      <c r="AX46">
        <v>1274.46</v>
      </c>
      <c r="AY46">
        <f t="shared" si="28"/>
        <v>0.35651714451610883</v>
      </c>
      <c r="AZ46">
        <v>0.5</v>
      </c>
      <c r="BA46">
        <f t="shared" si="29"/>
        <v>1680.9950995870888</v>
      </c>
      <c r="BB46">
        <f t="shared" si="30"/>
        <v>41.421511662047848</v>
      </c>
      <c r="BC46">
        <f t="shared" si="31"/>
        <v>299.65178642518043</v>
      </c>
      <c r="BD46">
        <f t="shared" si="32"/>
        <v>2.7014323962364275E-2</v>
      </c>
      <c r="BE46">
        <f t="shared" si="33"/>
        <v>1.6928032264645416</v>
      </c>
      <c r="BF46">
        <f t="shared" si="34"/>
        <v>666.79804919706112</v>
      </c>
      <c r="BG46" t="s">
        <v>558</v>
      </c>
      <c r="BH46">
        <v>585.82000000000005</v>
      </c>
      <c r="BI46">
        <f t="shared" si="35"/>
        <v>585.82000000000005</v>
      </c>
      <c r="BJ46">
        <f t="shared" si="36"/>
        <v>0.54033865323352637</v>
      </c>
      <c r="BK46">
        <f t="shared" si="37"/>
        <v>0.65980314823420094</v>
      </c>
      <c r="BL46">
        <f t="shared" si="38"/>
        <v>0.7580365770102423</v>
      </c>
      <c r="BM46">
        <f t="shared" si="39"/>
        <v>1.6177499113311293</v>
      </c>
      <c r="BN46">
        <f t="shared" si="40"/>
        <v>0.8848105161423333</v>
      </c>
      <c r="BO46">
        <f t="shared" si="41"/>
        <v>0.47131947826337156</v>
      </c>
      <c r="BP46">
        <f t="shared" si="42"/>
        <v>0.52868052173662838</v>
      </c>
      <c r="BQ46">
        <v>6691</v>
      </c>
      <c r="BR46">
        <v>300</v>
      </c>
      <c r="BS46">
        <v>300</v>
      </c>
      <c r="BT46">
        <v>300</v>
      </c>
      <c r="BU46">
        <v>10251.799999999999</v>
      </c>
      <c r="BV46">
        <v>1155.3800000000001</v>
      </c>
      <c r="BW46">
        <v>-1.0918499999999999E-2</v>
      </c>
      <c r="BX46">
        <v>3.69</v>
      </c>
      <c r="BY46" t="s">
        <v>405</v>
      </c>
      <c r="BZ46" t="s">
        <v>405</v>
      </c>
      <c r="CA46" t="s">
        <v>405</v>
      </c>
      <c r="CB46" t="s">
        <v>405</v>
      </c>
      <c r="CC46" t="s">
        <v>405</v>
      </c>
      <c r="CD46" t="s">
        <v>405</v>
      </c>
      <c r="CE46" t="s">
        <v>405</v>
      </c>
      <c r="CF46" t="s">
        <v>405</v>
      </c>
      <c r="CG46" t="s">
        <v>405</v>
      </c>
      <c r="CH46" t="s">
        <v>405</v>
      </c>
      <c r="CI46">
        <f t="shared" si="43"/>
        <v>1999.76</v>
      </c>
      <c r="CJ46">
        <f t="shared" si="44"/>
        <v>1680.9950995870888</v>
      </c>
      <c r="CK46">
        <f t="shared" si="45"/>
        <v>0.84059842160413689</v>
      </c>
      <c r="CL46">
        <f t="shared" si="46"/>
        <v>0.16075495369598447</v>
      </c>
      <c r="CM46">
        <v>6</v>
      </c>
      <c r="CN46">
        <v>0.5</v>
      </c>
      <c r="CO46" t="s">
        <v>406</v>
      </c>
      <c r="CP46">
        <v>2</v>
      </c>
      <c r="CQ46">
        <v>1659735910.5</v>
      </c>
      <c r="CR46">
        <v>1147.5899999999999</v>
      </c>
      <c r="CS46">
        <v>1200.27</v>
      </c>
      <c r="CT46">
        <v>21.602499999999999</v>
      </c>
      <c r="CU46">
        <v>19.0624</v>
      </c>
      <c r="CV46">
        <v>1146.95</v>
      </c>
      <c r="CW46">
        <v>21.190100000000001</v>
      </c>
      <c r="CX46">
        <v>500.05200000000002</v>
      </c>
      <c r="CY46">
        <v>99.437899999999999</v>
      </c>
      <c r="CZ46">
        <v>0.100035</v>
      </c>
      <c r="DA46">
        <v>28.846</v>
      </c>
      <c r="DB46">
        <v>30.304099999999998</v>
      </c>
      <c r="DC46">
        <v>999.9</v>
      </c>
      <c r="DD46">
        <v>0</v>
      </c>
      <c r="DE46">
        <v>0</v>
      </c>
      <c r="DF46">
        <v>9995</v>
      </c>
      <c r="DG46">
        <v>0</v>
      </c>
      <c r="DH46">
        <v>1084.26</v>
      </c>
      <c r="DI46">
        <v>-52.682299999999998</v>
      </c>
      <c r="DJ46">
        <v>1172.92</v>
      </c>
      <c r="DK46">
        <v>1223.5899999999999</v>
      </c>
      <c r="DL46">
        <v>2.5401199999999999</v>
      </c>
      <c r="DM46">
        <v>1200.27</v>
      </c>
      <c r="DN46">
        <v>19.0624</v>
      </c>
      <c r="DO46">
        <v>2.14811</v>
      </c>
      <c r="DP46">
        <v>1.8955200000000001</v>
      </c>
      <c r="DQ46">
        <v>18.580500000000001</v>
      </c>
      <c r="DR46">
        <v>16.5976</v>
      </c>
      <c r="DS46">
        <v>1999.76</v>
      </c>
      <c r="DT46">
        <v>0.98000100000000001</v>
      </c>
      <c r="DU46">
        <v>1.9998599999999998E-2</v>
      </c>
      <c r="DV46">
        <v>0</v>
      </c>
      <c r="DW46">
        <v>819.72699999999998</v>
      </c>
      <c r="DX46">
        <v>5.0006899999999996</v>
      </c>
      <c r="DY46">
        <v>17417</v>
      </c>
      <c r="DZ46">
        <v>16624.599999999999</v>
      </c>
      <c r="EA46">
        <v>49.561999999999998</v>
      </c>
      <c r="EB46">
        <v>51.561999999999998</v>
      </c>
      <c r="EC46">
        <v>50.686999999999998</v>
      </c>
      <c r="ED46">
        <v>51</v>
      </c>
      <c r="EE46">
        <v>51.125</v>
      </c>
      <c r="EF46">
        <v>1954.87</v>
      </c>
      <c r="EG46">
        <v>39.89</v>
      </c>
      <c r="EH46">
        <v>0</v>
      </c>
      <c r="EI46">
        <v>172.60000014305109</v>
      </c>
      <c r="EJ46">
        <v>0</v>
      </c>
      <c r="EK46">
        <v>820.0931599999999</v>
      </c>
      <c r="EL46">
        <v>-1.4514615488965099</v>
      </c>
      <c r="EM46">
        <v>7.9076922676543111</v>
      </c>
      <c r="EN46">
        <v>17415.8</v>
      </c>
      <c r="EO46">
        <v>15</v>
      </c>
      <c r="EP46">
        <v>1659735860.5</v>
      </c>
      <c r="EQ46" t="s">
        <v>559</v>
      </c>
      <c r="ER46">
        <v>1659735848.5</v>
      </c>
      <c r="ES46">
        <v>1659735860.5</v>
      </c>
      <c r="ET46">
        <v>52</v>
      </c>
      <c r="EU46">
        <v>0.22</v>
      </c>
      <c r="EV46">
        <v>-0.01</v>
      </c>
      <c r="EW46">
        <v>0.621</v>
      </c>
      <c r="EX46">
        <v>0.33700000000000002</v>
      </c>
      <c r="EY46">
        <v>1200</v>
      </c>
      <c r="EZ46">
        <v>19</v>
      </c>
      <c r="FA46">
        <v>0.06</v>
      </c>
      <c r="FB46">
        <v>0.04</v>
      </c>
      <c r="FC46">
        <v>41.398941459681247</v>
      </c>
      <c r="FD46">
        <v>-0.90477275051782402</v>
      </c>
      <c r="FE46">
        <v>0.1698582593928383</v>
      </c>
      <c r="FF46">
        <v>1</v>
      </c>
      <c r="FG46">
        <v>9.7961557634888244E-2</v>
      </c>
      <c r="FH46">
        <v>1.696787394079538E-3</v>
      </c>
      <c r="FI46">
        <v>1.2851358464220999E-3</v>
      </c>
      <c r="FJ46">
        <v>1</v>
      </c>
      <c r="FK46">
        <v>2</v>
      </c>
      <c r="FL46">
        <v>2</v>
      </c>
      <c r="FM46" t="s">
        <v>408</v>
      </c>
      <c r="FN46">
        <v>2.8862100000000002</v>
      </c>
      <c r="FO46">
        <v>2.8597899999999998</v>
      </c>
      <c r="FP46">
        <v>0.19045100000000001</v>
      </c>
      <c r="FQ46">
        <v>0.200017</v>
      </c>
      <c r="FR46">
        <v>0.105213</v>
      </c>
      <c r="FS46">
        <v>0.100438</v>
      </c>
      <c r="FT46">
        <v>24236.5</v>
      </c>
      <c r="FU46">
        <v>18489.5</v>
      </c>
      <c r="FV46">
        <v>28914.1</v>
      </c>
      <c r="FW46">
        <v>21594.5</v>
      </c>
      <c r="FX46">
        <v>34562</v>
      </c>
      <c r="FY46">
        <v>26662.6</v>
      </c>
      <c r="FZ46">
        <v>40172.300000000003</v>
      </c>
      <c r="GA46">
        <v>30759.3</v>
      </c>
      <c r="GB46">
        <v>1.9462200000000001</v>
      </c>
      <c r="GC46">
        <v>1.74088</v>
      </c>
      <c r="GD46">
        <v>6.6772100000000001E-2</v>
      </c>
      <c r="GE46">
        <v>0</v>
      </c>
      <c r="GF46">
        <v>29.217099999999999</v>
      </c>
      <c r="GG46">
        <v>999.9</v>
      </c>
      <c r="GH46">
        <v>45.9</v>
      </c>
      <c r="GI46">
        <v>44.4</v>
      </c>
      <c r="GJ46">
        <v>43.1374</v>
      </c>
      <c r="GK46">
        <v>62.569800000000001</v>
      </c>
      <c r="GL46">
        <v>11.7788</v>
      </c>
      <c r="GM46">
        <v>1</v>
      </c>
      <c r="GN46">
        <v>0.96769799999999995</v>
      </c>
      <c r="GO46">
        <v>9.2810500000000005</v>
      </c>
      <c r="GP46">
        <v>20.024699999999999</v>
      </c>
      <c r="GQ46">
        <v>5.2393000000000001</v>
      </c>
      <c r="GR46">
        <v>11.997999999999999</v>
      </c>
      <c r="GS46">
        <v>4.9751500000000002</v>
      </c>
      <c r="GT46">
        <v>3.2850000000000001</v>
      </c>
      <c r="GU46">
        <v>9999</v>
      </c>
      <c r="GV46">
        <v>9999</v>
      </c>
      <c r="GW46">
        <v>9999</v>
      </c>
      <c r="GX46">
        <v>71.599999999999994</v>
      </c>
      <c r="GY46">
        <v>1.8613299999999999</v>
      </c>
      <c r="GZ46">
        <v>1.8631</v>
      </c>
      <c r="HA46">
        <v>1.86829</v>
      </c>
      <c r="HB46">
        <v>1.8592599999999999</v>
      </c>
      <c r="HC46">
        <v>1.8574600000000001</v>
      </c>
      <c r="HD46">
        <v>1.86124</v>
      </c>
      <c r="HE46">
        <v>1.8650800000000001</v>
      </c>
      <c r="HF46">
        <v>1.86707</v>
      </c>
      <c r="HG46">
        <v>0</v>
      </c>
      <c r="HH46">
        <v>0</v>
      </c>
      <c r="HI46">
        <v>0</v>
      </c>
      <c r="HJ46">
        <v>4.5</v>
      </c>
      <c r="HK46" t="s">
        <v>409</v>
      </c>
      <c r="HL46" t="s">
        <v>410</v>
      </c>
      <c r="HM46" t="s">
        <v>411</v>
      </c>
      <c r="HN46" t="s">
        <v>412</v>
      </c>
      <c r="HO46" t="s">
        <v>412</v>
      </c>
      <c r="HP46" t="s">
        <v>411</v>
      </c>
      <c r="HQ46">
        <v>0</v>
      </c>
      <c r="HR46">
        <v>100</v>
      </c>
      <c r="HS46">
        <v>100</v>
      </c>
      <c r="HT46">
        <v>0.64</v>
      </c>
      <c r="HU46">
        <v>0.41239999999999999</v>
      </c>
      <c r="HV46">
        <v>1.1636331926519119</v>
      </c>
      <c r="HW46">
        <v>7.2017937835690661E-4</v>
      </c>
      <c r="HX46">
        <v>-2.1401732963678211E-6</v>
      </c>
      <c r="HY46">
        <v>9.6926120888077628E-10</v>
      </c>
      <c r="HZ46">
        <v>2.9261239023287831E-2</v>
      </c>
      <c r="IA46">
        <v>-2.019664207311889E-3</v>
      </c>
      <c r="IB46">
        <v>1.3222536906549621E-3</v>
      </c>
      <c r="IC46">
        <v>-1.7633197445110861E-5</v>
      </c>
      <c r="ID46">
        <v>10</v>
      </c>
      <c r="IE46">
        <v>1941</v>
      </c>
      <c r="IF46">
        <v>1</v>
      </c>
      <c r="IG46">
        <v>24</v>
      </c>
      <c r="IH46">
        <v>1</v>
      </c>
      <c r="II46">
        <v>0.8</v>
      </c>
      <c r="IJ46">
        <v>2.5830099999999998</v>
      </c>
      <c r="IK46">
        <v>2.5488300000000002</v>
      </c>
      <c r="IL46">
        <v>1.3940399999999999</v>
      </c>
      <c r="IM46">
        <v>2.2778299999999998</v>
      </c>
      <c r="IN46">
        <v>1.5918000000000001</v>
      </c>
      <c r="IO46">
        <v>2.323</v>
      </c>
      <c r="IP46">
        <v>48.5779</v>
      </c>
      <c r="IQ46">
        <v>23.8949</v>
      </c>
      <c r="IR46">
        <v>18</v>
      </c>
      <c r="IS46">
        <v>522.29600000000005</v>
      </c>
      <c r="IT46">
        <v>419.12299999999999</v>
      </c>
      <c r="IU46">
        <v>19.433900000000001</v>
      </c>
      <c r="IV46">
        <v>38.8371</v>
      </c>
      <c r="IW46">
        <v>30.000399999999999</v>
      </c>
      <c r="IX46">
        <v>38.577300000000001</v>
      </c>
      <c r="IY46">
        <v>38.532200000000003</v>
      </c>
      <c r="IZ46">
        <v>51.765799999999999</v>
      </c>
      <c r="JA46">
        <v>55.973199999999999</v>
      </c>
      <c r="JB46">
        <v>0</v>
      </c>
      <c r="JC46">
        <v>19.0898</v>
      </c>
      <c r="JD46">
        <v>1200</v>
      </c>
      <c r="JE46">
        <v>19.0136</v>
      </c>
      <c r="JF46">
        <v>97.899799999999999</v>
      </c>
      <c r="JG46">
        <v>98.721900000000005</v>
      </c>
    </row>
    <row r="47" spans="1:267" x14ac:dyDescent="0.3">
      <c r="A47">
        <v>31</v>
      </c>
      <c r="B47">
        <v>1659736062</v>
      </c>
      <c r="C47">
        <v>4706.4000000953674</v>
      </c>
      <c r="D47" t="s">
        <v>560</v>
      </c>
      <c r="E47" t="s">
        <v>561</v>
      </c>
      <c r="F47" t="s">
        <v>398</v>
      </c>
      <c r="G47" t="s">
        <v>399</v>
      </c>
      <c r="H47" t="s">
        <v>31</v>
      </c>
      <c r="I47" t="s">
        <v>491</v>
      </c>
      <c r="J47" t="s">
        <v>401</v>
      </c>
      <c r="K47">
        <f t="shared" si="0"/>
        <v>1.7209388231733753</v>
      </c>
      <c r="L47">
        <v>1659736062</v>
      </c>
      <c r="M47">
        <f t="shared" si="1"/>
        <v>1.9495034362109968E-3</v>
      </c>
      <c r="N47">
        <f t="shared" si="2"/>
        <v>1.9495034362109969</v>
      </c>
      <c r="O47">
        <f t="shared" si="3"/>
        <v>45.675097368385927</v>
      </c>
      <c r="P47">
        <f t="shared" si="4"/>
        <v>1441.98</v>
      </c>
      <c r="Q47">
        <f t="shared" si="5"/>
        <v>568.53804791942332</v>
      </c>
      <c r="R47">
        <f t="shared" si="6"/>
        <v>56.585305307817762</v>
      </c>
      <c r="S47">
        <f t="shared" si="7"/>
        <v>143.51700619926001</v>
      </c>
      <c r="T47">
        <f t="shared" si="8"/>
        <v>8.8517802845922575E-2</v>
      </c>
      <c r="U47">
        <f t="shared" si="9"/>
        <v>2.9157654068194523</v>
      </c>
      <c r="V47">
        <f t="shared" si="10"/>
        <v>8.7051567857970996E-2</v>
      </c>
      <c r="W47">
        <f t="shared" si="11"/>
        <v>5.4536942239159919E-2</v>
      </c>
      <c r="X47">
        <f t="shared" si="12"/>
        <v>321.51282220318552</v>
      </c>
      <c r="Y47">
        <f t="shared" si="13"/>
        <v>30.090693878376591</v>
      </c>
      <c r="Z47">
        <f t="shared" si="14"/>
        <v>30.176100000000002</v>
      </c>
      <c r="AA47">
        <f t="shared" si="15"/>
        <v>4.3037348065955889</v>
      </c>
      <c r="AB47">
        <f t="shared" si="16"/>
        <v>54.330685805109155</v>
      </c>
      <c r="AC47">
        <f t="shared" si="17"/>
        <v>2.1470621064325002</v>
      </c>
      <c r="AD47">
        <f t="shared" si="18"/>
        <v>3.9518406120148666</v>
      </c>
      <c r="AE47">
        <f t="shared" si="19"/>
        <v>2.1566727001630888</v>
      </c>
      <c r="AF47">
        <f t="shared" si="20"/>
        <v>-85.973101536904963</v>
      </c>
      <c r="AG47">
        <f t="shared" si="21"/>
        <v>-232.47530780735326</v>
      </c>
      <c r="AH47">
        <f t="shared" si="22"/>
        <v>-17.629553488866499</v>
      </c>
      <c r="AI47">
        <f t="shared" si="23"/>
        <v>-14.565140629939208</v>
      </c>
      <c r="AJ47">
        <v>0</v>
      </c>
      <c r="AK47">
        <v>0</v>
      </c>
      <c r="AL47">
        <f t="shared" si="24"/>
        <v>1</v>
      </c>
      <c r="AM47">
        <f t="shared" si="25"/>
        <v>0</v>
      </c>
      <c r="AN47">
        <f t="shared" si="26"/>
        <v>52172.159451526852</v>
      </c>
      <c r="AO47" t="s">
        <v>402</v>
      </c>
      <c r="AP47">
        <v>10366.9</v>
      </c>
      <c r="AQ47">
        <v>993.59653846153856</v>
      </c>
      <c r="AR47">
        <v>3431.87</v>
      </c>
      <c r="AS47">
        <f t="shared" si="27"/>
        <v>0.71047955241266758</v>
      </c>
      <c r="AT47">
        <v>-3.9894345373445681</v>
      </c>
      <c r="AU47" t="s">
        <v>562</v>
      </c>
      <c r="AV47">
        <v>10251.799999999999</v>
      </c>
      <c r="AW47">
        <v>809.84187999999995</v>
      </c>
      <c r="AX47">
        <v>1247.54</v>
      </c>
      <c r="AY47">
        <f t="shared" si="28"/>
        <v>0.35084896676659671</v>
      </c>
      <c r="AZ47">
        <v>0.5</v>
      </c>
      <c r="BA47">
        <f t="shared" si="29"/>
        <v>1681.2134995871427</v>
      </c>
      <c r="BB47">
        <f t="shared" si="30"/>
        <v>45.675097368385927</v>
      </c>
      <c r="BC47">
        <f t="shared" si="31"/>
        <v>294.92600962210162</v>
      </c>
      <c r="BD47">
        <f t="shared" si="32"/>
        <v>2.9540883366643598E-2</v>
      </c>
      <c r="BE47">
        <f t="shared" si="33"/>
        <v>1.7509097904676403</v>
      </c>
      <c r="BF47">
        <f t="shared" si="34"/>
        <v>659.3540322377354</v>
      </c>
      <c r="BG47" t="s">
        <v>563</v>
      </c>
      <c r="BH47">
        <v>576.13</v>
      </c>
      <c r="BI47">
        <f t="shared" si="35"/>
        <v>576.13</v>
      </c>
      <c r="BJ47">
        <f t="shared" si="36"/>
        <v>0.53818715231575742</v>
      </c>
      <c r="BK47">
        <f t="shared" si="37"/>
        <v>0.65190884854261932</v>
      </c>
      <c r="BL47">
        <f t="shared" si="38"/>
        <v>0.76489106151120201</v>
      </c>
      <c r="BM47">
        <f t="shared" si="39"/>
        <v>1.7236046061131121</v>
      </c>
      <c r="BN47">
        <f t="shared" si="40"/>
        <v>0.89585111533050421</v>
      </c>
      <c r="BO47">
        <f t="shared" si="41"/>
        <v>0.46377478639516551</v>
      </c>
      <c r="BP47">
        <f t="shared" si="42"/>
        <v>0.53622521360483444</v>
      </c>
      <c r="BQ47">
        <v>6693</v>
      </c>
      <c r="BR47">
        <v>300</v>
      </c>
      <c r="BS47">
        <v>300</v>
      </c>
      <c r="BT47">
        <v>300</v>
      </c>
      <c r="BU47">
        <v>10251.799999999999</v>
      </c>
      <c r="BV47">
        <v>1134.67</v>
      </c>
      <c r="BW47">
        <v>-1.0918300000000001E-2</v>
      </c>
      <c r="BX47">
        <v>6.94</v>
      </c>
      <c r="BY47" t="s">
        <v>405</v>
      </c>
      <c r="BZ47" t="s">
        <v>405</v>
      </c>
      <c r="CA47" t="s">
        <v>405</v>
      </c>
      <c r="CB47" t="s">
        <v>405</v>
      </c>
      <c r="CC47" t="s">
        <v>405</v>
      </c>
      <c r="CD47" t="s">
        <v>405</v>
      </c>
      <c r="CE47" t="s">
        <v>405</v>
      </c>
      <c r="CF47" t="s">
        <v>405</v>
      </c>
      <c r="CG47" t="s">
        <v>405</v>
      </c>
      <c r="CH47" t="s">
        <v>405</v>
      </c>
      <c r="CI47">
        <f t="shared" si="43"/>
        <v>2000.02</v>
      </c>
      <c r="CJ47">
        <f t="shared" si="44"/>
        <v>1681.2134995871427</v>
      </c>
      <c r="CK47">
        <f t="shared" si="45"/>
        <v>0.84059834381013321</v>
      </c>
      <c r="CL47">
        <f t="shared" si="46"/>
        <v>0.16075480355355723</v>
      </c>
      <c r="CM47">
        <v>6</v>
      </c>
      <c r="CN47">
        <v>0.5</v>
      </c>
      <c r="CO47" t="s">
        <v>406</v>
      </c>
      <c r="CP47">
        <v>2</v>
      </c>
      <c r="CQ47">
        <v>1659736062</v>
      </c>
      <c r="CR47">
        <v>1441.98</v>
      </c>
      <c r="CS47">
        <v>1500.16</v>
      </c>
      <c r="CT47">
        <v>21.572500000000002</v>
      </c>
      <c r="CU47">
        <v>19.2837</v>
      </c>
      <c r="CV47">
        <v>1441.03</v>
      </c>
      <c r="CW47">
        <v>21.166899999999998</v>
      </c>
      <c r="CX47">
        <v>500.03</v>
      </c>
      <c r="CY47">
        <v>99.427599999999998</v>
      </c>
      <c r="CZ47">
        <v>0.100137</v>
      </c>
      <c r="DA47">
        <v>28.697199999999999</v>
      </c>
      <c r="DB47">
        <v>30.176100000000002</v>
      </c>
      <c r="DC47">
        <v>999.9</v>
      </c>
      <c r="DD47">
        <v>0</v>
      </c>
      <c r="DE47">
        <v>0</v>
      </c>
      <c r="DF47">
        <v>9978.75</v>
      </c>
      <c r="DG47">
        <v>0</v>
      </c>
      <c r="DH47">
        <v>1071.32</v>
      </c>
      <c r="DI47">
        <v>-58.183700000000002</v>
      </c>
      <c r="DJ47">
        <v>1473.77</v>
      </c>
      <c r="DK47">
        <v>1529.66</v>
      </c>
      <c r="DL47">
        <v>2.2888600000000001</v>
      </c>
      <c r="DM47">
        <v>1500.16</v>
      </c>
      <c r="DN47">
        <v>19.2837</v>
      </c>
      <c r="DO47">
        <v>2.1448999999999998</v>
      </c>
      <c r="DP47">
        <v>1.91733</v>
      </c>
      <c r="DQ47">
        <v>18.5566</v>
      </c>
      <c r="DR47">
        <v>16.7776</v>
      </c>
      <c r="DS47">
        <v>2000.02</v>
      </c>
      <c r="DT47">
        <v>0.98000500000000001</v>
      </c>
      <c r="DU47">
        <v>1.99954E-2</v>
      </c>
      <c r="DV47">
        <v>0</v>
      </c>
      <c r="DW47">
        <v>809.35500000000002</v>
      </c>
      <c r="DX47">
        <v>5.0006899999999996</v>
      </c>
      <c r="DY47">
        <v>17239.400000000001</v>
      </c>
      <c r="DZ47">
        <v>16626.8</v>
      </c>
      <c r="EA47">
        <v>49.561999999999998</v>
      </c>
      <c r="EB47">
        <v>51.5</v>
      </c>
      <c r="EC47">
        <v>50.625</v>
      </c>
      <c r="ED47">
        <v>51.061999999999998</v>
      </c>
      <c r="EE47">
        <v>51.125</v>
      </c>
      <c r="EF47">
        <v>1955.13</v>
      </c>
      <c r="EG47">
        <v>39.89</v>
      </c>
      <c r="EH47">
        <v>0</v>
      </c>
      <c r="EI47">
        <v>151.4000000953674</v>
      </c>
      <c r="EJ47">
        <v>0</v>
      </c>
      <c r="EK47">
        <v>809.84187999999995</v>
      </c>
      <c r="EL47">
        <v>-3.985923083074808</v>
      </c>
      <c r="EM47">
        <v>-60.984615298379197</v>
      </c>
      <c r="EN47">
        <v>17246.168000000001</v>
      </c>
      <c r="EO47">
        <v>15</v>
      </c>
      <c r="EP47">
        <v>1659735986</v>
      </c>
      <c r="EQ47" t="s">
        <v>564</v>
      </c>
      <c r="ER47">
        <v>1659735986</v>
      </c>
      <c r="ES47">
        <v>1659735976.5</v>
      </c>
      <c r="ET47">
        <v>53</v>
      </c>
      <c r="EU47">
        <v>0.28899999999999998</v>
      </c>
      <c r="EV47">
        <v>-6.0000000000000001E-3</v>
      </c>
      <c r="EW47">
        <v>0.98799999999999999</v>
      </c>
      <c r="EX47">
        <v>0.33300000000000002</v>
      </c>
      <c r="EY47">
        <v>1500</v>
      </c>
      <c r="EZ47">
        <v>19</v>
      </c>
      <c r="FA47">
        <v>0.04</v>
      </c>
      <c r="FB47">
        <v>0.04</v>
      </c>
      <c r="FC47">
        <v>45.756137035008393</v>
      </c>
      <c r="FD47">
        <v>-0.97768352478001008</v>
      </c>
      <c r="FE47">
        <v>0.1689303529073154</v>
      </c>
      <c r="FF47">
        <v>1</v>
      </c>
      <c r="FG47">
        <v>8.8400787574897915E-2</v>
      </c>
      <c r="FH47">
        <v>-9.2301751438133135E-5</v>
      </c>
      <c r="FI47">
        <v>1.863055337077178E-4</v>
      </c>
      <c r="FJ47">
        <v>1</v>
      </c>
      <c r="FK47">
        <v>2</v>
      </c>
      <c r="FL47">
        <v>2</v>
      </c>
      <c r="FM47" t="s">
        <v>408</v>
      </c>
      <c r="FN47">
        <v>2.8860700000000001</v>
      </c>
      <c r="FO47">
        <v>2.85975</v>
      </c>
      <c r="FP47">
        <v>0.21945100000000001</v>
      </c>
      <c r="FQ47">
        <v>0.22931000000000001</v>
      </c>
      <c r="FR47">
        <v>0.105098</v>
      </c>
      <c r="FS47">
        <v>0.10122299999999999</v>
      </c>
      <c r="FT47">
        <v>23361.3</v>
      </c>
      <c r="FU47">
        <v>17807.099999999999</v>
      </c>
      <c r="FV47">
        <v>28912.1</v>
      </c>
      <c r="FW47">
        <v>21593.1</v>
      </c>
      <c r="FX47">
        <v>34566</v>
      </c>
      <c r="FY47">
        <v>26639.3</v>
      </c>
      <c r="FZ47">
        <v>40170.1</v>
      </c>
      <c r="GA47">
        <v>30758.2</v>
      </c>
      <c r="GB47">
        <v>1.9456800000000001</v>
      </c>
      <c r="GC47">
        <v>1.7386200000000001</v>
      </c>
      <c r="GD47">
        <v>7.4747900000000006E-2</v>
      </c>
      <c r="GE47">
        <v>0</v>
      </c>
      <c r="GF47">
        <v>28.9589</v>
      </c>
      <c r="GG47">
        <v>999.9</v>
      </c>
      <c r="GH47">
        <v>45.8</v>
      </c>
      <c r="GI47">
        <v>44.6</v>
      </c>
      <c r="GJ47">
        <v>43.494300000000003</v>
      </c>
      <c r="GK47">
        <v>62.759799999999998</v>
      </c>
      <c r="GL47">
        <v>12.027200000000001</v>
      </c>
      <c r="GM47">
        <v>1</v>
      </c>
      <c r="GN47">
        <v>0.97405699999999995</v>
      </c>
      <c r="GO47">
        <v>9.2810500000000005</v>
      </c>
      <c r="GP47">
        <v>20.025700000000001</v>
      </c>
      <c r="GQ47">
        <v>5.2355600000000004</v>
      </c>
      <c r="GR47">
        <v>11.997999999999999</v>
      </c>
      <c r="GS47">
        <v>4.9757499999999997</v>
      </c>
      <c r="GT47">
        <v>3.28498</v>
      </c>
      <c r="GU47">
        <v>9999</v>
      </c>
      <c r="GV47">
        <v>9999</v>
      </c>
      <c r="GW47">
        <v>9999</v>
      </c>
      <c r="GX47">
        <v>71.7</v>
      </c>
      <c r="GY47">
        <v>1.8613299999999999</v>
      </c>
      <c r="GZ47">
        <v>1.8631</v>
      </c>
      <c r="HA47">
        <v>1.86829</v>
      </c>
      <c r="HB47">
        <v>1.85924</v>
      </c>
      <c r="HC47">
        <v>1.85747</v>
      </c>
      <c r="HD47">
        <v>1.8612200000000001</v>
      </c>
      <c r="HE47">
        <v>1.8650800000000001</v>
      </c>
      <c r="HF47">
        <v>1.86707</v>
      </c>
      <c r="HG47">
        <v>0</v>
      </c>
      <c r="HH47">
        <v>0</v>
      </c>
      <c r="HI47">
        <v>0</v>
      </c>
      <c r="HJ47">
        <v>4.5</v>
      </c>
      <c r="HK47" t="s">
        <v>409</v>
      </c>
      <c r="HL47" t="s">
        <v>410</v>
      </c>
      <c r="HM47" t="s">
        <v>411</v>
      </c>
      <c r="HN47" t="s">
        <v>412</v>
      </c>
      <c r="HO47" t="s">
        <v>412</v>
      </c>
      <c r="HP47" t="s">
        <v>411</v>
      </c>
      <c r="HQ47">
        <v>0</v>
      </c>
      <c r="HR47">
        <v>100</v>
      </c>
      <c r="HS47">
        <v>100</v>
      </c>
      <c r="HT47">
        <v>0.95</v>
      </c>
      <c r="HU47">
        <v>0.40560000000000002</v>
      </c>
      <c r="HV47">
        <v>1.452388500587428</v>
      </c>
      <c r="HW47">
        <v>7.2017937835690661E-4</v>
      </c>
      <c r="HX47">
        <v>-2.1401732963678211E-6</v>
      </c>
      <c r="HY47">
        <v>9.6926120888077628E-10</v>
      </c>
      <c r="HZ47">
        <v>2.320586040357183E-2</v>
      </c>
      <c r="IA47">
        <v>-2.019664207311889E-3</v>
      </c>
      <c r="IB47">
        <v>1.3222536906549621E-3</v>
      </c>
      <c r="IC47">
        <v>-1.7633197445110861E-5</v>
      </c>
      <c r="ID47">
        <v>10</v>
      </c>
      <c r="IE47">
        <v>1941</v>
      </c>
      <c r="IF47">
        <v>1</v>
      </c>
      <c r="IG47">
        <v>24</v>
      </c>
      <c r="IH47">
        <v>1.3</v>
      </c>
      <c r="II47">
        <v>1.4</v>
      </c>
      <c r="IJ47">
        <v>3.10303</v>
      </c>
      <c r="IK47">
        <v>2.5415000000000001</v>
      </c>
      <c r="IL47">
        <v>1.3940399999999999</v>
      </c>
      <c r="IM47">
        <v>2.2778299999999998</v>
      </c>
      <c r="IN47">
        <v>1.5918000000000001</v>
      </c>
      <c r="IO47">
        <v>2.4694799999999999</v>
      </c>
      <c r="IP47">
        <v>48.732599999999998</v>
      </c>
      <c r="IQ47">
        <v>23.903600000000001</v>
      </c>
      <c r="IR47">
        <v>18</v>
      </c>
      <c r="IS47">
        <v>522.64700000000005</v>
      </c>
      <c r="IT47">
        <v>418.28800000000001</v>
      </c>
      <c r="IU47">
        <v>19.392199999999999</v>
      </c>
      <c r="IV47">
        <v>38.916400000000003</v>
      </c>
      <c r="IW47">
        <v>30.0002</v>
      </c>
      <c r="IX47">
        <v>38.6738</v>
      </c>
      <c r="IY47">
        <v>38.631500000000003</v>
      </c>
      <c r="IZ47">
        <v>62.179600000000001</v>
      </c>
      <c r="JA47">
        <v>56.097900000000003</v>
      </c>
      <c r="JB47">
        <v>0</v>
      </c>
      <c r="JC47">
        <v>19.053100000000001</v>
      </c>
      <c r="JD47">
        <v>1500</v>
      </c>
      <c r="JE47">
        <v>19.239699999999999</v>
      </c>
      <c r="JF47">
        <v>97.893900000000002</v>
      </c>
      <c r="JG47">
        <v>98.717200000000005</v>
      </c>
    </row>
    <row r="48" spans="1:267" x14ac:dyDescent="0.3">
      <c r="A48">
        <v>32</v>
      </c>
      <c r="B48">
        <v>1659736183</v>
      </c>
      <c r="C48">
        <v>4827.4000000953674</v>
      </c>
      <c r="D48" t="s">
        <v>565</v>
      </c>
      <c r="E48" t="s">
        <v>566</v>
      </c>
      <c r="F48" t="s">
        <v>398</v>
      </c>
      <c r="G48" t="s">
        <v>399</v>
      </c>
      <c r="H48" t="s">
        <v>31</v>
      </c>
      <c r="I48" t="s">
        <v>491</v>
      </c>
      <c r="J48" t="s">
        <v>401</v>
      </c>
      <c r="K48">
        <f t="shared" si="0"/>
        <v>1.4836320069112354</v>
      </c>
      <c r="L48">
        <v>1659736183</v>
      </c>
      <c r="M48">
        <f t="shared" si="1"/>
        <v>2.0383216691243536E-3</v>
      </c>
      <c r="N48">
        <f t="shared" si="2"/>
        <v>2.0383216691243535</v>
      </c>
      <c r="O48">
        <f t="shared" si="3"/>
        <v>47.266007182426229</v>
      </c>
      <c r="P48">
        <f t="shared" si="4"/>
        <v>1738.86</v>
      </c>
      <c r="Q48">
        <f t="shared" si="5"/>
        <v>861.15812377586644</v>
      </c>
      <c r="R48">
        <f t="shared" si="6"/>
        <v>85.707865412349662</v>
      </c>
      <c r="S48">
        <f t="shared" si="7"/>
        <v>173.06226897965996</v>
      </c>
      <c r="T48">
        <f t="shared" si="8"/>
        <v>9.2361005530888621E-2</v>
      </c>
      <c r="U48">
        <f t="shared" si="9"/>
        <v>2.9204446343814743</v>
      </c>
      <c r="V48">
        <f t="shared" si="10"/>
        <v>9.0768431583074419E-2</v>
      </c>
      <c r="W48">
        <f t="shared" si="11"/>
        <v>5.6871068839533523E-2</v>
      </c>
      <c r="X48">
        <f t="shared" si="12"/>
        <v>321.50643820316958</v>
      </c>
      <c r="Y48">
        <f t="shared" si="13"/>
        <v>30.094013905615036</v>
      </c>
      <c r="Z48">
        <f t="shared" si="14"/>
        <v>30.2529</v>
      </c>
      <c r="AA48">
        <f t="shared" si="15"/>
        <v>4.3227317796397982</v>
      </c>
      <c r="AB48">
        <f t="shared" si="16"/>
        <v>54.581051062355556</v>
      </c>
      <c r="AC48">
        <f t="shared" si="17"/>
        <v>2.1605364132042002</v>
      </c>
      <c r="AD48">
        <f t="shared" si="18"/>
        <v>3.9584001611400219</v>
      </c>
      <c r="AE48">
        <f t="shared" si="19"/>
        <v>2.162195366435598</v>
      </c>
      <c r="AF48">
        <f t="shared" si="20"/>
        <v>-89.889985608383995</v>
      </c>
      <c r="AG48">
        <f t="shared" si="21"/>
        <v>-240.43733069475098</v>
      </c>
      <c r="AH48">
        <f t="shared" si="22"/>
        <v>-18.213657330518878</v>
      </c>
      <c r="AI48">
        <f t="shared" si="23"/>
        <v>-27.034535430484254</v>
      </c>
      <c r="AJ48">
        <v>0</v>
      </c>
      <c r="AK48">
        <v>0</v>
      </c>
      <c r="AL48">
        <f t="shared" si="24"/>
        <v>1</v>
      </c>
      <c r="AM48">
        <f t="shared" si="25"/>
        <v>0</v>
      </c>
      <c r="AN48">
        <f t="shared" si="26"/>
        <v>52301.126900458607</v>
      </c>
      <c r="AO48" t="s">
        <v>402</v>
      </c>
      <c r="AP48">
        <v>10366.9</v>
      </c>
      <c r="AQ48">
        <v>993.59653846153856</v>
      </c>
      <c r="AR48">
        <v>3431.87</v>
      </c>
      <c r="AS48">
        <f t="shared" si="27"/>
        <v>0.71047955241266758</v>
      </c>
      <c r="AT48">
        <v>-3.9894345373445681</v>
      </c>
      <c r="AU48" t="s">
        <v>567</v>
      </c>
      <c r="AV48">
        <v>10251.5</v>
      </c>
      <c r="AW48">
        <v>799.51334615384621</v>
      </c>
      <c r="AX48">
        <v>1198.72</v>
      </c>
      <c r="AY48">
        <f t="shared" si="28"/>
        <v>0.33302744080865743</v>
      </c>
      <c r="AZ48">
        <v>0.5</v>
      </c>
      <c r="BA48">
        <f t="shared" si="29"/>
        <v>1681.1798995871343</v>
      </c>
      <c r="BB48">
        <f t="shared" si="30"/>
        <v>47.266007182426229</v>
      </c>
      <c r="BC48">
        <f t="shared" si="31"/>
        <v>279.93951974922948</v>
      </c>
      <c r="BD48">
        <f t="shared" si="32"/>
        <v>3.0487779286653475E-2</v>
      </c>
      <c r="BE48">
        <f t="shared" si="33"/>
        <v>1.8629454751735182</v>
      </c>
      <c r="BF48">
        <f t="shared" si="34"/>
        <v>645.4604621768915</v>
      </c>
      <c r="BG48" t="s">
        <v>568</v>
      </c>
      <c r="BH48">
        <v>568.71</v>
      </c>
      <c r="BI48">
        <f t="shared" si="35"/>
        <v>568.71</v>
      </c>
      <c r="BJ48">
        <f t="shared" si="36"/>
        <v>0.52556894020288303</v>
      </c>
      <c r="BK48">
        <f t="shared" si="37"/>
        <v>0.63365129735425441</v>
      </c>
      <c r="BL48">
        <f t="shared" si="38"/>
        <v>0.77995990444124663</v>
      </c>
      <c r="BM48">
        <f t="shared" si="39"/>
        <v>1.9461774428533665</v>
      </c>
      <c r="BN48">
        <f t="shared" si="40"/>
        <v>0.91587347983148837</v>
      </c>
      <c r="BO48">
        <f t="shared" si="41"/>
        <v>0.45072897288320574</v>
      </c>
      <c r="BP48">
        <f t="shared" si="42"/>
        <v>0.54927102711679421</v>
      </c>
      <c r="BQ48">
        <v>6695</v>
      </c>
      <c r="BR48">
        <v>300</v>
      </c>
      <c r="BS48">
        <v>300</v>
      </c>
      <c r="BT48">
        <v>300</v>
      </c>
      <c r="BU48">
        <v>10251.5</v>
      </c>
      <c r="BV48">
        <v>1100.1199999999999</v>
      </c>
      <c r="BW48">
        <v>-1.0917899999999999E-2</v>
      </c>
      <c r="BX48">
        <v>7.5</v>
      </c>
      <c r="BY48" t="s">
        <v>405</v>
      </c>
      <c r="BZ48" t="s">
        <v>405</v>
      </c>
      <c r="CA48" t="s">
        <v>405</v>
      </c>
      <c r="CB48" t="s">
        <v>405</v>
      </c>
      <c r="CC48" t="s">
        <v>405</v>
      </c>
      <c r="CD48" t="s">
        <v>405</v>
      </c>
      <c r="CE48" t="s">
        <v>405</v>
      </c>
      <c r="CF48" t="s">
        <v>405</v>
      </c>
      <c r="CG48" t="s">
        <v>405</v>
      </c>
      <c r="CH48" t="s">
        <v>405</v>
      </c>
      <c r="CI48">
        <f t="shared" si="43"/>
        <v>1999.98</v>
      </c>
      <c r="CJ48">
        <f t="shared" si="44"/>
        <v>1681.1798995871343</v>
      </c>
      <c r="CK48">
        <f t="shared" si="45"/>
        <v>0.84059835577712494</v>
      </c>
      <c r="CL48">
        <f t="shared" si="46"/>
        <v>0.1607548266498513</v>
      </c>
      <c r="CM48">
        <v>6</v>
      </c>
      <c r="CN48">
        <v>0.5</v>
      </c>
      <c r="CO48" t="s">
        <v>406</v>
      </c>
      <c r="CP48">
        <v>2</v>
      </c>
      <c r="CQ48">
        <v>1659736183</v>
      </c>
      <c r="CR48">
        <v>1738.86</v>
      </c>
      <c r="CS48">
        <v>1799.82</v>
      </c>
      <c r="CT48">
        <v>21.708200000000001</v>
      </c>
      <c r="CU48">
        <v>19.315799999999999</v>
      </c>
      <c r="CV48">
        <v>1737.85</v>
      </c>
      <c r="CW48">
        <v>21.2974</v>
      </c>
      <c r="CX48">
        <v>500.10199999999998</v>
      </c>
      <c r="CY48">
        <v>99.426199999999994</v>
      </c>
      <c r="CZ48">
        <v>0.100081</v>
      </c>
      <c r="DA48">
        <v>28.7258</v>
      </c>
      <c r="DB48">
        <v>30.2529</v>
      </c>
      <c r="DC48">
        <v>999.9</v>
      </c>
      <c r="DD48">
        <v>0</v>
      </c>
      <c r="DE48">
        <v>0</v>
      </c>
      <c r="DF48">
        <v>10005.6</v>
      </c>
      <c r="DG48">
        <v>0</v>
      </c>
      <c r="DH48">
        <v>1061.57</v>
      </c>
      <c r="DI48">
        <v>-60.957999999999998</v>
      </c>
      <c r="DJ48">
        <v>1777.45</v>
      </c>
      <c r="DK48">
        <v>1835.27</v>
      </c>
      <c r="DL48">
        <v>2.3923999999999999</v>
      </c>
      <c r="DM48">
        <v>1799.82</v>
      </c>
      <c r="DN48">
        <v>19.315799999999999</v>
      </c>
      <c r="DO48">
        <v>2.1583700000000001</v>
      </c>
      <c r="DP48">
        <v>1.9205000000000001</v>
      </c>
      <c r="DQ48">
        <v>18.656600000000001</v>
      </c>
      <c r="DR48">
        <v>16.803699999999999</v>
      </c>
      <c r="DS48">
        <v>1999.98</v>
      </c>
      <c r="DT48">
        <v>0.98000500000000001</v>
      </c>
      <c r="DU48">
        <v>1.99954E-2</v>
      </c>
      <c r="DV48">
        <v>0</v>
      </c>
      <c r="DW48">
        <v>798.78200000000004</v>
      </c>
      <c r="DX48">
        <v>5.0006899999999996</v>
      </c>
      <c r="DY48">
        <v>17060.400000000001</v>
      </c>
      <c r="DZ48">
        <v>16626.5</v>
      </c>
      <c r="EA48">
        <v>49.561999999999998</v>
      </c>
      <c r="EB48">
        <v>51.5</v>
      </c>
      <c r="EC48">
        <v>50.686999999999998</v>
      </c>
      <c r="ED48">
        <v>51.125</v>
      </c>
      <c r="EE48">
        <v>51.186999999999998</v>
      </c>
      <c r="EF48">
        <v>1955.09</v>
      </c>
      <c r="EG48">
        <v>39.89</v>
      </c>
      <c r="EH48">
        <v>0</v>
      </c>
      <c r="EI48">
        <v>120.5</v>
      </c>
      <c r="EJ48">
        <v>0</v>
      </c>
      <c r="EK48">
        <v>799.51334615384621</v>
      </c>
      <c r="EL48">
        <v>-6.2961025590604267</v>
      </c>
      <c r="EM48">
        <v>-40.211965834834032</v>
      </c>
      <c r="EN48">
        <v>17071.353846153848</v>
      </c>
      <c r="EO48">
        <v>15</v>
      </c>
      <c r="EP48">
        <v>1659736133.5</v>
      </c>
      <c r="EQ48" t="s">
        <v>569</v>
      </c>
      <c r="ER48">
        <v>1659736133.5</v>
      </c>
      <c r="ES48">
        <v>1659736130</v>
      </c>
      <c r="ET48">
        <v>54</v>
      </c>
      <c r="EU48">
        <v>-0.32</v>
      </c>
      <c r="EV48">
        <v>1E-3</v>
      </c>
      <c r="EW48">
        <v>1.1459999999999999</v>
      </c>
      <c r="EX48">
        <v>0.33800000000000002</v>
      </c>
      <c r="EY48">
        <v>1800</v>
      </c>
      <c r="EZ48">
        <v>19</v>
      </c>
      <c r="FA48">
        <v>0.11</v>
      </c>
      <c r="FB48">
        <v>0.04</v>
      </c>
      <c r="FC48">
        <v>47.743089296555382</v>
      </c>
      <c r="FD48">
        <v>-0.78074089949803427</v>
      </c>
      <c r="FE48">
        <v>0.178651922269979</v>
      </c>
      <c r="FF48">
        <v>1</v>
      </c>
      <c r="FG48">
        <v>9.1188804215786054E-2</v>
      </c>
      <c r="FH48">
        <v>5.5102246510697487E-3</v>
      </c>
      <c r="FI48">
        <v>9.4565501014393875E-4</v>
      </c>
      <c r="FJ48">
        <v>1</v>
      </c>
      <c r="FK48">
        <v>2</v>
      </c>
      <c r="FL48">
        <v>2</v>
      </c>
      <c r="FM48" t="s">
        <v>408</v>
      </c>
      <c r="FN48">
        <v>2.88618</v>
      </c>
      <c r="FO48">
        <v>2.8599199999999998</v>
      </c>
      <c r="FP48">
        <v>0.24554899999999999</v>
      </c>
      <c r="FQ48">
        <v>0.25537399999999999</v>
      </c>
      <c r="FR48">
        <v>0.105536</v>
      </c>
      <c r="FS48">
        <v>0.101323</v>
      </c>
      <c r="FT48">
        <v>22570.1</v>
      </c>
      <c r="FU48">
        <v>17197.599999999999</v>
      </c>
      <c r="FV48">
        <v>28906.9</v>
      </c>
      <c r="FW48">
        <v>21589.8</v>
      </c>
      <c r="FX48">
        <v>34544.5</v>
      </c>
      <c r="FY48">
        <v>26634</v>
      </c>
      <c r="FZ48">
        <v>40163</v>
      </c>
      <c r="GA48">
        <v>30754.400000000001</v>
      </c>
      <c r="GB48">
        <v>1.9450000000000001</v>
      </c>
      <c r="GC48">
        <v>1.7375</v>
      </c>
      <c r="GD48">
        <v>7.8082100000000002E-2</v>
      </c>
      <c r="GE48">
        <v>0</v>
      </c>
      <c r="GF48">
        <v>28.981400000000001</v>
      </c>
      <c r="GG48">
        <v>999.9</v>
      </c>
      <c r="GH48">
        <v>45.6</v>
      </c>
      <c r="GI48">
        <v>44.8</v>
      </c>
      <c r="GJ48">
        <v>43.748800000000003</v>
      </c>
      <c r="GK48">
        <v>62.479799999999997</v>
      </c>
      <c r="GL48">
        <v>11.7468</v>
      </c>
      <c r="GM48">
        <v>1</v>
      </c>
      <c r="GN48">
        <v>0.979769</v>
      </c>
      <c r="GO48">
        <v>9.2810500000000005</v>
      </c>
      <c r="GP48">
        <v>20.025200000000002</v>
      </c>
      <c r="GQ48">
        <v>5.2386999999999997</v>
      </c>
      <c r="GR48">
        <v>11.997999999999999</v>
      </c>
      <c r="GS48">
        <v>4.9755500000000001</v>
      </c>
      <c r="GT48">
        <v>3.2849499999999998</v>
      </c>
      <c r="GU48">
        <v>9999</v>
      </c>
      <c r="GV48">
        <v>9999</v>
      </c>
      <c r="GW48">
        <v>9999</v>
      </c>
      <c r="GX48">
        <v>71.7</v>
      </c>
      <c r="GY48">
        <v>1.8613500000000001</v>
      </c>
      <c r="GZ48">
        <v>1.8631</v>
      </c>
      <c r="HA48">
        <v>1.86829</v>
      </c>
      <c r="HB48">
        <v>1.8592599999999999</v>
      </c>
      <c r="HC48">
        <v>1.85747</v>
      </c>
      <c r="HD48">
        <v>1.8612599999999999</v>
      </c>
      <c r="HE48">
        <v>1.8650800000000001</v>
      </c>
      <c r="HF48">
        <v>1.86707</v>
      </c>
      <c r="HG48">
        <v>0</v>
      </c>
      <c r="HH48">
        <v>0</v>
      </c>
      <c r="HI48">
        <v>0</v>
      </c>
      <c r="HJ48">
        <v>4.5</v>
      </c>
      <c r="HK48" t="s">
        <v>409</v>
      </c>
      <c r="HL48" t="s">
        <v>410</v>
      </c>
      <c r="HM48" t="s">
        <v>411</v>
      </c>
      <c r="HN48" t="s">
        <v>412</v>
      </c>
      <c r="HO48" t="s">
        <v>412</v>
      </c>
      <c r="HP48" t="s">
        <v>411</v>
      </c>
      <c r="HQ48">
        <v>0</v>
      </c>
      <c r="HR48">
        <v>100</v>
      </c>
      <c r="HS48">
        <v>100</v>
      </c>
      <c r="HT48">
        <v>1.01</v>
      </c>
      <c r="HU48">
        <v>0.4108</v>
      </c>
      <c r="HV48">
        <v>1.1342729075549729</v>
      </c>
      <c r="HW48">
        <v>7.2017937835690661E-4</v>
      </c>
      <c r="HX48">
        <v>-2.1401732963678211E-6</v>
      </c>
      <c r="HY48">
        <v>9.6926120888077628E-10</v>
      </c>
      <c r="HZ48">
        <v>2.4474443810588189E-2</v>
      </c>
      <c r="IA48">
        <v>-2.019664207311889E-3</v>
      </c>
      <c r="IB48">
        <v>1.3222536906549621E-3</v>
      </c>
      <c r="IC48">
        <v>-1.7633197445110861E-5</v>
      </c>
      <c r="ID48">
        <v>10</v>
      </c>
      <c r="IE48">
        <v>1941</v>
      </c>
      <c r="IF48">
        <v>1</v>
      </c>
      <c r="IG48">
        <v>24</v>
      </c>
      <c r="IH48">
        <v>0.8</v>
      </c>
      <c r="II48">
        <v>0.9</v>
      </c>
      <c r="IJ48">
        <v>3.60107</v>
      </c>
      <c r="IK48">
        <v>2.5537100000000001</v>
      </c>
      <c r="IL48">
        <v>1.3940399999999999</v>
      </c>
      <c r="IM48">
        <v>2.2778299999999998</v>
      </c>
      <c r="IN48">
        <v>1.5918000000000001</v>
      </c>
      <c r="IO48">
        <v>2.34497</v>
      </c>
      <c r="IP48">
        <v>48.856900000000003</v>
      </c>
      <c r="IQ48">
        <v>23.8949</v>
      </c>
      <c r="IR48">
        <v>18</v>
      </c>
      <c r="IS48">
        <v>522.72699999999998</v>
      </c>
      <c r="IT48">
        <v>418.01299999999998</v>
      </c>
      <c r="IU48">
        <v>19.509499999999999</v>
      </c>
      <c r="IV48">
        <v>38.987099999999998</v>
      </c>
      <c r="IW48">
        <v>30.000299999999999</v>
      </c>
      <c r="IX48">
        <v>38.745800000000003</v>
      </c>
      <c r="IY48">
        <v>38.703499999999998</v>
      </c>
      <c r="IZ48">
        <v>72.149799999999999</v>
      </c>
      <c r="JA48">
        <v>56.349200000000003</v>
      </c>
      <c r="JB48">
        <v>0</v>
      </c>
      <c r="JC48">
        <v>19.158200000000001</v>
      </c>
      <c r="JD48">
        <v>1800</v>
      </c>
      <c r="JE48">
        <v>19.228899999999999</v>
      </c>
      <c r="JF48">
        <v>97.876499999999993</v>
      </c>
      <c r="JG48">
        <v>98.703800000000001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2022-08-05T21:52:23Z</dcterms:created>
  <dcterms:modified xsi:type="dcterms:W3CDTF">2022-08-06T15:34:59Z</dcterms:modified>
</cp:coreProperties>
</file>