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2\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T64" i="1" l="1"/>
  <c r="BS64" i="1"/>
  <c r="BQ64" i="1"/>
  <c r="BR64" i="1" s="1"/>
  <c r="BA64" i="1" s="1"/>
  <c r="BC64" i="1" s="1"/>
  <c r="BN64" i="1"/>
  <c r="BM64" i="1"/>
  <c r="BI64" i="1"/>
  <c r="BL64" i="1" s="1"/>
  <c r="BE64" i="1"/>
  <c r="AY64" i="1"/>
  <c r="AS64" i="1"/>
  <c r="BF64" i="1" s="1"/>
  <c r="AN64" i="1"/>
  <c r="AL64" i="1"/>
  <c r="AD64" i="1"/>
  <c r="AC64" i="1"/>
  <c r="AB64" i="1" s="1"/>
  <c r="U64" i="1"/>
  <c r="BT63" i="1"/>
  <c r="BS63" i="1"/>
  <c r="BQ63" i="1"/>
  <c r="BN63" i="1"/>
  <c r="BM63" i="1"/>
  <c r="BL63" i="1"/>
  <c r="BK63" i="1"/>
  <c r="BO63" i="1" s="1"/>
  <c r="BP63" i="1" s="1"/>
  <c r="BI63" i="1"/>
  <c r="BJ63" i="1" s="1"/>
  <c r="BE63" i="1"/>
  <c r="AY63" i="1"/>
  <c r="AS63" i="1"/>
  <c r="BF63" i="1" s="1"/>
  <c r="AN63" i="1"/>
  <c r="AL63" i="1"/>
  <c r="S63" i="1" s="1"/>
  <c r="AD63" i="1"/>
  <c r="AB63" i="1" s="1"/>
  <c r="AC63" i="1"/>
  <c r="X63" i="1"/>
  <c r="U63" i="1"/>
  <c r="BT62" i="1"/>
  <c r="BS62" i="1"/>
  <c r="BR62" i="1" s="1"/>
  <c r="BA62" i="1" s="1"/>
  <c r="BC62" i="1" s="1"/>
  <c r="BQ62" i="1"/>
  <c r="BN62" i="1"/>
  <c r="BM62" i="1"/>
  <c r="BL62" i="1"/>
  <c r="BK62" i="1"/>
  <c r="BO62" i="1" s="1"/>
  <c r="BP62" i="1" s="1"/>
  <c r="BI62" i="1"/>
  <c r="BJ62" i="1" s="1"/>
  <c r="BE62" i="1"/>
  <c r="AY62" i="1"/>
  <c r="AS62" i="1"/>
  <c r="BF62" i="1" s="1"/>
  <c r="AN62" i="1"/>
  <c r="AL62" i="1"/>
  <c r="P62" i="1" s="1"/>
  <c r="AD62" i="1"/>
  <c r="AC62" i="1"/>
  <c r="AB62" i="1" s="1"/>
  <c r="U62" i="1"/>
  <c r="S62" i="1"/>
  <c r="BT61" i="1"/>
  <c r="BS61" i="1"/>
  <c r="BQ61" i="1"/>
  <c r="BN61" i="1"/>
  <c r="BM61" i="1"/>
  <c r="BL61" i="1"/>
  <c r="BK61" i="1"/>
  <c r="BO61" i="1" s="1"/>
  <c r="BP61" i="1" s="1"/>
  <c r="BJ61" i="1"/>
  <c r="BI61" i="1"/>
  <c r="BE61" i="1"/>
  <c r="AY61" i="1"/>
  <c r="AS61" i="1"/>
  <c r="BF61" i="1" s="1"/>
  <c r="AN61" i="1"/>
  <c r="AL61" i="1" s="1"/>
  <c r="O61" i="1" s="1"/>
  <c r="AD61" i="1"/>
  <c r="AC61" i="1"/>
  <c r="AB61" i="1"/>
  <c r="U61" i="1"/>
  <c r="BT60" i="1"/>
  <c r="BS60" i="1"/>
  <c r="BR60" i="1"/>
  <c r="BA60" i="1" s="1"/>
  <c r="BQ60" i="1"/>
  <c r="X60" i="1" s="1"/>
  <c r="BN60" i="1"/>
  <c r="BM60" i="1"/>
  <c r="BL60" i="1"/>
  <c r="BK60" i="1"/>
  <c r="BO60" i="1" s="1"/>
  <c r="BP60" i="1" s="1"/>
  <c r="BJ60" i="1"/>
  <c r="BI60" i="1"/>
  <c r="BE60" i="1"/>
  <c r="AY60" i="1"/>
  <c r="AS60" i="1"/>
  <c r="BF60" i="1" s="1"/>
  <c r="AN60" i="1"/>
  <c r="AL60" i="1" s="1"/>
  <c r="AD60" i="1"/>
  <c r="AC60" i="1"/>
  <c r="AB60" i="1" s="1"/>
  <c r="U60" i="1"/>
  <c r="BT59" i="1"/>
  <c r="BS59" i="1"/>
  <c r="BR59" i="1" s="1"/>
  <c r="BA59" i="1" s="1"/>
  <c r="BQ59" i="1"/>
  <c r="BN59" i="1"/>
  <c r="BM59" i="1"/>
  <c r="BI59" i="1"/>
  <c r="BE59" i="1"/>
  <c r="AY59" i="1"/>
  <c r="AS59" i="1"/>
  <c r="BF59" i="1" s="1"/>
  <c r="AN59" i="1"/>
  <c r="AL59" i="1" s="1"/>
  <c r="AD59" i="1"/>
  <c r="AC59" i="1"/>
  <c r="AB59" i="1" s="1"/>
  <c r="X59" i="1"/>
  <c r="U59" i="1"/>
  <c r="BT58" i="1"/>
  <c r="BS58" i="1"/>
  <c r="BQ58" i="1"/>
  <c r="BN58" i="1"/>
  <c r="BM58" i="1"/>
  <c r="BI58" i="1"/>
  <c r="BE58" i="1"/>
  <c r="AY58" i="1"/>
  <c r="AS58" i="1"/>
  <c r="BF58" i="1" s="1"/>
  <c r="AN58" i="1"/>
  <c r="AL58" i="1" s="1"/>
  <c r="O58" i="1" s="1"/>
  <c r="AD58" i="1"/>
  <c r="AB58" i="1" s="1"/>
  <c r="AC58" i="1"/>
  <c r="U58" i="1"/>
  <c r="BT57" i="1"/>
  <c r="BS57" i="1"/>
  <c r="BQ57" i="1"/>
  <c r="BR57" i="1" s="1"/>
  <c r="BA57" i="1" s="1"/>
  <c r="BN57" i="1"/>
  <c r="BM57" i="1"/>
  <c r="BJ57" i="1"/>
  <c r="BI57" i="1"/>
  <c r="BL57" i="1" s="1"/>
  <c r="BE57" i="1"/>
  <c r="AY57" i="1"/>
  <c r="AS57" i="1"/>
  <c r="BF57" i="1" s="1"/>
  <c r="AN57" i="1"/>
  <c r="AL57" i="1" s="1"/>
  <c r="AM57" i="1" s="1"/>
  <c r="AD57" i="1"/>
  <c r="AC57" i="1"/>
  <c r="U57" i="1"/>
  <c r="BT56" i="1"/>
  <c r="BS56" i="1"/>
  <c r="BQ56" i="1"/>
  <c r="BR56" i="1" s="1"/>
  <c r="BA56" i="1" s="1"/>
  <c r="BN56" i="1"/>
  <c r="BM56" i="1"/>
  <c r="BI56" i="1"/>
  <c r="BL56" i="1" s="1"/>
  <c r="BE56" i="1"/>
  <c r="AY56" i="1"/>
  <c r="AS56" i="1"/>
  <c r="BF56" i="1" s="1"/>
  <c r="AN56" i="1"/>
  <c r="AL56" i="1" s="1"/>
  <c r="AM56" i="1" s="1"/>
  <c r="AD56" i="1"/>
  <c r="AC56" i="1"/>
  <c r="U56" i="1"/>
  <c r="BT55" i="1"/>
  <c r="BS55" i="1"/>
  <c r="BQ55" i="1"/>
  <c r="X55" i="1" s="1"/>
  <c r="BN55" i="1"/>
  <c r="BM55" i="1"/>
  <c r="BJ55" i="1"/>
  <c r="BI55" i="1"/>
  <c r="BK55" i="1" s="1"/>
  <c r="BO55" i="1" s="1"/>
  <c r="BP55" i="1" s="1"/>
  <c r="BE55" i="1"/>
  <c r="AY55" i="1"/>
  <c r="AS55" i="1"/>
  <c r="BF55" i="1" s="1"/>
  <c r="AN55" i="1"/>
  <c r="AL55" i="1"/>
  <c r="S55" i="1" s="1"/>
  <c r="AD55" i="1"/>
  <c r="AC55" i="1"/>
  <c r="AB55" i="1"/>
  <c r="U55" i="1"/>
  <c r="BT54" i="1"/>
  <c r="BS54" i="1"/>
  <c r="BQ54" i="1"/>
  <c r="BN54" i="1"/>
  <c r="BM54" i="1"/>
  <c r="BI54" i="1"/>
  <c r="BJ54" i="1" s="1"/>
  <c r="BE54" i="1"/>
  <c r="AY54" i="1"/>
  <c r="AS54" i="1"/>
  <c r="BF54" i="1" s="1"/>
  <c r="AN54" i="1"/>
  <c r="AL54" i="1"/>
  <c r="P54" i="1" s="1"/>
  <c r="AD54" i="1"/>
  <c r="AC54" i="1"/>
  <c r="AB54" i="1"/>
  <c r="U54" i="1"/>
  <c r="S54" i="1"/>
  <c r="BT53" i="1"/>
  <c r="BS53" i="1"/>
  <c r="BQ53" i="1"/>
  <c r="BN53" i="1"/>
  <c r="BM53" i="1"/>
  <c r="BL53" i="1"/>
  <c r="BJ53" i="1"/>
  <c r="BI53" i="1"/>
  <c r="BK53" i="1" s="1"/>
  <c r="BO53" i="1" s="1"/>
  <c r="BP53" i="1" s="1"/>
  <c r="BE53" i="1"/>
  <c r="AY53" i="1"/>
  <c r="AS53" i="1"/>
  <c r="BF53" i="1" s="1"/>
  <c r="AN53" i="1"/>
  <c r="AL53" i="1"/>
  <c r="O53" i="1" s="1"/>
  <c r="K53" i="1" s="1"/>
  <c r="AD53" i="1"/>
  <c r="AC53" i="1"/>
  <c r="AB53" i="1"/>
  <c r="U53" i="1"/>
  <c r="BT52" i="1"/>
  <c r="BS52" i="1"/>
  <c r="BQ52" i="1"/>
  <c r="BN52" i="1"/>
  <c r="BM52" i="1"/>
  <c r="BI52" i="1"/>
  <c r="BK52" i="1" s="1"/>
  <c r="BO52" i="1" s="1"/>
  <c r="BP52" i="1" s="1"/>
  <c r="BE52" i="1"/>
  <c r="AY52" i="1"/>
  <c r="AS52" i="1"/>
  <c r="BF52" i="1" s="1"/>
  <c r="AN52" i="1"/>
  <c r="AL52" i="1"/>
  <c r="N52" i="1" s="1"/>
  <c r="M52" i="1" s="1"/>
  <c r="AF52" i="1"/>
  <c r="AD52" i="1"/>
  <c r="AC52" i="1"/>
  <c r="X52" i="1"/>
  <c r="U52" i="1"/>
  <c r="BT51" i="1"/>
  <c r="BS51" i="1"/>
  <c r="BQ51" i="1"/>
  <c r="BR51" i="1" s="1"/>
  <c r="BA51" i="1" s="1"/>
  <c r="BN51" i="1"/>
  <c r="BM51" i="1"/>
  <c r="BI51" i="1"/>
  <c r="BL51" i="1" s="1"/>
  <c r="BE51" i="1"/>
  <c r="AY51" i="1"/>
  <c r="AS51" i="1"/>
  <c r="BF51" i="1" s="1"/>
  <c r="AN51" i="1"/>
  <c r="AL51" i="1"/>
  <c r="AM51" i="1" s="1"/>
  <c r="AD51" i="1"/>
  <c r="AC51" i="1"/>
  <c r="AB51" i="1"/>
  <c r="U51" i="1"/>
  <c r="BT50" i="1"/>
  <c r="X50" i="1" s="1"/>
  <c r="BS50" i="1"/>
  <c r="BQ50" i="1"/>
  <c r="BR50" i="1" s="1"/>
  <c r="BA50" i="1" s="1"/>
  <c r="BN50" i="1"/>
  <c r="BM50" i="1"/>
  <c r="BJ50" i="1"/>
  <c r="BI50" i="1"/>
  <c r="BF50" i="1"/>
  <c r="BE50" i="1"/>
  <c r="AY50" i="1"/>
  <c r="AS50" i="1"/>
  <c r="AN50" i="1"/>
  <c r="AL50" i="1" s="1"/>
  <c r="P50" i="1" s="1"/>
  <c r="AD50" i="1"/>
  <c r="AC50" i="1"/>
  <c r="U50" i="1"/>
  <c r="BT49" i="1"/>
  <c r="BS49" i="1"/>
  <c r="BQ49" i="1"/>
  <c r="BN49" i="1"/>
  <c r="BM49" i="1"/>
  <c r="BI49" i="1"/>
  <c r="BF49" i="1"/>
  <c r="BE49" i="1"/>
  <c r="AY49" i="1"/>
  <c r="AS49" i="1"/>
  <c r="AN49" i="1"/>
  <c r="AL49" i="1" s="1"/>
  <c r="S49" i="1" s="1"/>
  <c r="AD49" i="1"/>
  <c r="AC49" i="1"/>
  <c r="AB49" i="1" s="1"/>
  <c r="U49" i="1"/>
  <c r="BT48" i="1"/>
  <c r="X48" i="1" s="1"/>
  <c r="BS48" i="1"/>
  <c r="BR48" i="1" s="1"/>
  <c r="BA48" i="1" s="1"/>
  <c r="BQ48" i="1"/>
  <c r="BN48" i="1"/>
  <c r="BM48" i="1"/>
  <c r="BL48" i="1"/>
  <c r="BJ48" i="1"/>
  <c r="BI48" i="1"/>
  <c r="BK48" i="1" s="1"/>
  <c r="BO48" i="1" s="1"/>
  <c r="BP48" i="1" s="1"/>
  <c r="BE48" i="1"/>
  <c r="AY48" i="1"/>
  <c r="AS48" i="1"/>
  <c r="BF48" i="1" s="1"/>
  <c r="AN48" i="1"/>
  <c r="AL48" i="1" s="1"/>
  <c r="AD48" i="1"/>
  <c r="AC48" i="1"/>
  <c r="AB48" i="1" s="1"/>
  <c r="U48" i="1"/>
  <c r="BT47" i="1"/>
  <c r="BS47" i="1"/>
  <c r="BQ47" i="1"/>
  <c r="BN47" i="1"/>
  <c r="BM47" i="1"/>
  <c r="BI47" i="1"/>
  <c r="BE47" i="1"/>
  <c r="AY47" i="1"/>
  <c r="AS47" i="1"/>
  <c r="BF47" i="1" s="1"/>
  <c r="AN47" i="1"/>
  <c r="AL47" i="1" s="1"/>
  <c r="N47" i="1" s="1"/>
  <c r="M47" i="1" s="1"/>
  <c r="AF47" i="1" s="1"/>
  <c r="AD47" i="1"/>
  <c r="AB47" i="1" s="1"/>
  <c r="AC47" i="1"/>
  <c r="U47" i="1"/>
  <c r="BT46" i="1"/>
  <c r="BS46" i="1"/>
  <c r="BQ46" i="1"/>
  <c r="BR46" i="1" s="1"/>
  <c r="BA46" i="1" s="1"/>
  <c r="BC46" i="1" s="1"/>
  <c r="BN46" i="1"/>
  <c r="BM46" i="1"/>
  <c r="BI46" i="1"/>
  <c r="BL46" i="1" s="1"/>
  <c r="BE46" i="1"/>
  <c r="AY46" i="1"/>
  <c r="AS46" i="1"/>
  <c r="BF46" i="1" s="1"/>
  <c r="AN46" i="1"/>
  <c r="AL46" i="1" s="1"/>
  <c r="AM46" i="1" s="1"/>
  <c r="AD46" i="1"/>
  <c r="AC46" i="1"/>
  <c r="U46" i="1"/>
  <c r="BT45" i="1"/>
  <c r="X45" i="1" s="1"/>
  <c r="BS45" i="1"/>
  <c r="BQ45" i="1"/>
  <c r="BN45" i="1"/>
  <c r="BM45" i="1"/>
  <c r="BI45" i="1"/>
  <c r="BK45" i="1" s="1"/>
  <c r="BO45" i="1" s="1"/>
  <c r="BP45" i="1" s="1"/>
  <c r="BF45" i="1"/>
  <c r="BE45" i="1"/>
  <c r="AY45" i="1"/>
  <c r="AS45" i="1"/>
  <c r="AN45" i="1"/>
  <c r="AL45" i="1" s="1"/>
  <c r="AD45" i="1"/>
  <c r="AC45" i="1"/>
  <c r="AB45" i="1" s="1"/>
  <c r="U45" i="1"/>
  <c r="BT44" i="1"/>
  <c r="BS44" i="1"/>
  <c r="BQ44" i="1"/>
  <c r="BN44" i="1"/>
  <c r="BM44" i="1"/>
  <c r="BI44" i="1"/>
  <c r="BL44" i="1" s="1"/>
  <c r="BE44" i="1"/>
  <c r="AY44" i="1"/>
  <c r="AS44" i="1"/>
  <c r="BF44" i="1" s="1"/>
  <c r="AN44" i="1"/>
  <c r="AL44" i="1"/>
  <c r="S44" i="1" s="1"/>
  <c r="AD44" i="1"/>
  <c r="AB44" i="1" s="1"/>
  <c r="AC44" i="1"/>
  <c r="U44" i="1"/>
  <c r="BT43" i="1"/>
  <c r="X43" i="1" s="1"/>
  <c r="BS43" i="1"/>
  <c r="BR43" i="1"/>
  <c r="BA43" i="1" s="1"/>
  <c r="BQ43" i="1"/>
  <c r="BN43" i="1"/>
  <c r="BM43" i="1"/>
  <c r="BI43" i="1"/>
  <c r="BL43" i="1" s="1"/>
  <c r="BE43" i="1"/>
  <c r="AY43" i="1"/>
  <c r="BC43" i="1" s="1"/>
  <c r="AS43" i="1"/>
  <c r="BF43" i="1" s="1"/>
  <c r="AN43" i="1"/>
  <c r="AL43" i="1"/>
  <c r="O43" i="1" s="1"/>
  <c r="AD43" i="1"/>
  <c r="AB43" i="1" s="1"/>
  <c r="AC43" i="1"/>
  <c r="U43" i="1"/>
  <c r="BT42" i="1"/>
  <c r="BS42" i="1"/>
  <c r="BQ42" i="1"/>
  <c r="BN42" i="1"/>
  <c r="BM42" i="1"/>
  <c r="BI42" i="1"/>
  <c r="BJ42" i="1" s="1"/>
  <c r="BE42" i="1"/>
  <c r="AY42" i="1"/>
  <c r="AS42" i="1"/>
  <c r="BF42" i="1" s="1"/>
  <c r="AN42" i="1"/>
  <c r="AL42" i="1"/>
  <c r="P42" i="1" s="1"/>
  <c r="AD42" i="1"/>
  <c r="AC42" i="1"/>
  <c r="AB42" i="1" s="1"/>
  <c r="U42" i="1"/>
  <c r="BT41" i="1"/>
  <c r="BS41" i="1"/>
  <c r="BQ41" i="1"/>
  <c r="X41" i="1" s="1"/>
  <c r="BN41" i="1"/>
  <c r="BM41" i="1"/>
  <c r="BL41" i="1"/>
  <c r="BK41" i="1"/>
  <c r="BO41" i="1" s="1"/>
  <c r="BP41" i="1" s="1"/>
  <c r="BI41" i="1"/>
  <c r="BJ41" i="1" s="1"/>
  <c r="BF41" i="1"/>
  <c r="BE41" i="1"/>
  <c r="AY41" i="1"/>
  <c r="AS41" i="1"/>
  <c r="AN41" i="1"/>
  <c r="AL41" i="1" s="1"/>
  <c r="P41" i="1" s="1"/>
  <c r="AD41" i="1"/>
  <c r="AB41" i="1" s="1"/>
  <c r="AC41" i="1"/>
  <c r="U41" i="1"/>
  <c r="BT40" i="1"/>
  <c r="BS40" i="1"/>
  <c r="BQ40" i="1"/>
  <c r="BR40" i="1" s="1"/>
  <c r="BA40" i="1" s="1"/>
  <c r="BN40" i="1"/>
  <c r="BM40" i="1"/>
  <c r="BI40" i="1"/>
  <c r="BL40" i="1" s="1"/>
  <c r="BE40" i="1"/>
  <c r="AY40" i="1"/>
  <c r="AS40" i="1"/>
  <c r="BF40" i="1" s="1"/>
  <c r="AN40" i="1"/>
  <c r="AL40" i="1" s="1"/>
  <c r="AD40" i="1"/>
  <c r="AC40" i="1"/>
  <c r="AB40" i="1" s="1"/>
  <c r="U40" i="1"/>
  <c r="BT39" i="1"/>
  <c r="BS39" i="1"/>
  <c r="BQ39" i="1"/>
  <c r="BR39" i="1" s="1"/>
  <c r="BA39" i="1" s="1"/>
  <c r="BN39" i="1"/>
  <c r="BM39" i="1"/>
  <c r="BJ39" i="1"/>
  <c r="BI39" i="1"/>
  <c r="BE39" i="1"/>
  <c r="AY39" i="1"/>
  <c r="AS39" i="1"/>
  <c r="BF39" i="1" s="1"/>
  <c r="AN39" i="1"/>
  <c r="AL39" i="1" s="1"/>
  <c r="AD39" i="1"/>
  <c r="AB39" i="1" s="1"/>
  <c r="AC39" i="1"/>
  <c r="U39" i="1"/>
  <c r="BT38" i="1"/>
  <c r="BS38" i="1"/>
  <c r="BQ38" i="1"/>
  <c r="BN38" i="1"/>
  <c r="BM38" i="1"/>
  <c r="BI38" i="1"/>
  <c r="BE38" i="1"/>
  <c r="AY38" i="1"/>
  <c r="AS38" i="1"/>
  <c r="BF38" i="1" s="1"/>
  <c r="AN38" i="1"/>
  <c r="AL38" i="1" s="1"/>
  <c r="P38" i="1" s="1"/>
  <c r="AD38" i="1"/>
  <c r="AC38" i="1"/>
  <c r="U38" i="1"/>
  <c r="BT37" i="1"/>
  <c r="BS37" i="1"/>
  <c r="BQ37" i="1"/>
  <c r="BR37" i="1" s="1"/>
  <c r="BA37" i="1" s="1"/>
  <c r="BN37" i="1"/>
  <c r="BM37" i="1"/>
  <c r="BI37" i="1"/>
  <c r="BL37" i="1" s="1"/>
  <c r="BE37" i="1"/>
  <c r="AY37" i="1"/>
  <c r="AS37" i="1"/>
  <c r="BF37" i="1" s="1"/>
  <c r="AN37" i="1"/>
  <c r="AL37" i="1"/>
  <c r="N37" i="1" s="1"/>
  <c r="M37" i="1" s="1"/>
  <c r="AD37" i="1"/>
  <c r="AC37" i="1"/>
  <c r="AB37" i="1" s="1"/>
  <c r="U37" i="1"/>
  <c r="BT36" i="1"/>
  <c r="BS36" i="1"/>
  <c r="BQ36" i="1"/>
  <c r="BR36" i="1" s="1"/>
  <c r="BA36" i="1" s="1"/>
  <c r="BC36" i="1" s="1"/>
  <c r="BN36" i="1"/>
  <c r="BM36" i="1"/>
  <c r="BI36" i="1"/>
  <c r="BE36" i="1"/>
  <c r="AY36" i="1"/>
  <c r="AS36" i="1"/>
  <c r="BF36" i="1" s="1"/>
  <c r="AN36" i="1"/>
  <c r="AL36" i="1" s="1"/>
  <c r="AD36" i="1"/>
  <c r="AC36" i="1"/>
  <c r="U36" i="1"/>
  <c r="BT35" i="1"/>
  <c r="BS35" i="1"/>
  <c r="BQ35" i="1"/>
  <c r="BR35" i="1" s="1"/>
  <c r="BA35" i="1" s="1"/>
  <c r="BN35" i="1"/>
  <c r="BM35" i="1"/>
  <c r="BL35" i="1"/>
  <c r="BK35" i="1"/>
  <c r="BO35" i="1" s="1"/>
  <c r="BP35" i="1" s="1"/>
  <c r="BJ35" i="1"/>
  <c r="BI35" i="1"/>
  <c r="BF35" i="1"/>
  <c r="BE35" i="1"/>
  <c r="AY35" i="1"/>
  <c r="BC35" i="1" s="1"/>
  <c r="AS35" i="1"/>
  <c r="AN35" i="1"/>
  <c r="AL35" i="1"/>
  <c r="AM35" i="1" s="1"/>
  <c r="AD35" i="1"/>
  <c r="AC35" i="1"/>
  <c r="AB35" i="1" s="1"/>
  <c r="U35" i="1"/>
  <c r="BT34" i="1"/>
  <c r="X34" i="1" s="1"/>
  <c r="BS34" i="1"/>
  <c r="BR34" i="1"/>
  <c r="BA34" i="1" s="1"/>
  <c r="BQ34" i="1"/>
  <c r="BN34" i="1"/>
  <c r="BM34" i="1"/>
  <c r="BI34" i="1"/>
  <c r="BJ34" i="1" s="1"/>
  <c r="BF34" i="1"/>
  <c r="BE34" i="1"/>
  <c r="AY34" i="1"/>
  <c r="BC34" i="1" s="1"/>
  <c r="AS34" i="1"/>
  <c r="AN34" i="1"/>
  <c r="AL34" i="1"/>
  <c r="O34" i="1" s="1"/>
  <c r="AD34" i="1"/>
  <c r="AC34" i="1"/>
  <c r="AB34" i="1"/>
  <c r="U34" i="1"/>
  <c r="P34" i="1"/>
  <c r="BT33" i="1"/>
  <c r="BS33" i="1"/>
  <c r="BQ33" i="1"/>
  <c r="BN33" i="1"/>
  <c r="BM33" i="1"/>
  <c r="BI33" i="1"/>
  <c r="BE33" i="1"/>
  <c r="AY33" i="1"/>
  <c r="AS33" i="1"/>
  <c r="BF33" i="1" s="1"/>
  <c r="AN33" i="1"/>
  <c r="AL33" i="1"/>
  <c r="N33" i="1" s="1"/>
  <c r="M33" i="1" s="1"/>
  <c r="AD33" i="1"/>
  <c r="AC33" i="1"/>
  <c r="AB33" i="1" s="1"/>
  <c r="U33" i="1"/>
  <c r="BT32" i="1"/>
  <c r="BS32" i="1"/>
  <c r="BR32" i="1"/>
  <c r="BA32" i="1" s="1"/>
  <c r="BQ32" i="1"/>
  <c r="BN32" i="1"/>
  <c r="BM32" i="1"/>
  <c r="BI32" i="1"/>
  <c r="BK32" i="1" s="1"/>
  <c r="BO32" i="1" s="1"/>
  <c r="BP32" i="1" s="1"/>
  <c r="BE32" i="1"/>
  <c r="AY32" i="1"/>
  <c r="AS32" i="1"/>
  <c r="BF32" i="1" s="1"/>
  <c r="AN32" i="1"/>
  <c r="AL32" i="1" s="1"/>
  <c r="AD32" i="1"/>
  <c r="AC32" i="1"/>
  <c r="X32" i="1"/>
  <c r="U32" i="1"/>
  <c r="N32" i="1"/>
  <c r="M32" i="1" s="1"/>
  <c r="AF32" i="1" s="1"/>
  <c r="BT31" i="1"/>
  <c r="BS31" i="1"/>
  <c r="BQ31" i="1"/>
  <c r="BN31" i="1"/>
  <c r="BM31" i="1"/>
  <c r="BI31" i="1"/>
  <c r="BL31" i="1" s="1"/>
  <c r="BF31" i="1"/>
  <c r="BE31" i="1"/>
  <c r="AY31" i="1"/>
  <c r="AS31" i="1"/>
  <c r="AN31" i="1"/>
  <c r="AL31" i="1" s="1"/>
  <c r="AD31" i="1"/>
  <c r="AC31" i="1"/>
  <c r="AB31" i="1" s="1"/>
  <c r="U31" i="1"/>
  <c r="BT30" i="1"/>
  <c r="X30" i="1" s="1"/>
  <c r="BS30" i="1"/>
  <c r="BR30" i="1" s="1"/>
  <c r="BA30" i="1" s="1"/>
  <c r="BQ30" i="1"/>
  <c r="BN30" i="1"/>
  <c r="BM30" i="1"/>
  <c r="BL30" i="1"/>
  <c r="BK30" i="1"/>
  <c r="BO30" i="1" s="1"/>
  <c r="BP30" i="1" s="1"/>
  <c r="BJ30" i="1"/>
  <c r="BI30" i="1"/>
  <c r="BE30" i="1"/>
  <c r="AY30" i="1"/>
  <c r="AS30" i="1"/>
  <c r="BF30" i="1" s="1"/>
  <c r="AN30" i="1"/>
  <c r="AL30" i="1" s="1"/>
  <c r="AD30" i="1"/>
  <c r="AC30" i="1"/>
  <c r="AB30" i="1" s="1"/>
  <c r="U30" i="1"/>
  <c r="BT29" i="1"/>
  <c r="BS29" i="1"/>
  <c r="BQ29" i="1"/>
  <c r="BN29" i="1"/>
  <c r="BM29" i="1"/>
  <c r="BI29" i="1"/>
  <c r="BL29" i="1" s="1"/>
  <c r="BE29" i="1"/>
  <c r="AY29" i="1"/>
  <c r="AS29" i="1"/>
  <c r="BF29" i="1" s="1"/>
  <c r="AN29" i="1"/>
  <c r="AL29" i="1" s="1"/>
  <c r="AD29" i="1"/>
  <c r="AC29" i="1"/>
  <c r="AB29" i="1" s="1"/>
  <c r="U29" i="1"/>
  <c r="BT28" i="1"/>
  <c r="X28" i="1" s="1"/>
  <c r="BS28" i="1"/>
  <c r="BQ28" i="1"/>
  <c r="BN28" i="1"/>
  <c r="BM28" i="1"/>
  <c r="BI28" i="1"/>
  <c r="BK28" i="1" s="1"/>
  <c r="BO28" i="1" s="1"/>
  <c r="BP28" i="1" s="1"/>
  <c r="BF28" i="1"/>
  <c r="BE28" i="1"/>
  <c r="AY28" i="1"/>
  <c r="AS28" i="1"/>
  <c r="AN28" i="1"/>
  <c r="AL28" i="1" s="1"/>
  <c r="AD28" i="1"/>
  <c r="AB28" i="1" s="1"/>
  <c r="AC28" i="1"/>
  <c r="U28" i="1"/>
  <c r="BT27" i="1"/>
  <c r="BS27" i="1"/>
  <c r="BQ27" i="1"/>
  <c r="BN27" i="1"/>
  <c r="BM27" i="1"/>
  <c r="BI27" i="1"/>
  <c r="BJ27" i="1" s="1"/>
  <c r="BE27" i="1"/>
  <c r="AY27" i="1"/>
  <c r="AS27" i="1"/>
  <c r="BF27" i="1" s="1"/>
  <c r="AN27" i="1"/>
  <c r="AL27" i="1" s="1"/>
  <c r="AD27" i="1"/>
  <c r="AC27" i="1"/>
  <c r="U27" i="1"/>
  <c r="BT26" i="1"/>
  <c r="BS26" i="1"/>
  <c r="BQ26" i="1"/>
  <c r="BR26" i="1" s="1"/>
  <c r="BA26" i="1" s="1"/>
  <c r="BN26" i="1"/>
  <c r="BM26" i="1"/>
  <c r="BI26" i="1"/>
  <c r="BL26" i="1" s="1"/>
  <c r="BE26" i="1"/>
  <c r="AY26" i="1"/>
  <c r="AS26" i="1"/>
  <c r="BF26" i="1" s="1"/>
  <c r="AN26" i="1"/>
  <c r="AL26" i="1" s="1"/>
  <c r="AD26" i="1"/>
  <c r="AC26" i="1"/>
  <c r="AB26" i="1"/>
  <c r="U26" i="1"/>
  <c r="BT25" i="1"/>
  <c r="BS25" i="1"/>
  <c r="BQ25" i="1"/>
  <c r="BN25" i="1"/>
  <c r="BM25" i="1"/>
  <c r="BI25" i="1"/>
  <c r="BE25" i="1"/>
  <c r="AY25" i="1"/>
  <c r="AS25" i="1"/>
  <c r="BF25" i="1" s="1"/>
  <c r="AN25" i="1"/>
  <c r="AL25" i="1"/>
  <c r="N25" i="1" s="1"/>
  <c r="M25" i="1" s="1"/>
  <c r="AD25" i="1"/>
  <c r="AC25" i="1"/>
  <c r="AB25" i="1"/>
  <c r="U25" i="1"/>
  <c r="S25" i="1"/>
  <c r="BT24" i="1"/>
  <c r="BS24" i="1"/>
  <c r="BQ24" i="1"/>
  <c r="BR24" i="1" s="1"/>
  <c r="BA24" i="1" s="1"/>
  <c r="BN24" i="1"/>
  <c r="BM24" i="1"/>
  <c r="BI24" i="1"/>
  <c r="BL24" i="1" s="1"/>
  <c r="BE24" i="1"/>
  <c r="AY24" i="1"/>
  <c r="AS24" i="1"/>
  <c r="BF24" i="1" s="1"/>
  <c r="AN24" i="1"/>
  <c r="AL24" i="1" s="1"/>
  <c r="N24" i="1" s="1"/>
  <c r="M24" i="1" s="1"/>
  <c r="AF24" i="1" s="1"/>
  <c r="AD24" i="1"/>
  <c r="AB24" i="1" s="1"/>
  <c r="AC24" i="1"/>
  <c r="U24" i="1"/>
  <c r="BT23" i="1"/>
  <c r="BS23" i="1"/>
  <c r="BQ23" i="1"/>
  <c r="BR23" i="1" s="1"/>
  <c r="BA23" i="1" s="1"/>
  <c r="BC23" i="1" s="1"/>
  <c r="BN23" i="1"/>
  <c r="BM23" i="1"/>
  <c r="BK23" i="1"/>
  <c r="BO23" i="1" s="1"/>
  <c r="BP23" i="1" s="1"/>
  <c r="BI23" i="1"/>
  <c r="BL23" i="1" s="1"/>
  <c r="BE23" i="1"/>
  <c r="AY23" i="1"/>
  <c r="AS23" i="1"/>
  <c r="BF23" i="1" s="1"/>
  <c r="AN23" i="1"/>
  <c r="AL23" i="1" s="1"/>
  <c r="AD23" i="1"/>
  <c r="AC23" i="1"/>
  <c r="AB23" i="1" s="1"/>
  <c r="U23" i="1"/>
  <c r="BT22" i="1"/>
  <c r="BS22" i="1"/>
  <c r="BQ22" i="1"/>
  <c r="BR22" i="1" s="1"/>
  <c r="BA22" i="1" s="1"/>
  <c r="BN22" i="1"/>
  <c r="BM22" i="1"/>
  <c r="BI22" i="1"/>
  <c r="BL22" i="1" s="1"/>
  <c r="BE22" i="1"/>
  <c r="AY22" i="1"/>
  <c r="AS22" i="1"/>
  <c r="BF22" i="1" s="1"/>
  <c r="AN22" i="1"/>
  <c r="AL22" i="1" s="1"/>
  <c r="AM22" i="1" s="1"/>
  <c r="AD22" i="1"/>
  <c r="AC22" i="1"/>
  <c r="AB22" i="1" s="1"/>
  <c r="U22" i="1"/>
  <c r="BT21" i="1"/>
  <c r="BS21" i="1"/>
  <c r="BQ21" i="1"/>
  <c r="BN21" i="1"/>
  <c r="BM21" i="1"/>
  <c r="BI21" i="1"/>
  <c r="BE21" i="1"/>
  <c r="AY21" i="1"/>
  <c r="AS21" i="1"/>
  <c r="BF21" i="1" s="1"/>
  <c r="AN21" i="1"/>
  <c r="AL21" i="1" s="1"/>
  <c r="S21" i="1" s="1"/>
  <c r="AD21" i="1"/>
  <c r="AC21" i="1"/>
  <c r="AB21" i="1"/>
  <c r="U21" i="1"/>
  <c r="BT20" i="1"/>
  <c r="BS20" i="1"/>
  <c r="BQ20" i="1"/>
  <c r="BR20" i="1" s="1"/>
  <c r="BA20" i="1" s="1"/>
  <c r="BN20" i="1"/>
  <c r="BM20" i="1"/>
  <c r="BI20" i="1"/>
  <c r="BK20" i="1" s="1"/>
  <c r="BO20" i="1" s="1"/>
  <c r="BP20" i="1" s="1"/>
  <c r="BE20" i="1"/>
  <c r="AY20" i="1"/>
  <c r="AS20" i="1"/>
  <c r="BF20" i="1" s="1"/>
  <c r="AN20" i="1"/>
  <c r="AL20" i="1" s="1"/>
  <c r="AD20" i="1"/>
  <c r="AB20" i="1" s="1"/>
  <c r="AC20" i="1"/>
  <c r="X20" i="1"/>
  <c r="U20" i="1"/>
  <c r="BT19" i="1"/>
  <c r="BS19" i="1"/>
  <c r="BQ19" i="1"/>
  <c r="BN19" i="1"/>
  <c r="BM19" i="1"/>
  <c r="BI19" i="1"/>
  <c r="BJ19" i="1" s="1"/>
  <c r="BE19" i="1"/>
  <c r="AY19" i="1"/>
  <c r="AS19" i="1"/>
  <c r="BF19" i="1" s="1"/>
  <c r="AN19" i="1"/>
  <c r="AL19" i="1" s="1"/>
  <c r="P19" i="1" s="1"/>
  <c r="AD19" i="1"/>
  <c r="AB19" i="1" s="1"/>
  <c r="AC19" i="1"/>
  <c r="U19" i="1"/>
  <c r="BT18" i="1"/>
  <c r="BS18" i="1"/>
  <c r="BR18" i="1" s="1"/>
  <c r="BA18" i="1" s="1"/>
  <c r="BQ18" i="1"/>
  <c r="BN18" i="1"/>
  <c r="BM18" i="1"/>
  <c r="BL18" i="1"/>
  <c r="BJ18" i="1"/>
  <c r="BI18" i="1"/>
  <c r="BK18" i="1" s="1"/>
  <c r="BO18" i="1" s="1"/>
  <c r="BP18" i="1" s="1"/>
  <c r="BE18" i="1"/>
  <c r="AY18" i="1"/>
  <c r="AS18" i="1"/>
  <c r="BF18" i="1" s="1"/>
  <c r="AN18" i="1"/>
  <c r="AL18" i="1" s="1"/>
  <c r="AD18" i="1"/>
  <c r="AB18" i="1" s="1"/>
  <c r="AC18" i="1"/>
  <c r="X18" i="1"/>
  <c r="U18" i="1"/>
  <c r="BT17" i="1"/>
  <c r="X17" i="1" s="1"/>
  <c r="BS17" i="1"/>
  <c r="BR17" i="1"/>
  <c r="BA17" i="1" s="1"/>
  <c r="BC17" i="1" s="1"/>
  <c r="BQ17" i="1"/>
  <c r="BN17" i="1"/>
  <c r="BM17" i="1"/>
  <c r="BI17" i="1"/>
  <c r="BJ17" i="1" s="1"/>
  <c r="BE17" i="1"/>
  <c r="AY17" i="1"/>
  <c r="AS17" i="1"/>
  <c r="BF17" i="1" s="1"/>
  <c r="AN17" i="1"/>
  <c r="AL17" i="1"/>
  <c r="O17" i="1" s="1"/>
  <c r="AD17" i="1"/>
  <c r="AC17" i="1"/>
  <c r="AB17" i="1"/>
  <c r="U17" i="1"/>
  <c r="N40" i="1" l="1"/>
  <c r="M40" i="1" s="1"/>
  <c r="S40" i="1"/>
  <c r="O40" i="1"/>
  <c r="AM40" i="1"/>
  <c r="P40" i="1"/>
  <c r="N60" i="1"/>
  <c r="M60" i="1" s="1"/>
  <c r="AF60" i="1" s="1"/>
  <c r="S60" i="1"/>
  <c r="P60" i="1"/>
  <c r="P18" i="1"/>
  <c r="S18" i="1"/>
  <c r="K61" i="1"/>
  <c r="BB61" i="1"/>
  <c r="O26" i="1"/>
  <c r="P26" i="1"/>
  <c r="P29" i="1"/>
  <c r="S29" i="1"/>
  <c r="AM59" i="1"/>
  <c r="S59" i="1"/>
  <c r="P59" i="1"/>
  <c r="O59" i="1"/>
  <c r="O36" i="1"/>
  <c r="BB36" i="1" s="1"/>
  <c r="BD36" i="1" s="1"/>
  <c r="AM36" i="1"/>
  <c r="S36" i="1"/>
  <c r="K43" i="1"/>
  <c r="P17" i="1"/>
  <c r="BC20" i="1"/>
  <c r="BJ22" i="1"/>
  <c r="BJ26" i="1"/>
  <c r="BJ32" i="1"/>
  <c r="O33" i="1"/>
  <c r="K33" i="1" s="1"/>
  <c r="BK34" i="1"/>
  <c r="BO34" i="1" s="1"/>
  <c r="BP34" i="1" s="1"/>
  <c r="S35" i="1"/>
  <c r="BC37" i="1"/>
  <c r="O38" i="1"/>
  <c r="BK40" i="1"/>
  <c r="BO40" i="1" s="1"/>
  <c r="BP40" i="1" s="1"/>
  <c r="N46" i="1"/>
  <c r="M46" i="1" s="1"/>
  <c r="P52" i="1"/>
  <c r="AM52" i="1"/>
  <c r="BL52" i="1"/>
  <c r="BR61" i="1"/>
  <c r="BA61" i="1" s="1"/>
  <c r="BC61" i="1" s="1"/>
  <c r="BR63" i="1"/>
  <c r="BA63" i="1" s="1"/>
  <c r="BC63" i="1" s="1"/>
  <c r="BK17" i="1"/>
  <c r="BO17" i="1" s="1"/>
  <c r="BP17" i="1" s="1"/>
  <c r="X26" i="1"/>
  <c r="BL17" i="1"/>
  <c r="X35" i="1"/>
  <c r="S17" i="1"/>
  <c r="BC18" i="1"/>
  <c r="BK22" i="1"/>
  <c r="BO22" i="1" s="1"/>
  <c r="BP22" i="1" s="1"/>
  <c r="O25" i="1"/>
  <c r="BK26" i="1"/>
  <c r="BO26" i="1" s="1"/>
  <c r="BP26" i="1" s="1"/>
  <c r="BK27" i="1"/>
  <c r="BO27" i="1" s="1"/>
  <c r="BP27" i="1" s="1"/>
  <c r="BL28" i="1"/>
  <c r="AB32" i="1"/>
  <c r="BL32" i="1"/>
  <c r="P33" i="1"/>
  <c r="BL34" i="1"/>
  <c r="S38" i="1"/>
  <c r="X39" i="1"/>
  <c r="O42" i="1"/>
  <c r="BK44" i="1"/>
  <c r="BO44" i="1" s="1"/>
  <c r="BP44" i="1" s="1"/>
  <c r="BL45" i="1"/>
  <c r="BC50" i="1"/>
  <c r="BJ51" i="1"/>
  <c r="S52" i="1"/>
  <c r="BR53" i="1"/>
  <c r="BA53" i="1" s="1"/>
  <c r="BC53" i="1" s="1"/>
  <c r="X57" i="1"/>
  <c r="N58" i="1"/>
  <c r="M58" i="1" s="1"/>
  <c r="AF58" i="1" s="1"/>
  <c r="X61" i="1"/>
  <c r="P25" i="1"/>
  <c r="AB27" i="1"/>
  <c r="BL27" i="1"/>
  <c r="BC31" i="1"/>
  <c r="BR31" i="1"/>
  <c r="BA31" i="1" s="1"/>
  <c r="S33" i="1"/>
  <c r="AB36" i="1"/>
  <c r="S42" i="1"/>
  <c r="AB46" i="1"/>
  <c r="BC48" i="1"/>
  <c r="BK51" i="1"/>
  <c r="BO51" i="1" s="1"/>
  <c r="BP51" i="1" s="1"/>
  <c r="X53" i="1"/>
  <c r="BR54" i="1"/>
  <c r="BA54" i="1" s="1"/>
  <c r="BC54" i="1" s="1"/>
  <c r="AB56" i="1"/>
  <c r="AB57" i="1"/>
  <c r="BL19" i="1"/>
  <c r="BJ20" i="1"/>
  <c r="BC26" i="1"/>
  <c r="BR28" i="1"/>
  <c r="BA28" i="1" s="1"/>
  <c r="BC28" i="1" s="1"/>
  <c r="BR29" i="1"/>
  <c r="BA29" i="1" s="1"/>
  <c r="BC29" i="1" s="1"/>
  <c r="BC32" i="1"/>
  <c r="BJ37" i="1"/>
  <c r="BJ43" i="1"/>
  <c r="BR44" i="1"/>
  <c r="BA44" i="1" s="1"/>
  <c r="BC44" i="1" s="1"/>
  <c r="BR45" i="1"/>
  <c r="BA45" i="1" s="1"/>
  <c r="X47" i="1"/>
  <c r="P49" i="1"/>
  <c r="O51" i="1"/>
  <c r="AB52" i="1"/>
  <c r="BR52" i="1"/>
  <c r="BA52" i="1" s="1"/>
  <c r="X62" i="1"/>
  <c r="P43" i="1"/>
  <c r="BK43" i="1"/>
  <c r="BO43" i="1" s="1"/>
  <c r="BP43" i="1" s="1"/>
  <c r="BC45" i="1"/>
  <c r="P51" i="1"/>
  <c r="BK37" i="1"/>
  <c r="BO37" i="1" s="1"/>
  <c r="BP37" i="1" s="1"/>
  <c r="X22" i="1"/>
  <c r="X37" i="1"/>
  <c r="BK42" i="1"/>
  <c r="BO42" i="1" s="1"/>
  <c r="BP42" i="1" s="1"/>
  <c r="S43" i="1"/>
  <c r="AB50" i="1"/>
  <c r="BJ52" i="1"/>
  <c r="S53" i="1"/>
  <c r="BR55" i="1"/>
  <c r="BA55" i="1" s="1"/>
  <c r="BC55" i="1" s="1"/>
  <c r="BC57" i="1"/>
  <c r="BL20" i="1"/>
  <c r="BK31" i="1"/>
  <c r="BO31" i="1" s="1"/>
  <c r="BP31" i="1" s="1"/>
  <c r="N38" i="1"/>
  <c r="M38" i="1" s="1"/>
  <c r="BJ40" i="1"/>
  <c r="BR41" i="1"/>
  <c r="BA41" i="1" s="1"/>
  <c r="BC41" i="1" s="1"/>
  <c r="BL42" i="1"/>
  <c r="BB43" i="1"/>
  <c r="BD43" i="1" s="1"/>
  <c r="X51" i="1"/>
  <c r="BL54" i="1"/>
  <c r="X64" i="1"/>
  <c r="AM20" i="1"/>
  <c r="S20" i="1"/>
  <c r="P20" i="1"/>
  <c r="N20" i="1"/>
  <c r="M20" i="1" s="1"/>
  <c r="O20" i="1"/>
  <c r="BB17" i="1"/>
  <c r="BD17" i="1" s="1"/>
  <c r="K17" i="1"/>
  <c r="S31" i="1"/>
  <c r="P31" i="1"/>
  <c r="O31" i="1"/>
  <c r="N31" i="1"/>
  <c r="M31" i="1" s="1"/>
  <c r="AF40" i="1"/>
  <c r="AM18" i="1"/>
  <c r="N19" i="1"/>
  <c r="M19" i="1" s="1"/>
  <c r="P21" i="1"/>
  <c r="N21" i="1"/>
  <c r="M21" i="1" s="1"/>
  <c r="AM21" i="1"/>
  <c r="K26" i="1"/>
  <c r="BB26" i="1"/>
  <c r="BD26" i="1" s="1"/>
  <c r="BR27" i="1"/>
  <c r="BA27" i="1" s="1"/>
  <c r="BC27" i="1" s="1"/>
  <c r="S30" i="1"/>
  <c r="P30" i="1"/>
  <c r="O30" i="1"/>
  <c r="N30" i="1"/>
  <c r="M30" i="1" s="1"/>
  <c r="AM30" i="1"/>
  <c r="Y37" i="1"/>
  <c r="Z37" i="1" s="1"/>
  <c r="AG37" i="1" s="1"/>
  <c r="S23" i="1"/>
  <c r="P23" i="1"/>
  <c r="O23" i="1"/>
  <c r="N23" i="1"/>
  <c r="M23" i="1" s="1"/>
  <c r="BL33" i="1"/>
  <c r="BK33" i="1"/>
  <c r="BO33" i="1" s="1"/>
  <c r="BP33" i="1" s="1"/>
  <c r="BJ33" i="1"/>
  <c r="AF37" i="1"/>
  <c r="V37" i="1"/>
  <c r="T37" i="1" s="1"/>
  <c r="W37" i="1" s="1"/>
  <c r="AM17" i="1"/>
  <c r="N18" i="1"/>
  <c r="M18" i="1" s="1"/>
  <c r="O19" i="1"/>
  <c r="AM24" i="1"/>
  <c r="S24" i="1"/>
  <c r="P24" i="1"/>
  <c r="O24" i="1"/>
  <c r="P28" i="1"/>
  <c r="O28" i="1"/>
  <c r="N28" i="1"/>
  <c r="M28" i="1" s="1"/>
  <c r="Y28" i="1" s="1"/>
  <c r="Z28" i="1" s="1"/>
  <c r="AG28" i="1" s="1"/>
  <c r="AM28" i="1"/>
  <c r="S28" i="1"/>
  <c r="AF38" i="1"/>
  <c r="AF46" i="1"/>
  <c r="Y20" i="1"/>
  <c r="Z20" i="1" s="1"/>
  <c r="S22" i="1"/>
  <c r="O22" i="1"/>
  <c r="N22" i="1"/>
  <c r="M22" i="1" s="1"/>
  <c r="O18" i="1"/>
  <c r="BR21" i="1"/>
  <c r="BA21" i="1" s="1"/>
  <c r="BC21" i="1" s="1"/>
  <c r="X21" i="1"/>
  <c r="AM32" i="1"/>
  <c r="S32" i="1"/>
  <c r="P32" i="1"/>
  <c r="O32" i="1"/>
  <c r="AF33" i="1"/>
  <c r="BR33" i="1"/>
  <c r="BA33" i="1" s="1"/>
  <c r="BC33" i="1" s="1"/>
  <c r="X33" i="1"/>
  <c r="BL21" i="1"/>
  <c r="BK21" i="1"/>
  <c r="BO21" i="1" s="1"/>
  <c r="BP21" i="1" s="1"/>
  <c r="BJ21" i="1"/>
  <c r="P22" i="1"/>
  <c r="N17" i="1"/>
  <c r="M17" i="1" s="1"/>
  <c r="AM19" i="1"/>
  <c r="BR19" i="1"/>
  <c r="BA19" i="1" s="1"/>
  <c r="BC19" i="1" s="1"/>
  <c r="X19" i="1"/>
  <c r="BC22" i="1"/>
  <c r="BC24" i="1"/>
  <c r="BL25" i="1"/>
  <c r="BK25" i="1"/>
  <c r="BO25" i="1" s="1"/>
  <c r="BP25" i="1" s="1"/>
  <c r="BJ25" i="1"/>
  <c r="BC30" i="1"/>
  <c r="K34" i="1"/>
  <c r="BB34" i="1"/>
  <c r="BD34" i="1" s="1"/>
  <c r="BL36" i="1"/>
  <c r="BJ36" i="1"/>
  <c r="BK36" i="1"/>
  <c r="BO36" i="1" s="1"/>
  <c r="BP36" i="1" s="1"/>
  <c r="S45" i="1"/>
  <c r="P45" i="1"/>
  <c r="O45" i="1"/>
  <c r="N45" i="1"/>
  <c r="M45" i="1" s="1"/>
  <c r="AM45" i="1"/>
  <c r="S19" i="1"/>
  <c r="BK19" i="1"/>
  <c r="BO19" i="1" s="1"/>
  <c r="BP19" i="1" s="1"/>
  <c r="AG20" i="1"/>
  <c r="O21" i="1"/>
  <c r="K25" i="1"/>
  <c r="BB25" i="1"/>
  <c r="AM23" i="1"/>
  <c r="AF25" i="1"/>
  <c r="BR25" i="1"/>
  <c r="BA25" i="1" s="1"/>
  <c r="BC25" i="1" s="1"/>
  <c r="X25" i="1"/>
  <c r="P27" i="1"/>
  <c r="O27" i="1"/>
  <c r="N27" i="1"/>
  <c r="M27" i="1" s="1"/>
  <c r="AM27" i="1"/>
  <c r="S27" i="1"/>
  <c r="AM31" i="1"/>
  <c r="AB38" i="1"/>
  <c r="BR38" i="1"/>
  <c r="BA38" i="1" s="1"/>
  <c r="BC38" i="1" s="1"/>
  <c r="X38" i="1"/>
  <c r="BL39" i="1"/>
  <c r="BK39" i="1"/>
  <c r="BO39" i="1" s="1"/>
  <c r="BP39" i="1" s="1"/>
  <c r="X40" i="1"/>
  <c r="O41" i="1"/>
  <c r="N41" i="1"/>
  <c r="M41" i="1" s="1"/>
  <c r="AM41" i="1"/>
  <c r="S41" i="1"/>
  <c r="BR42" i="1"/>
  <c r="BA42" i="1" s="1"/>
  <c r="BC42" i="1" s="1"/>
  <c r="BL47" i="1"/>
  <c r="BK47" i="1"/>
  <c r="BO47" i="1" s="1"/>
  <c r="BP47" i="1" s="1"/>
  <c r="BJ47" i="1"/>
  <c r="X24" i="1"/>
  <c r="BJ24" i="1"/>
  <c r="AM29" i="1"/>
  <c r="AM39" i="1"/>
  <c r="S39" i="1"/>
  <c r="O48" i="1"/>
  <c r="AM48" i="1"/>
  <c r="P48" i="1"/>
  <c r="N48" i="1"/>
  <c r="M48" i="1" s="1"/>
  <c r="Y48" i="1" s="1"/>
  <c r="Z48" i="1" s="1"/>
  <c r="S48" i="1"/>
  <c r="P55" i="1"/>
  <c r="O55" i="1"/>
  <c r="N55" i="1"/>
  <c r="M55" i="1" s="1"/>
  <c r="AM55" i="1"/>
  <c r="BL59" i="1"/>
  <c r="BK59" i="1"/>
  <c r="BO59" i="1" s="1"/>
  <c r="BP59" i="1" s="1"/>
  <c r="BJ59" i="1"/>
  <c r="X23" i="1"/>
  <c r="BJ23" i="1"/>
  <c r="BK24" i="1"/>
  <c r="BO24" i="1" s="1"/>
  <c r="BP24" i="1" s="1"/>
  <c r="S26" i="1"/>
  <c r="N29" i="1"/>
  <c r="M29" i="1" s="1"/>
  <c r="X31" i="1"/>
  <c r="BJ31" i="1"/>
  <c r="Y32" i="1"/>
  <c r="Z32" i="1" s="1"/>
  <c r="V32" i="1" s="1"/>
  <c r="T32" i="1" s="1"/>
  <c r="W32" i="1" s="1"/>
  <c r="Q32" i="1" s="1"/>
  <c r="R32" i="1" s="1"/>
  <c r="S34" i="1"/>
  <c r="K38" i="1"/>
  <c r="BB38" i="1"/>
  <c r="K40" i="1"/>
  <c r="BB40" i="1"/>
  <c r="BD40" i="1" s="1"/>
  <c r="P44" i="1"/>
  <c r="O44" i="1"/>
  <c r="N44" i="1"/>
  <c r="M44" i="1" s="1"/>
  <c r="AM44" i="1"/>
  <c r="O29" i="1"/>
  <c r="S37" i="1"/>
  <c r="P37" i="1"/>
  <c r="O37" i="1"/>
  <c r="BL38" i="1"/>
  <c r="BK38" i="1"/>
  <c r="BO38" i="1" s="1"/>
  <c r="BP38" i="1" s="1"/>
  <c r="BJ38" i="1"/>
  <c r="Y39" i="1"/>
  <c r="Z39" i="1" s="1"/>
  <c r="BC40" i="1"/>
  <c r="AM47" i="1"/>
  <c r="S47" i="1"/>
  <c r="P47" i="1"/>
  <c r="Y47" i="1"/>
  <c r="Z47" i="1" s="1"/>
  <c r="V47" i="1" s="1"/>
  <c r="T47" i="1" s="1"/>
  <c r="W47" i="1" s="1"/>
  <c r="Q47" i="1" s="1"/>
  <c r="R47" i="1" s="1"/>
  <c r="P56" i="1"/>
  <c r="O56" i="1"/>
  <c r="N56" i="1"/>
  <c r="M56" i="1" s="1"/>
  <c r="S56" i="1"/>
  <c r="AM26" i="1"/>
  <c r="X29" i="1"/>
  <c r="BJ29" i="1"/>
  <c r="Y30" i="1"/>
  <c r="Z30" i="1" s="1"/>
  <c r="AM34" i="1"/>
  <c r="N35" i="1"/>
  <c r="M35" i="1" s="1"/>
  <c r="AM37" i="1"/>
  <c r="AM38" i="1"/>
  <c r="N39" i="1"/>
  <c r="M39" i="1" s="1"/>
  <c r="BC39" i="1"/>
  <c r="O47" i="1"/>
  <c r="BR47" i="1"/>
  <c r="BA47" i="1" s="1"/>
  <c r="BC47" i="1" s="1"/>
  <c r="BR49" i="1"/>
  <c r="BA49" i="1" s="1"/>
  <c r="BC49" i="1" s="1"/>
  <c r="X49" i="1"/>
  <c r="K59" i="1"/>
  <c r="BB59" i="1"/>
  <c r="BD59" i="1" s="1"/>
  <c r="AM25" i="1"/>
  <c r="N26" i="1"/>
  <c r="M26" i="1" s="1"/>
  <c r="Y26" i="1" s="1"/>
  <c r="Z26" i="1" s="1"/>
  <c r="BJ28" i="1"/>
  <c r="BK29" i="1"/>
  <c r="BO29" i="1" s="1"/>
  <c r="BP29" i="1" s="1"/>
  <c r="AM33" i="1"/>
  <c r="N34" i="1"/>
  <c r="M34" i="1" s="1"/>
  <c r="Y34" i="1" s="1"/>
  <c r="Z34" i="1" s="1"/>
  <c r="O35" i="1"/>
  <c r="O39" i="1"/>
  <c r="X27" i="1"/>
  <c r="P35" i="1"/>
  <c r="P36" i="1"/>
  <c r="N36" i="1"/>
  <c r="M36" i="1" s="1"/>
  <c r="P39" i="1"/>
  <c r="Y45" i="1"/>
  <c r="Z45" i="1" s="1"/>
  <c r="AG45" i="1" s="1"/>
  <c r="S46" i="1"/>
  <c r="P46" i="1"/>
  <c r="O46" i="1"/>
  <c r="BL58" i="1"/>
  <c r="BK58" i="1"/>
  <c r="BO58" i="1" s="1"/>
  <c r="BP58" i="1" s="1"/>
  <c r="BJ58" i="1"/>
  <c r="P63" i="1"/>
  <c r="O63" i="1"/>
  <c r="N63" i="1"/>
  <c r="M63" i="1" s="1"/>
  <c r="AM63" i="1"/>
  <c r="P64" i="1"/>
  <c r="O64" i="1"/>
  <c r="N64" i="1"/>
  <c r="M64" i="1" s="1"/>
  <c r="S64" i="1"/>
  <c r="AM43" i="1"/>
  <c r="X46" i="1"/>
  <c r="BJ46" i="1"/>
  <c r="BL49" i="1"/>
  <c r="BK49" i="1"/>
  <c r="BO49" i="1" s="1"/>
  <c r="BP49" i="1" s="1"/>
  <c r="BJ49" i="1"/>
  <c r="N50" i="1"/>
  <c r="M50" i="1" s="1"/>
  <c r="Y50" i="1" s="1"/>
  <c r="Z50" i="1" s="1"/>
  <c r="BL50" i="1"/>
  <c r="BK50" i="1"/>
  <c r="BO50" i="1" s="1"/>
  <c r="BP50" i="1" s="1"/>
  <c r="BB53" i="1"/>
  <c r="BD53" i="1" s="1"/>
  <c r="Y55" i="1"/>
  <c r="Z55" i="1" s="1"/>
  <c r="BD61" i="1"/>
  <c r="AM64" i="1"/>
  <c r="AM42" i="1"/>
  <c r="N43" i="1"/>
  <c r="M43" i="1" s="1"/>
  <c r="BJ45" i="1"/>
  <c r="BK46" i="1"/>
  <c r="BO46" i="1" s="1"/>
  <c r="BP46" i="1" s="1"/>
  <c r="N49" i="1"/>
  <c r="M49" i="1" s="1"/>
  <c r="O50" i="1"/>
  <c r="K51" i="1"/>
  <c r="BB51" i="1"/>
  <c r="BD51" i="1" s="1"/>
  <c r="BC51" i="1"/>
  <c r="BC56" i="1"/>
  <c r="X36" i="1"/>
  <c r="N42" i="1"/>
  <c r="M42" i="1" s="1"/>
  <c r="X44" i="1"/>
  <c r="BJ44" i="1"/>
  <c r="O49" i="1"/>
  <c r="AM49" i="1"/>
  <c r="Y52" i="1"/>
  <c r="Z52" i="1" s="1"/>
  <c r="V52" i="1" s="1"/>
  <c r="T52" i="1" s="1"/>
  <c r="W52" i="1" s="1"/>
  <c r="Q52" i="1" s="1"/>
  <c r="R52" i="1" s="1"/>
  <c r="S58" i="1"/>
  <c r="P58" i="1"/>
  <c r="AM58" i="1"/>
  <c r="S50" i="1"/>
  <c r="AM50" i="1"/>
  <c r="BC52" i="1"/>
  <c r="S57" i="1"/>
  <c r="P57" i="1"/>
  <c r="O57" i="1"/>
  <c r="K58" i="1"/>
  <c r="BB58" i="1"/>
  <c r="BR58" i="1"/>
  <c r="BA58" i="1" s="1"/>
  <c r="BC58" i="1" s="1"/>
  <c r="X58" i="1"/>
  <c r="X42" i="1"/>
  <c r="N57" i="1"/>
  <c r="M57" i="1" s="1"/>
  <c r="BC59" i="1"/>
  <c r="BC60" i="1"/>
  <c r="N51" i="1"/>
  <c r="M51" i="1" s="1"/>
  <c r="O52" i="1"/>
  <c r="P53" i="1"/>
  <c r="BK54" i="1"/>
  <c r="BO54" i="1" s="1"/>
  <c r="BP54" i="1" s="1"/>
  <c r="BL55" i="1"/>
  <c r="N59" i="1"/>
  <c r="M59" i="1" s="1"/>
  <c r="Y59" i="1" s="1"/>
  <c r="Z59" i="1" s="1"/>
  <c r="O60" i="1"/>
  <c r="P61" i="1"/>
  <c r="S61" i="1"/>
  <c r="AM54" i="1"/>
  <c r="AM62" i="1"/>
  <c r="S51" i="1"/>
  <c r="AM53" i="1"/>
  <c r="N54" i="1"/>
  <c r="M54" i="1" s="1"/>
  <c r="X56" i="1"/>
  <c r="BJ56" i="1"/>
  <c r="Y57" i="1"/>
  <c r="Z57" i="1" s="1"/>
  <c r="BK57" i="1"/>
  <c r="BO57" i="1" s="1"/>
  <c r="BP57" i="1" s="1"/>
  <c r="AM61" i="1"/>
  <c r="N62" i="1"/>
  <c r="M62" i="1" s="1"/>
  <c r="Y62" i="1" s="1"/>
  <c r="Z62" i="1" s="1"/>
  <c r="AG62" i="1" s="1"/>
  <c r="BJ64" i="1"/>
  <c r="N53" i="1"/>
  <c r="M53" i="1" s="1"/>
  <c r="O54" i="1"/>
  <c r="BK56" i="1"/>
  <c r="BO56" i="1" s="1"/>
  <c r="BP56" i="1" s="1"/>
  <c r="AM60" i="1"/>
  <c r="N61" i="1"/>
  <c r="M61" i="1" s="1"/>
  <c r="O62" i="1"/>
  <c r="BK64" i="1"/>
  <c r="BO64" i="1" s="1"/>
  <c r="BP64" i="1" s="1"/>
  <c r="X54" i="1"/>
  <c r="BB33" i="1" l="1"/>
  <c r="BD33" i="1" s="1"/>
  <c r="K42" i="1"/>
  <c r="BB42" i="1"/>
  <c r="BD42" i="1" s="1"/>
  <c r="BD58" i="1"/>
  <c r="Y60" i="1"/>
  <c r="Z60" i="1" s="1"/>
  <c r="BD38" i="1"/>
  <c r="K36" i="1"/>
  <c r="AA59" i="1"/>
  <c r="AE59" i="1" s="1"/>
  <c r="AH59" i="1"/>
  <c r="AG59" i="1"/>
  <c r="AA50" i="1"/>
  <c r="AE50" i="1" s="1"/>
  <c r="AH50" i="1"/>
  <c r="AG50" i="1"/>
  <c r="AA26" i="1"/>
  <c r="AE26" i="1" s="1"/>
  <c r="AH26" i="1"/>
  <c r="AI26" i="1" s="1"/>
  <c r="AG26" i="1"/>
  <c r="AF53" i="1"/>
  <c r="Y58" i="1"/>
  <c r="Z58" i="1" s="1"/>
  <c r="K62" i="1"/>
  <c r="BB62" i="1"/>
  <c r="BD62" i="1" s="1"/>
  <c r="AF61" i="1"/>
  <c r="K52" i="1"/>
  <c r="BB52" i="1"/>
  <c r="BD52" i="1" s="1"/>
  <c r="BB57" i="1"/>
  <c r="BD57" i="1" s="1"/>
  <c r="K57" i="1"/>
  <c r="Y36" i="1"/>
  <c r="Z36" i="1" s="1"/>
  <c r="K50" i="1"/>
  <c r="BB50" i="1"/>
  <c r="BD50" i="1" s="1"/>
  <c r="K47" i="1"/>
  <c r="BB47" i="1"/>
  <c r="BD47" i="1" s="1"/>
  <c r="Y31" i="1"/>
  <c r="Z31" i="1" s="1"/>
  <c r="V31" i="1" s="1"/>
  <c r="T31" i="1" s="1"/>
  <c r="W31" i="1" s="1"/>
  <c r="Q31" i="1" s="1"/>
  <c r="R31" i="1" s="1"/>
  <c r="AF48" i="1"/>
  <c r="V48" i="1"/>
  <c r="T48" i="1" s="1"/>
  <c r="W48" i="1" s="1"/>
  <c r="Q48" i="1" s="1"/>
  <c r="R48" i="1" s="1"/>
  <c r="K27" i="1"/>
  <c r="BB27" i="1"/>
  <c r="BD27" i="1" s="1"/>
  <c r="Y19" i="1"/>
  <c r="Z19" i="1" s="1"/>
  <c r="AF28" i="1"/>
  <c r="V28" i="1"/>
  <c r="T28" i="1" s="1"/>
  <c r="W28" i="1" s="1"/>
  <c r="Q28" i="1" s="1"/>
  <c r="R28" i="1" s="1"/>
  <c r="V20" i="1"/>
  <c r="T20" i="1" s="1"/>
  <c r="W20" i="1" s="1"/>
  <c r="Q20" i="1" s="1"/>
  <c r="R20" i="1" s="1"/>
  <c r="AF20" i="1"/>
  <c r="AA57" i="1"/>
  <c r="AE57" i="1" s="1"/>
  <c r="AH57" i="1"/>
  <c r="AF51" i="1"/>
  <c r="AF57" i="1"/>
  <c r="V57" i="1"/>
  <c r="T57" i="1" s="1"/>
  <c r="W57" i="1" s="1"/>
  <c r="Q57" i="1" s="1"/>
  <c r="R57" i="1" s="1"/>
  <c r="BB49" i="1"/>
  <c r="BD49" i="1" s="1"/>
  <c r="K49" i="1"/>
  <c r="AF49" i="1"/>
  <c r="V26" i="1"/>
  <c r="T26" i="1" s="1"/>
  <c r="W26" i="1" s="1"/>
  <c r="Q26" i="1" s="1"/>
  <c r="R26" i="1" s="1"/>
  <c r="AF26" i="1"/>
  <c r="AA30" i="1"/>
  <c r="AE30" i="1" s="1"/>
  <c r="AH30" i="1"/>
  <c r="BB37" i="1"/>
  <c r="BD37" i="1" s="1"/>
  <c r="K37" i="1"/>
  <c r="AF29" i="1"/>
  <c r="K32" i="1"/>
  <c r="BB32" i="1"/>
  <c r="BD32" i="1" s="1"/>
  <c r="BB18" i="1"/>
  <c r="BD18" i="1" s="1"/>
  <c r="K18" i="1"/>
  <c r="K28" i="1"/>
  <c r="BB28" i="1"/>
  <c r="BD28" i="1" s="1"/>
  <c r="K19" i="1"/>
  <c r="BB19" i="1"/>
  <c r="BD19" i="1" s="1"/>
  <c r="AF30" i="1"/>
  <c r="V30" i="1"/>
  <c r="T30" i="1" s="1"/>
  <c r="W30" i="1" s="1"/>
  <c r="Q30" i="1" s="1"/>
  <c r="R30" i="1" s="1"/>
  <c r="AF21" i="1"/>
  <c r="AF31" i="1"/>
  <c r="AH55" i="1"/>
  <c r="AA55" i="1"/>
  <c r="AE55" i="1" s="1"/>
  <c r="AF64" i="1"/>
  <c r="AF36" i="1"/>
  <c r="V39" i="1"/>
  <c r="T39" i="1" s="1"/>
  <c r="W39" i="1" s="1"/>
  <c r="Q39" i="1" s="1"/>
  <c r="R39" i="1" s="1"/>
  <c r="AF39" i="1"/>
  <c r="AH48" i="1"/>
  <c r="AG48" i="1"/>
  <c r="AA48" i="1"/>
  <c r="AE48" i="1" s="1"/>
  <c r="AF55" i="1"/>
  <c r="V55" i="1"/>
  <c r="T55" i="1" s="1"/>
  <c r="W55" i="1" s="1"/>
  <c r="Q55" i="1" s="1"/>
  <c r="R55" i="1" s="1"/>
  <c r="Y24" i="1"/>
  <c r="Z24" i="1" s="1"/>
  <c r="AF41" i="1"/>
  <c r="Y41" i="1"/>
  <c r="Z41" i="1" s="1"/>
  <c r="V41" i="1" s="1"/>
  <c r="T41" i="1" s="1"/>
  <c r="W41" i="1" s="1"/>
  <c r="Q41" i="1" s="1"/>
  <c r="R41" i="1" s="1"/>
  <c r="Y25" i="1"/>
  <c r="Z25" i="1" s="1"/>
  <c r="AA28" i="1"/>
  <c r="AE28" i="1" s="1"/>
  <c r="AH28" i="1"/>
  <c r="AI28" i="1" s="1"/>
  <c r="AG57" i="1"/>
  <c r="Y18" i="1"/>
  <c r="Z18" i="1" s="1"/>
  <c r="V18" i="1" s="1"/>
  <c r="T18" i="1" s="1"/>
  <c r="W18" i="1" s="1"/>
  <c r="Q18" i="1" s="1"/>
  <c r="R18" i="1" s="1"/>
  <c r="AF18" i="1"/>
  <c r="AF23" i="1"/>
  <c r="BB30" i="1"/>
  <c r="BD30" i="1" s="1"/>
  <c r="K30" i="1"/>
  <c r="K31" i="1"/>
  <c r="BB31" i="1"/>
  <c r="BD31" i="1" s="1"/>
  <c r="K54" i="1"/>
  <c r="BB54" i="1"/>
  <c r="BD54" i="1" s="1"/>
  <c r="Y56" i="1"/>
  <c r="Z56" i="1" s="1"/>
  <c r="K60" i="1"/>
  <c r="BB60" i="1"/>
  <c r="BD60" i="1" s="1"/>
  <c r="Y64" i="1"/>
  <c r="Z64" i="1" s="1"/>
  <c r="V64" i="1" s="1"/>
  <c r="T64" i="1" s="1"/>
  <c r="W64" i="1" s="1"/>
  <c r="Q64" i="1" s="1"/>
  <c r="R64" i="1" s="1"/>
  <c r="BB64" i="1"/>
  <c r="BD64" i="1" s="1"/>
  <c r="K64" i="1"/>
  <c r="K46" i="1"/>
  <c r="BB46" i="1"/>
  <c r="BD46" i="1" s="1"/>
  <c r="BB39" i="1"/>
  <c r="BD39" i="1" s="1"/>
  <c r="K39" i="1"/>
  <c r="Y29" i="1"/>
  <c r="Z29" i="1" s="1"/>
  <c r="BB55" i="1"/>
  <c r="BD55" i="1" s="1"/>
  <c r="K55" i="1"/>
  <c r="BB48" i="1"/>
  <c r="BD48" i="1" s="1"/>
  <c r="K48" i="1"/>
  <c r="K41" i="1"/>
  <c r="BB41" i="1"/>
  <c r="BD41" i="1" s="1"/>
  <c r="BD25" i="1"/>
  <c r="AF45" i="1"/>
  <c r="V45" i="1"/>
  <c r="T45" i="1" s="1"/>
  <c r="W45" i="1" s="1"/>
  <c r="Q45" i="1" s="1"/>
  <c r="R45" i="1" s="1"/>
  <c r="AF17" i="1"/>
  <c r="AF22" i="1"/>
  <c r="K23" i="1"/>
  <c r="BB23" i="1"/>
  <c r="BD23" i="1" s="1"/>
  <c r="AF54" i="1"/>
  <c r="AA39" i="1"/>
  <c r="AE39" i="1" s="1"/>
  <c r="AH39" i="1"/>
  <c r="AG39" i="1"/>
  <c r="BB29" i="1"/>
  <c r="BD29" i="1" s="1"/>
  <c r="K29" i="1"/>
  <c r="Y40" i="1"/>
  <c r="Z40" i="1" s="1"/>
  <c r="BB45" i="1"/>
  <c r="BD45" i="1" s="1"/>
  <c r="K45" i="1"/>
  <c r="AA34" i="1"/>
  <c r="AE34" i="1" s="1"/>
  <c r="AH34" i="1"/>
  <c r="AG34" i="1"/>
  <c r="BB22" i="1"/>
  <c r="BD22" i="1" s="1"/>
  <c r="K22" i="1"/>
  <c r="K24" i="1"/>
  <c r="BB24" i="1"/>
  <c r="BD24" i="1" s="1"/>
  <c r="Q37" i="1"/>
  <c r="R37" i="1" s="1"/>
  <c r="AF19" i="1"/>
  <c r="V19" i="1"/>
  <c r="T19" i="1" s="1"/>
  <c r="W19" i="1" s="1"/>
  <c r="Q19" i="1" s="1"/>
  <c r="R19" i="1" s="1"/>
  <c r="AH62" i="1"/>
  <c r="AA62" i="1"/>
  <c r="AE62" i="1" s="1"/>
  <c r="BB35" i="1"/>
  <c r="BD35" i="1" s="1"/>
  <c r="K35" i="1"/>
  <c r="AF44" i="1"/>
  <c r="Y54" i="1"/>
  <c r="Z54" i="1" s="1"/>
  <c r="V54" i="1" s="1"/>
  <c r="T54" i="1" s="1"/>
  <c r="W54" i="1" s="1"/>
  <c r="Q54" i="1" s="1"/>
  <c r="R54" i="1" s="1"/>
  <c r="Y61" i="1"/>
  <c r="Z61" i="1" s="1"/>
  <c r="AF43" i="1"/>
  <c r="AG55" i="1"/>
  <c r="V34" i="1"/>
  <c r="T34" i="1" s="1"/>
  <c r="W34" i="1" s="1"/>
  <c r="Q34" i="1" s="1"/>
  <c r="R34" i="1" s="1"/>
  <c r="AF34" i="1"/>
  <c r="Y49" i="1"/>
  <c r="Z49" i="1" s="1"/>
  <c r="AA47" i="1"/>
  <c r="AE47" i="1" s="1"/>
  <c r="AH47" i="1"/>
  <c r="AG47" i="1"/>
  <c r="BB44" i="1"/>
  <c r="BD44" i="1" s="1"/>
  <c r="K44" i="1"/>
  <c r="Y23" i="1"/>
  <c r="Z23" i="1" s="1"/>
  <c r="V23" i="1" s="1"/>
  <c r="T23" i="1" s="1"/>
  <c r="W23" i="1" s="1"/>
  <c r="Q23" i="1" s="1"/>
  <c r="R23" i="1" s="1"/>
  <c r="BB21" i="1"/>
  <c r="BD21" i="1" s="1"/>
  <c r="K21" i="1"/>
  <c r="Y33" i="1"/>
  <c r="Z33" i="1" s="1"/>
  <c r="Y22" i="1"/>
  <c r="Z22" i="1" s="1"/>
  <c r="V22" i="1" s="1"/>
  <c r="T22" i="1" s="1"/>
  <c r="W22" i="1" s="1"/>
  <c r="Q22" i="1" s="1"/>
  <c r="R22" i="1" s="1"/>
  <c r="Y17" i="1"/>
  <c r="Z17" i="1" s="1"/>
  <c r="V59" i="1"/>
  <c r="T59" i="1" s="1"/>
  <c r="W59" i="1" s="1"/>
  <c r="Q59" i="1" s="1"/>
  <c r="R59" i="1" s="1"/>
  <c r="AF59" i="1"/>
  <c r="Y42" i="1"/>
  <c r="Z42" i="1" s="1"/>
  <c r="V42" i="1" s="1"/>
  <c r="T42" i="1" s="1"/>
  <c r="W42" i="1" s="1"/>
  <c r="Q42" i="1" s="1"/>
  <c r="R42" i="1" s="1"/>
  <c r="Y44" i="1"/>
  <c r="Z44" i="1" s="1"/>
  <c r="V50" i="1"/>
  <c r="T50" i="1" s="1"/>
  <c r="W50" i="1" s="1"/>
  <c r="Q50" i="1" s="1"/>
  <c r="R50" i="1" s="1"/>
  <c r="AF50" i="1"/>
  <c r="Y63" i="1"/>
  <c r="Z63" i="1" s="1"/>
  <c r="V63" i="1" s="1"/>
  <c r="T63" i="1" s="1"/>
  <c r="W63" i="1" s="1"/>
  <c r="Q63" i="1" s="1"/>
  <c r="R63" i="1" s="1"/>
  <c r="AF63" i="1"/>
  <c r="AA45" i="1"/>
  <c r="AE45" i="1" s="1"/>
  <c r="AH45" i="1"/>
  <c r="Y27" i="1"/>
  <c r="Z27" i="1" s="1"/>
  <c r="V27" i="1" s="1"/>
  <c r="T27" i="1" s="1"/>
  <c r="W27" i="1" s="1"/>
  <c r="Q27" i="1" s="1"/>
  <c r="R27" i="1" s="1"/>
  <c r="AF56" i="1"/>
  <c r="V56" i="1"/>
  <c r="T56" i="1" s="1"/>
  <c r="W56" i="1" s="1"/>
  <c r="Q56" i="1" s="1"/>
  <c r="R56" i="1" s="1"/>
  <c r="AA32" i="1"/>
  <c r="AE32" i="1" s="1"/>
  <c r="AH32" i="1"/>
  <c r="AG32" i="1"/>
  <c r="Y43" i="1"/>
  <c r="Z43" i="1" s="1"/>
  <c r="AH20" i="1"/>
  <c r="AI20" i="1" s="1"/>
  <c r="AA20" i="1"/>
  <c r="AE20" i="1" s="1"/>
  <c r="AA37" i="1"/>
  <c r="AE37" i="1" s="1"/>
  <c r="AH37" i="1"/>
  <c r="AI37" i="1" s="1"/>
  <c r="Y53" i="1"/>
  <c r="Z53" i="1" s="1"/>
  <c r="AF62" i="1"/>
  <c r="V62" i="1"/>
  <c r="T62" i="1" s="1"/>
  <c r="W62" i="1" s="1"/>
  <c r="Q62" i="1" s="1"/>
  <c r="R62" i="1" s="1"/>
  <c r="AA52" i="1"/>
  <c r="AE52" i="1" s="1"/>
  <c r="AH52" i="1"/>
  <c r="AG52" i="1"/>
  <c r="AF42" i="1"/>
  <c r="Y46" i="1"/>
  <c r="Z46" i="1" s="1"/>
  <c r="BB63" i="1"/>
  <c r="BD63" i="1" s="1"/>
  <c r="K63" i="1"/>
  <c r="Y51" i="1"/>
  <c r="Z51" i="1" s="1"/>
  <c r="V51" i="1" s="1"/>
  <c r="T51" i="1" s="1"/>
  <c r="W51" i="1" s="1"/>
  <c r="Q51" i="1" s="1"/>
  <c r="R51" i="1" s="1"/>
  <c r="AF35" i="1"/>
  <c r="Y35" i="1"/>
  <c r="Z35" i="1" s="1"/>
  <c r="BB56" i="1"/>
  <c r="BD56" i="1" s="1"/>
  <c r="K56" i="1"/>
  <c r="Y38" i="1"/>
  <c r="Z38" i="1" s="1"/>
  <c r="AF27" i="1"/>
  <c r="AG30" i="1"/>
  <c r="Y21" i="1"/>
  <c r="Z21" i="1" s="1"/>
  <c r="V21" i="1" s="1"/>
  <c r="T21" i="1" s="1"/>
  <c r="W21" i="1" s="1"/>
  <c r="Q21" i="1" s="1"/>
  <c r="R21" i="1" s="1"/>
  <c r="K20" i="1"/>
  <c r="BB20" i="1"/>
  <c r="BD20" i="1" s="1"/>
  <c r="AI47" i="1" l="1"/>
  <c r="AI30" i="1"/>
  <c r="AG60" i="1"/>
  <c r="AA60" i="1"/>
  <c r="AE60" i="1" s="1"/>
  <c r="AH60" i="1"/>
  <c r="AI60" i="1" s="1"/>
  <c r="AI32" i="1"/>
  <c r="V60" i="1"/>
  <c r="T60" i="1" s="1"/>
  <c r="W60" i="1" s="1"/>
  <c r="Q60" i="1" s="1"/>
  <c r="R60" i="1" s="1"/>
  <c r="AI45" i="1"/>
  <c r="AA40" i="1"/>
  <c r="AE40" i="1" s="1"/>
  <c r="AH40" i="1"/>
  <c r="AG40" i="1"/>
  <c r="V40" i="1"/>
  <c r="T40" i="1" s="1"/>
  <c r="W40" i="1" s="1"/>
  <c r="Q40" i="1" s="1"/>
  <c r="R40" i="1" s="1"/>
  <c r="AH56" i="1"/>
  <c r="AA56" i="1"/>
  <c r="AE56" i="1" s="1"/>
  <c r="AG56" i="1"/>
  <c r="AA31" i="1"/>
  <c r="AE31" i="1" s="1"/>
  <c r="AH31" i="1"/>
  <c r="AI31" i="1" s="1"/>
  <c r="AG31" i="1"/>
  <c r="AA25" i="1"/>
  <c r="AE25" i="1" s="1"/>
  <c r="AH25" i="1"/>
  <c r="AG25" i="1"/>
  <c r="V25" i="1"/>
  <c r="T25" i="1" s="1"/>
  <c r="W25" i="1" s="1"/>
  <c r="Q25" i="1" s="1"/>
  <c r="R25" i="1" s="1"/>
  <c r="AH36" i="1"/>
  <c r="AI36" i="1" s="1"/>
  <c r="AA36" i="1"/>
  <c r="AE36" i="1" s="1"/>
  <c r="AG36" i="1"/>
  <c r="AA53" i="1"/>
  <c r="AE53" i="1" s="1"/>
  <c r="AH53" i="1"/>
  <c r="AG53" i="1"/>
  <c r="AA35" i="1"/>
  <c r="AE35" i="1" s="1"/>
  <c r="AH35" i="1"/>
  <c r="AG35" i="1"/>
  <c r="AA49" i="1"/>
  <c r="AE49" i="1" s="1"/>
  <c r="AH49" i="1"/>
  <c r="AI49" i="1" s="1"/>
  <c r="AG49" i="1"/>
  <c r="AH29" i="1"/>
  <c r="AA29" i="1"/>
  <c r="AE29" i="1" s="1"/>
  <c r="AG29" i="1"/>
  <c r="AA41" i="1"/>
  <c r="AE41" i="1" s="1"/>
  <c r="AH41" i="1"/>
  <c r="AG41" i="1"/>
  <c r="V29" i="1"/>
  <c r="T29" i="1" s="1"/>
  <c r="W29" i="1" s="1"/>
  <c r="Q29" i="1" s="1"/>
  <c r="R29" i="1" s="1"/>
  <c r="AH44" i="1"/>
  <c r="AG44" i="1"/>
  <c r="AA44" i="1"/>
  <c r="AE44" i="1" s="1"/>
  <c r="AA42" i="1"/>
  <c r="AE42" i="1" s="1"/>
  <c r="AH42" i="1"/>
  <c r="AG42" i="1"/>
  <c r="V35" i="1"/>
  <c r="T35" i="1" s="1"/>
  <c r="W35" i="1" s="1"/>
  <c r="Q35" i="1" s="1"/>
  <c r="R35" i="1" s="1"/>
  <c r="AA23" i="1"/>
  <c r="AE23" i="1" s="1"/>
  <c r="AH23" i="1"/>
  <c r="AG23" i="1"/>
  <c r="AA61" i="1"/>
  <c r="AE61" i="1" s="1"/>
  <c r="AH61" i="1"/>
  <c r="AI61" i="1" s="1"/>
  <c r="AG61" i="1"/>
  <c r="AI48" i="1"/>
  <c r="AI55" i="1"/>
  <c r="AA19" i="1"/>
  <c r="AE19" i="1" s="1"/>
  <c r="AH19" i="1"/>
  <c r="AG19" i="1"/>
  <c r="AA58" i="1"/>
  <c r="AE58" i="1" s="1"/>
  <c r="AH58" i="1"/>
  <c r="AI58" i="1" s="1"/>
  <c r="AG58" i="1"/>
  <c r="V58" i="1"/>
  <c r="T58" i="1" s="1"/>
  <c r="W58" i="1" s="1"/>
  <c r="Q58" i="1" s="1"/>
  <c r="R58" i="1" s="1"/>
  <c r="AI50" i="1"/>
  <c r="AA46" i="1"/>
  <c r="AE46" i="1" s="1"/>
  <c r="AH46" i="1"/>
  <c r="V46" i="1"/>
  <c r="T46" i="1" s="1"/>
  <c r="W46" i="1" s="1"/>
  <c r="Q46" i="1" s="1"/>
  <c r="R46" i="1" s="1"/>
  <c r="AG46" i="1"/>
  <c r="AH63" i="1"/>
  <c r="AA63" i="1"/>
  <c r="AE63" i="1" s="1"/>
  <c r="AG63" i="1"/>
  <c r="AI62" i="1"/>
  <c r="AH18" i="1"/>
  <c r="AI18" i="1" s="1"/>
  <c r="AG18" i="1"/>
  <c r="AA18" i="1"/>
  <c r="AE18" i="1" s="1"/>
  <c r="V49" i="1"/>
  <c r="T49" i="1" s="1"/>
  <c r="W49" i="1" s="1"/>
  <c r="Q49" i="1" s="1"/>
  <c r="R49" i="1" s="1"/>
  <c r="AA51" i="1"/>
  <c r="AE51" i="1" s="1"/>
  <c r="AH51" i="1"/>
  <c r="AG51" i="1"/>
  <c r="AH54" i="1"/>
  <c r="AI54" i="1" s="1"/>
  <c r="AA54" i="1"/>
  <c r="AE54" i="1" s="1"/>
  <c r="AG54" i="1"/>
  <c r="AI34" i="1"/>
  <c r="AH64" i="1"/>
  <c r="AI64" i="1" s="1"/>
  <c r="AA64" i="1"/>
  <c r="AE64" i="1" s="1"/>
  <c r="AG64" i="1"/>
  <c r="AA24" i="1"/>
  <c r="AE24" i="1" s="1"/>
  <c r="AH24" i="1"/>
  <c r="AG24" i="1"/>
  <c r="V24" i="1"/>
  <c r="T24" i="1" s="1"/>
  <c r="W24" i="1" s="1"/>
  <c r="Q24" i="1" s="1"/>
  <c r="R24" i="1" s="1"/>
  <c r="AI57" i="1"/>
  <c r="AA17" i="1"/>
  <c r="AE17" i="1" s="1"/>
  <c r="AH17" i="1"/>
  <c r="AI17" i="1" s="1"/>
  <c r="AG17" i="1"/>
  <c r="AH43" i="1"/>
  <c r="AA43" i="1"/>
  <c r="AE43" i="1" s="1"/>
  <c r="AG43" i="1"/>
  <c r="AA27" i="1"/>
  <c r="AE27" i="1" s="1"/>
  <c r="AH27" i="1"/>
  <c r="AG27" i="1"/>
  <c r="AA22" i="1"/>
  <c r="AE22" i="1" s="1"/>
  <c r="AH22" i="1"/>
  <c r="AG22" i="1"/>
  <c r="V44" i="1"/>
  <c r="T44" i="1" s="1"/>
  <c r="W44" i="1" s="1"/>
  <c r="Q44" i="1" s="1"/>
  <c r="R44" i="1" s="1"/>
  <c r="AI39" i="1"/>
  <c r="V17" i="1"/>
  <c r="T17" i="1" s="1"/>
  <c r="W17" i="1" s="1"/>
  <c r="Q17" i="1" s="1"/>
  <c r="R17" i="1" s="1"/>
  <c r="V36" i="1"/>
  <c r="T36" i="1" s="1"/>
  <c r="W36" i="1" s="1"/>
  <c r="Q36" i="1" s="1"/>
  <c r="R36" i="1" s="1"/>
  <c r="V61" i="1"/>
  <c r="T61" i="1" s="1"/>
  <c r="W61" i="1" s="1"/>
  <c r="Q61" i="1" s="1"/>
  <c r="R61" i="1" s="1"/>
  <c r="V53" i="1"/>
  <c r="T53" i="1" s="1"/>
  <c r="W53" i="1" s="1"/>
  <c r="Q53" i="1" s="1"/>
  <c r="R53" i="1" s="1"/>
  <c r="AI59" i="1"/>
  <c r="AH21" i="1"/>
  <c r="AA21" i="1"/>
  <c r="AE21" i="1" s="1"/>
  <c r="AG21" i="1"/>
  <c r="AH38" i="1"/>
  <c r="AA38" i="1"/>
  <c r="AE38" i="1" s="1"/>
  <c r="AG38" i="1"/>
  <c r="V38" i="1"/>
  <c r="T38" i="1" s="1"/>
  <c r="W38" i="1" s="1"/>
  <c r="Q38" i="1" s="1"/>
  <c r="R38" i="1" s="1"/>
  <c r="AI52" i="1"/>
  <c r="AA33" i="1"/>
  <c r="AE33" i="1" s="1"/>
  <c r="AH33" i="1"/>
  <c r="AG33" i="1"/>
  <c r="V33" i="1"/>
  <c r="T33" i="1" s="1"/>
  <c r="W33" i="1" s="1"/>
  <c r="Q33" i="1" s="1"/>
  <c r="R33" i="1" s="1"/>
  <c r="V43" i="1"/>
  <c r="T43" i="1" s="1"/>
  <c r="W43" i="1" s="1"/>
  <c r="Q43" i="1" s="1"/>
  <c r="R43" i="1" s="1"/>
  <c r="AI41" i="1" l="1"/>
  <c r="AI42" i="1"/>
  <c r="AI25" i="1"/>
  <c r="AI29" i="1"/>
  <c r="AI40" i="1"/>
  <c r="AI38" i="1"/>
  <c r="AI63" i="1"/>
  <c r="AI35" i="1"/>
  <c r="AI33" i="1"/>
  <c r="AI27" i="1"/>
  <c r="AI21" i="1"/>
  <c r="AI46" i="1"/>
  <c r="AI19" i="1"/>
  <c r="AI23" i="1"/>
  <c r="AI44" i="1"/>
  <c r="AI56" i="1"/>
  <c r="AI24" i="1"/>
  <c r="AI53" i="1"/>
  <c r="AI43" i="1"/>
  <c r="AI22" i="1"/>
  <c r="AI51" i="1"/>
</calcChain>
</file>

<file path=xl/sharedStrings.xml><?xml version="1.0" encoding="utf-8"?>
<sst xmlns="http://schemas.openxmlformats.org/spreadsheetml/2006/main" count="1623" uniqueCount="627">
  <si>
    <t>File opened</t>
  </si>
  <si>
    <t>2022-07-21 09:32:02</t>
  </si>
  <si>
    <t>Console s/n</t>
  </si>
  <si>
    <t>68C-812118</t>
  </si>
  <si>
    <t>Console ver</t>
  </si>
  <si>
    <t>Bluestem v.2.0.04</t>
  </si>
  <si>
    <t>Scripts ver</t>
  </si>
  <si>
    <t>2021.08  2.0.04, Aug 2021</t>
  </si>
  <si>
    <t>Head s/n</t>
  </si>
  <si>
    <t>68H-982108</t>
  </si>
  <si>
    <t>Head ver</t>
  </si>
  <si>
    <t>1.4.7</t>
  </si>
  <si>
    <t>Head cal</t>
  </si>
  <si>
    <t>{"h2oaspan2": "0", "co2bspanconc2": "308.8", "co2aspan1": "1.0006", "h2obspan2b": "0.0714759", "flowbzero": "0.27831", "flowazero": "0.34872", "co2bspanconc1": "2471", "co2aspan2a": "0.301931", "co2bspan1": "1.00079", "h2oaspanconc1": "12.48", "co2bspan2a": "0.304023", "h2oaspan2b": "0.0711989", "flowmeterzero": "1.00038", "co2aspanconc1": "2471", "oxygen": "21", "chamberpressurezero": "2.6919", "co2aspan2": "-0.02794", "h2obzero": "1.08226", "h2oaspan1": "1.00836", "co2azero": "0.912911", "h2obspan1": "1.00797", "h2oaspan2a": "0.0706085", "ssb_ref": "32650.4", "h2oaspanconc2": "0", "co2bspan2": "-0.029714", "h2oazero": "1.0846", "h2obspanconc2": "0", "h2obspan2": "0", "h2obspanconc1": "12.48", "tazero": "-0.0655499", "h2obspan2a": "0.0709105", "tbzero": "0.0740929", "co2aspanconc2": "308.8", "co2aspan2b": "0.299565", "ssa_ref": "32953.8", "co2bspan2b": "0.301519", "co2bzero": "0.906517"}</t>
  </si>
  <si>
    <t>CO2 rangematch</t>
  </si>
  <si>
    <t>Tue Aug  3 10:56:23 2021</t>
  </si>
  <si>
    <t>H2O rangematch</t>
  </si>
  <si>
    <t>Tue Aug  3 10:27:23 2021</t>
  </si>
  <si>
    <t>Chamber type</t>
  </si>
  <si>
    <t>6800-01A</t>
  </si>
  <si>
    <t>Chamber s/n</t>
  </si>
  <si>
    <t>MPF-281858</t>
  </si>
  <si>
    <t>Chamber rev</t>
  </si>
  <si>
    <t>0</t>
  </si>
  <si>
    <t>Chamber cal</t>
  </si>
  <si>
    <t>Fluorometer</t>
  </si>
  <si>
    <t>Flr. Version</t>
  </si>
  <si>
    <t>09:32:02</t>
  </si>
  <si>
    <t>Stability Definition:	gsw (GasEx): Slp&lt;0.2 Std&lt;0.02 Per=30	A (GasEx): Slp&lt;1 Std&lt;0.2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</si>
  <si>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</si>
  <si>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</si>
  <si>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</si>
  <si>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</si>
  <si>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</si>
  <si>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</si>
  <si>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</si>
  <si>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</si>
  <si>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</si>
  <si>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</si>
  <si>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</si>
  <si>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</si>
  <si>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</si>
  <si>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</si>
  <si>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</si>
  <si>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</si>
  <si>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</si>
  <si>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</si>
  <si>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</si>
  <si>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</si>
  <si>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</si>
  <si>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</si>
  <si>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</si>
  <si>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</si>
  <si>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</si>
  <si>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</si>
  <si>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</si>
  <si>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</si>
  <si>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</si>
  <si>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</si>
  <si>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</si>
  <si>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</si>
  <si>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</si>
  <si>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</si>
  <si>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</si>
  <si>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</si>
  <si>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</si>
  <si>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</si>
  <si>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</si>
  <si>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</si>
  <si>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</si>
  <si>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</si>
  <si>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</si>
  <si>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</si>
  <si>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</si>
  <si>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</si>
  <si>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</si>
  <si>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</si>
  <si>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</si>
  <si>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</si>
  <si>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</si>
  <si>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</si>
  <si>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0.100516 72.4194 365.767 608.513 850.55 1068.38 1257.55 1423.79</t>
  </si>
  <si>
    <t>Fs_true</t>
  </si>
  <si>
    <t>0.0610419 101.087 401.263 600.693 800.879 1002.51 1202.69 1401.74</t>
  </si>
  <si>
    <t>leak_wt</t>
  </si>
  <si>
    <t>SysObs</t>
  </si>
  <si>
    <t>UserDefCon</t>
  </si>
  <si>
    <t>UserDefVar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</si>
  <si>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</si>
  <si>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</si>
  <si>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</si>
  <si>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</si>
  <si>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</si>
  <si>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</si>
  <si>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</si>
  <si>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</si>
  <si>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</si>
  <si>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</si>
  <si>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</si>
  <si>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</si>
  <si>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</si>
  <si>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</si>
  <si>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</si>
  <si>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</si>
  <si>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</si>
  <si>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</si>
  <si>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</si>
  <si>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</si>
  <si>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</si>
  <si>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</si>
  <si>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</si>
  <si>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replicate</t>
  </si>
  <si>
    <t>species</t>
  </si>
  <si>
    <t>plot</t>
  </si>
  <si>
    <t>instrument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</si>
  <si>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</si>
  <si>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</si>
  <si>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</si>
  <si>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</si>
  <si>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</si>
  <si>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</si>
  <si>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</si>
  <si>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</si>
  <si>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</si>
  <si>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</si>
  <si>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</si>
  <si>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</si>
  <si>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</si>
  <si>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</si>
  <si>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</si>
  <si>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</si>
  <si>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</si>
  <si>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</si>
  <si>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</si>
  <si>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</si>
  <si>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</si>
  <si>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</si>
  <si>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</si>
  <si>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</si>
  <si>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</si>
  <si>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</si>
  <si>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</si>
  <si>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</si>
  <si>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</si>
  <si>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</si>
  <si>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</si>
  <si>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</si>
  <si>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</si>
  <si>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</si>
  <si>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</si>
  <si>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</si>
  <si>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</si>
  <si>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</si>
  <si>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</si>
  <si>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</si>
  <si>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</si>
  <si>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</si>
  <si>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</si>
  <si>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</si>
  <si>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</si>
  <si>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</si>
  <si>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</si>
  <si>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</si>
  <si>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</si>
  <si>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</si>
  <si>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</si>
  <si>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</si>
  <si>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</si>
  <si>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</si>
  <si>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</si>
  <si>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</si>
  <si>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</si>
  <si>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</si>
  <si>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</si>
  <si>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</si>
  <si>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</si>
  <si>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</si>
  <si>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</si>
  <si>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</si>
  <si>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</si>
  <si>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</si>
  <si>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</si>
  <si>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</si>
  <si>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</si>
  <si>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</si>
  <si>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</si>
  <si>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</si>
  <si>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</si>
  <si>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</si>
  <si>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</si>
  <si>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</si>
  <si>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</si>
  <si>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</si>
  <si>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</si>
  <si>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</si>
  <si>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</si>
  <si>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</si>
  <si>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</si>
  <si>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</si>
  <si>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</si>
  <si>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</si>
  <si>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</si>
  <si>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</si>
  <si>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</si>
  <si>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</si>
  <si>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</si>
  <si>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</si>
  <si>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</si>
  <si>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</si>
  <si>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</si>
  <si>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</si>
  <si>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</si>
  <si>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</si>
  <si>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</si>
  <si>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</si>
  <si>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</si>
  <si>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</si>
  <si>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</si>
  <si>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</si>
  <si>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</si>
  <si>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</si>
  <si>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</si>
  <si>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</si>
  <si>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</si>
  <si>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</si>
  <si>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</si>
  <si>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</si>
  <si>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</si>
  <si>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</si>
  <si>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</si>
  <si>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</si>
  <si>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</si>
  <si>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</si>
  <si>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</si>
  <si>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</si>
  <si>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</si>
  <si>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</si>
  <si>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</si>
  <si>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</si>
  <si>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</si>
  <si>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</si>
  <si>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</si>
  <si>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</si>
  <si>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</si>
  <si>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</si>
  <si>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</si>
  <si>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</si>
  <si>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</si>
  <si>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</si>
  <si>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</si>
  <si>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</si>
  <si>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</si>
  <si>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</si>
  <si>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</si>
  <si>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</si>
  <si>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</si>
  <si>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</si>
  <si>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</si>
  <si>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</si>
  <si>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</si>
  <si>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</si>
  <si>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</si>
  <si>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</si>
  <si>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</si>
  <si>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</si>
  <si>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</si>
  <si>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</si>
  <si>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</si>
  <si>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</si>
  <si>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</si>
  <si>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</si>
  <si>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</si>
  <si>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</si>
  <si>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</si>
  <si>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</si>
  <si>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</si>
  <si>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</si>
  <si>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</si>
  <si>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</si>
  <si>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</si>
  <si>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</si>
  <si>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</si>
  <si>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</si>
  <si>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</si>
  <si>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</si>
  <si>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</si>
  <si>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</si>
  <si>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</si>
  <si>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</si>
  <si>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</si>
  <si>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</si>
  <si>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</si>
  <si>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</si>
  <si>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</si>
  <si>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</si>
  <si>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</si>
  <si>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</si>
  <si>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</si>
  <si>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</si>
  <si>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</si>
  <si>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</si>
  <si>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</si>
  <si>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</si>
  <si>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</si>
  <si>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</si>
  <si>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</si>
  <si>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</si>
  <si>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</si>
  <si>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</si>
  <si>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</si>
  <si>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</si>
  <si>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</si>
  <si>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</si>
  <si>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</si>
  <si>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</si>
  <si>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</si>
  <si>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</si>
  <si>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</si>
  <si>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</si>
  <si>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</si>
  <si>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</si>
  <si>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</si>
  <si>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</si>
  <si>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</si>
  <si>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</si>
  <si>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</si>
  <si>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</si>
  <si>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</si>
  <si>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</si>
  <si>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</si>
  <si>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</si>
  <si>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</si>
  <si>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</si>
  <si>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</si>
  <si>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</si>
  <si>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</si>
  <si>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</si>
  <si>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</si>
  <si>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</si>
  <si>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</si>
  <si>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</si>
  <si>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</si>
  <si>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</si>
  <si>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</si>
  <si>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</si>
  <si>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</si>
  <si>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</si>
  <si>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</si>
  <si>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</si>
  <si>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</si>
  <si>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</si>
  <si>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</si>
  <si>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</si>
  <si>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</si>
  <si>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</si>
  <si>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</si>
  <si>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</si>
  <si>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</si>
  <si>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</si>
  <si>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</si>
  <si>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</si>
  <si>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</si>
  <si>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</si>
  <si>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</si>
  <si>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</si>
  <si>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</si>
  <si>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</si>
  <si>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</si>
  <si>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</si>
  <si>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</si>
  <si>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</si>
  <si>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</si>
  <si>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</si>
  <si>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</si>
  <si>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</si>
  <si>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min</t>
  </si>
  <si>
    <t>20220721 09:42:33</t>
  </si>
  <si>
    <t>09:42:33</t>
  </si>
  <si>
    <t>none</t>
  </si>
  <si>
    <t>1</t>
  </si>
  <si>
    <t>tobacco</t>
  </si>
  <si>
    <t>5</t>
  </si>
  <si>
    <t>mcgrath1</t>
  </si>
  <si>
    <t>RECT-12243-20210724-05_20_30</t>
  </si>
  <si>
    <t>MPF-506-20220721-09_42_20</t>
  </si>
  <si>
    <t>DARK-507-20220721-09_42_28</t>
  </si>
  <si>
    <t>0: Broadleaf</t>
  </si>
  <si>
    <t>09:42:06</t>
  </si>
  <si>
    <t>11111111</t>
  </si>
  <si>
    <t>oooooooo</t>
  </si>
  <si>
    <t>off</t>
  </si>
  <si>
    <t>20220721 09:44:13</t>
  </si>
  <si>
    <t>09:44:13</t>
  </si>
  <si>
    <t>MPF-508-20220721-09_44_00</t>
  </si>
  <si>
    <t>DARK-509-20220721-09_44_08</t>
  </si>
  <si>
    <t>09:44:46</t>
  </si>
  <si>
    <t>20220721 09:46:27</t>
  </si>
  <si>
    <t>09:46:27</t>
  </si>
  <si>
    <t>MPF-510-20220721-09_46_14</t>
  </si>
  <si>
    <t>DARK-511-20220721-09_46_22</t>
  </si>
  <si>
    <t>09:46:21</t>
  </si>
  <si>
    <t>20220721 09:48:07</t>
  </si>
  <si>
    <t>09:48:07</t>
  </si>
  <si>
    <t>MPF-512-20220721-09_47_54</t>
  </si>
  <si>
    <t>DARK-513-20220721-09_48_02</t>
  </si>
  <si>
    <t>09:47:47</t>
  </si>
  <si>
    <t>20220721 09:49:58</t>
  </si>
  <si>
    <t>09:49:58</t>
  </si>
  <si>
    <t>MPF-514-20220721-09_49_45</t>
  </si>
  <si>
    <t>DARK-515-20220721-09_49_53</t>
  </si>
  <si>
    <t>09:49:53</t>
  </si>
  <si>
    <t>20220721 09:51:39</t>
  </si>
  <si>
    <t>09:51:39</t>
  </si>
  <si>
    <t>MPF-516-20220721-09_51_26</t>
  </si>
  <si>
    <t>DARK-517-20220721-09_51_34</t>
  </si>
  <si>
    <t>09:51:33</t>
  </si>
  <si>
    <t>20220721 09:53:19</t>
  </si>
  <si>
    <t>09:53:19</t>
  </si>
  <si>
    <t>MPF-518-20220721-09_53_06</t>
  </si>
  <si>
    <t>DARK-519-20220721-09_53_14</t>
  </si>
  <si>
    <t>09:52:58</t>
  </si>
  <si>
    <t>20220721 09:54:59</t>
  </si>
  <si>
    <t>09:54:59</t>
  </si>
  <si>
    <t>MPF-520-20220721-09_54_46</t>
  </si>
  <si>
    <t>DARK-521-20220721-09_54_54</t>
  </si>
  <si>
    <t>09:54:37</t>
  </si>
  <si>
    <t>20220721 09:56:39</t>
  </si>
  <si>
    <t>09:56:39</t>
  </si>
  <si>
    <t>MPF-522-20220721-09_56_26</t>
  </si>
  <si>
    <t>DARK-523-20220721-09_56_34</t>
  </si>
  <si>
    <t>09:57:11</t>
  </si>
  <si>
    <t>20220721 09:58:42</t>
  </si>
  <si>
    <t>09:58:42</t>
  </si>
  <si>
    <t>MPF-524-20220721-09_58_29</t>
  </si>
  <si>
    <t>DARK-525-20220721-09_58_37</t>
  </si>
  <si>
    <t>09:58:22</t>
  </si>
  <si>
    <t>20220721 10:00:22</t>
  </si>
  <si>
    <t>10:00:22</t>
  </si>
  <si>
    <t>MPF-526-20220721-10_00_09</t>
  </si>
  <si>
    <t>DARK-527-20220721-10_00_17</t>
  </si>
  <si>
    <t>10:00:09</t>
  </si>
  <si>
    <t>20220721 10:02:02</t>
  </si>
  <si>
    <t>10:02:02</t>
  </si>
  <si>
    <t>MPF-528-20220721-10_01_49</t>
  </si>
  <si>
    <t>DARK-529-20220721-10_01_57</t>
  </si>
  <si>
    <t>10:01:41</t>
  </si>
  <si>
    <t>20220721 10:03:42</t>
  </si>
  <si>
    <t>10:03:42</t>
  </si>
  <si>
    <t>MPF-530-20220721-10_03_29</t>
  </si>
  <si>
    <t>DARK-531-20220721-10_03_37</t>
  </si>
  <si>
    <t>10:03:18</t>
  </si>
  <si>
    <t>20220721 10:05:22</t>
  </si>
  <si>
    <t>10:05:22</t>
  </si>
  <si>
    <t>MPF-532-20220721-10_05_09</t>
  </si>
  <si>
    <t>DARK-533-20220721-10_05_17</t>
  </si>
  <si>
    <t>10:05:09</t>
  </si>
  <si>
    <t>20220721 10:07:02</t>
  </si>
  <si>
    <t>10:07:02</t>
  </si>
  <si>
    <t>MPF-534-20220721-10_06_49</t>
  </si>
  <si>
    <t>DARK-535-20220721-10_06_57</t>
  </si>
  <si>
    <t>10:06:52</t>
  </si>
  <si>
    <t>20220721 10:08:42</t>
  </si>
  <si>
    <t>10:08:42</t>
  </si>
  <si>
    <t>MPF-536-20220721-10_08_29</t>
  </si>
  <si>
    <t>DARK-537-20220721-10_08_37</t>
  </si>
  <si>
    <t>10:08:36</t>
  </si>
  <si>
    <t>20220721 10:22:00</t>
  </si>
  <si>
    <t>10:22:00</t>
  </si>
  <si>
    <t>2</t>
  </si>
  <si>
    <t>MPF-538-20220721-10_21_48</t>
  </si>
  <si>
    <t>DARK-539-20220721-10_21_55</t>
  </si>
  <si>
    <t>10:21:50</t>
  </si>
  <si>
    <t>20220721 10:23:40</t>
  </si>
  <si>
    <t>10:23:40</t>
  </si>
  <si>
    <t>MPF-540-20220721-10_23_28</t>
  </si>
  <si>
    <t>DARK-541-20220721-10_23_35</t>
  </si>
  <si>
    <t>10:23:32</t>
  </si>
  <si>
    <t>20220721 10:25:37</t>
  </si>
  <si>
    <t>10:25:37</t>
  </si>
  <si>
    <t>MPF-542-20220721-10_25_24</t>
  </si>
  <si>
    <t>DARK-543-20220721-10_25_32</t>
  </si>
  <si>
    <t>10:25:31</t>
  </si>
  <si>
    <t>20220721 10:27:24</t>
  </si>
  <si>
    <t>10:27:24</t>
  </si>
  <si>
    <t>MPF-544-20220721-10_27_11</t>
  </si>
  <si>
    <t>DARK-545-20220721-10_27_19</t>
  </si>
  <si>
    <t>10:27:18</t>
  </si>
  <si>
    <t>20220721 10:29:04</t>
  </si>
  <si>
    <t>10:29:04</t>
  </si>
  <si>
    <t>MPF-546-20220721-10_28_51</t>
  </si>
  <si>
    <t>DARK-547-20220721-10_28_59</t>
  </si>
  <si>
    <t>10:28:52</t>
  </si>
  <si>
    <t>20220721 10:30:44</t>
  </si>
  <si>
    <t>10:30:44</t>
  </si>
  <si>
    <t>MPF-548-20220721-10_30_32</t>
  </si>
  <si>
    <t>DARK-549-20220721-10_30_39</t>
  </si>
  <si>
    <t>10:30:29</t>
  </si>
  <si>
    <t>20220721 10:32:29</t>
  </si>
  <si>
    <t>10:32:29</t>
  </si>
  <si>
    <t>MPF-550-20220721-10_32_16</t>
  </si>
  <si>
    <t>DARK-551-20220721-10_32_24</t>
  </si>
  <si>
    <t>10:32:23</t>
  </si>
  <si>
    <t>20220721 10:34:34</t>
  </si>
  <si>
    <t>10:34:34</t>
  </si>
  <si>
    <t>MPF-552-20220721-10_34_21</t>
  </si>
  <si>
    <t>DARK-553-20220721-10_34_29</t>
  </si>
  <si>
    <t>10:34:28</t>
  </si>
  <si>
    <t>20220721 10:36:14</t>
  </si>
  <si>
    <t>10:36:14</t>
  </si>
  <si>
    <t>MPF-554-20220721-10_36_01</t>
  </si>
  <si>
    <t>DARK-555-20220721-10_36_09</t>
  </si>
  <si>
    <t>10:36:08</t>
  </si>
  <si>
    <t>20220721 10:37:54</t>
  </si>
  <si>
    <t>10:37:54</t>
  </si>
  <si>
    <t>MPF-556-20220721-10_37_41</t>
  </si>
  <si>
    <t>DARK-557-20220721-10_37_49</t>
  </si>
  <si>
    <t>10:38:29</t>
  </si>
  <si>
    <t>20220721 10:40:11</t>
  </si>
  <si>
    <t>10:40:11</t>
  </si>
  <si>
    <t>MPF-558-20220721-10_39_59</t>
  </si>
  <si>
    <t>DARK-559-20220721-10_40_07</t>
  </si>
  <si>
    <t>10:40:06</t>
  </si>
  <si>
    <t>20220721 10:42:07</t>
  </si>
  <si>
    <t>10:42:07</t>
  </si>
  <si>
    <t>MPF-560-20220721-10_41_55</t>
  </si>
  <si>
    <t>DARK-561-20220721-10_42_02</t>
  </si>
  <si>
    <t>10:42:02</t>
  </si>
  <si>
    <t>20220721 10:43:47</t>
  </si>
  <si>
    <t>10:43:47</t>
  </si>
  <si>
    <t>MPF-562-20220721-10_43_35</t>
  </si>
  <si>
    <t>DARK-563-20220721-10_43_43</t>
  </si>
  <si>
    <t>10:43:27</t>
  </si>
  <si>
    <t>20220721 10:45:27</t>
  </si>
  <si>
    <t>10:45:27</t>
  </si>
  <si>
    <t>MPF-564-20220721-10_45_15</t>
  </si>
  <si>
    <t>DARK-565-20220721-10_45_23</t>
  </si>
  <si>
    <t>10:45:12</t>
  </si>
  <si>
    <t>20220721 10:47:07</t>
  </si>
  <si>
    <t>10:47:07</t>
  </si>
  <si>
    <t>MPF-566-20220721-10_46_55</t>
  </si>
  <si>
    <t>DARK-567-20220721-10_47_03</t>
  </si>
  <si>
    <t>10:47:00</t>
  </si>
  <si>
    <t>20220721 10:48:47</t>
  </si>
  <si>
    <t>10:48:47</t>
  </si>
  <si>
    <t>MPF-568-20220721-10_48_35</t>
  </si>
  <si>
    <t>DARK-569-20220721-10_48_43</t>
  </si>
  <si>
    <t>10:48:30</t>
  </si>
  <si>
    <t>20220721 11:09:11</t>
  </si>
  <si>
    <t>11:09:11</t>
  </si>
  <si>
    <t>MPF-576-20220721-11_08_59</t>
  </si>
  <si>
    <t>DARK-577-20220721-11_09_07</t>
  </si>
  <si>
    <t>11:09:41</t>
  </si>
  <si>
    <t>20220721 11:11:39</t>
  </si>
  <si>
    <t>11:11:39</t>
  </si>
  <si>
    <t>MPF-578-20220721-11_11_27</t>
  </si>
  <si>
    <t>DARK-579-20220721-11_11_35</t>
  </si>
  <si>
    <t>11:11:34</t>
  </si>
  <si>
    <t>20220721 11:13:48</t>
  </si>
  <si>
    <t>11:13:48</t>
  </si>
  <si>
    <t>MPF-580-20220721-11_13_36</t>
  </si>
  <si>
    <t>DARK-581-20220721-11_13_44</t>
  </si>
  <si>
    <t>11:13:43</t>
  </si>
  <si>
    <t>20220721 11:15:28</t>
  </si>
  <si>
    <t>11:15:28</t>
  </si>
  <si>
    <t>MPF-582-20220721-11_15_16</t>
  </si>
  <si>
    <t>DARK-583-20220721-11_15_24</t>
  </si>
  <si>
    <t>11:15:05</t>
  </si>
  <si>
    <t>20220721 11:17:08</t>
  </si>
  <si>
    <t>11:17:08</t>
  </si>
  <si>
    <t>MPF-584-20220721-11_16_56</t>
  </si>
  <si>
    <t>DARK-585-20220721-11_17_04</t>
  </si>
  <si>
    <t>11:16:55</t>
  </si>
  <si>
    <t>20220721 11:18:48</t>
  </si>
  <si>
    <t>11:18:48</t>
  </si>
  <si>
    <t>MPF-586-20220721-11_18_36</t>
  </si>
  <si>
    <t>DARK-587-20220721-11_18_44</t>
  </si>
  <si>
    <t>11:18:23</t>
  </si>
  <si>
    <t>20220721 11:20:34</t>
  </si>
  <si>
    <t>11:20:34</t>
  </si>
  <si>
    <t>MPF-588-20220721-11_20_21</t>
  </si>
  <si>
    <t>DARK-589-20220721-11_20_29</t>
  </si>
  <si>
    <t>11:20:28</t>
  </si>
  <si>
    <t>20220721 11:22:14</t>
  </si>
  <si>
    <t>11:22:14</t>
  </si>
  <si>
    <t>MPF-590-20220721-11_22_01</t>
  </si>
  <si>
    <t>DARK-591-20220721-11_22_09</t>
  </si>
  <si>
    <t>11:21:49</t>
  </si>
  <si>
    <t>20220721 11:24:19</t>
  </si>
  <si>
    <t>11:24:19</t>
  </si>
  <si>
    <t>MPF-592-20220721-11_24_06</t>
  </si>
  <si>
    <t>DARK-593-20220721-11_24_14</t>
  </si>
  <si>
    <t>11:24:13</t>
  </si>
  <si>
    <t>20220721 11:25:59</t>
  </si>
  <si>
    <t>11:25:59</t>
  </si>
  <si>
    <t>MPF-594-20220721-11_25_47</t>
  </si>
  <si>
    <t>DARK-595-20220721-11_25_55</t>
  </si>
  <si>
    <t>11:25:37</t>
  </si>
  <si>
    <t>20220721 11:27:39</t>
  </si>
  <si>
    <t>11:27:39</t>
  </si>
  <si>
    <t>MPF-596-20220721-11_27_27</t>
  </si>
  <si>
    <t>DARK-597-20220721-11_27_35</t>
  </si>
  <si>
    <t>11:27:31</t>
  </si>
  <si>
    <t>20220721 11:29:19</t>
  </si>
  <si>
    <t>11:29:19</t>
  </si>
  <si>
    <t>MPF-598-20220721-11_29_07</t>
  </si>
  <si>
    <t>DARK-599-20220721-11_29_15</t>
  </si>
  <si>
    <t>11:28:58</t>
  </si>
  <si>
    <t>20220721 11:30:59</t>
  </si>
  <si>
    <t>11:30:59</t>
  </si>
  <si>
    <t>MPF-600-20220721-11_30_47</t>
  </si>
  <si>
    <t>DARK-601-20220721-11_30_55</t>
  </si>
  <si>
    <t>11:30:35</t>
  </si>
  <si>
    <t>20220721 11:32:39</t>
  </si>
  <si>
    <t>11:32:39</t>
  </si>
  <si>
    <t>MPF-602-20220721-11_32_27</t>
  </si>
  <si>
    <t>DARK-603-20220721-11_32_35</t>
  </si>
  <si>
    <t>11:32:31</t>
  </si>
  <si>
    <t>20220721 11:34:19</t>
  </si>
  <si>
    <t>11:34:19</t>
  </si>
  <si>
    <t>MPF-604-20220721-11_34_07</t>
  </si>
  <si>
    <t>DARK-605-20220721-11_34_15</t>
  </si>
  <si>
    <t>11:34:02</t>
  </si>
  <si>
    <t>20220721 11:35:59</t>
  </si>
  <si>
    <t>11:35:59</t>
  </si>
  <si>
    <t>MPF-606-20220721-11_35_47</t>
  </si>
  <si>
    <t>DARK-607-20220721-11_35_55</t>
  </si>
  <si>
    <t>11:35:47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</si>
</sst>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64"/>
  <sheetViews>
    <sheetView tabSelected="1" topLeftCell="A34" workbookViewId="0">
      <selection activeCell="F44" sqref="F44"/>
    </sheetView>
  </sheetViews>
  <sheetFormatPr defaultRowHeight="14.4" x14ac:dyDescent="0.3"/>
  <sheetData>
    <row r="2" spans="1:249" x14ac:dyDescent="0.3">
      <c r="A2" t="s">
        <v>29</v>
      </c>
      <c r="B2" t="s">
        <v>30</v>
      </c>
      <c r="C2" t="s">
        <v>32</v>
      </c>
    </row>
    <row r="3" spans="1:249" x14ac:dyDescent="0.3">
      <c r="B3" t="s">
        <v>31</v>
      </c>
      <c r="C3">
        <v>21</v>
      </c>
    </row>
    <row r="4" spans="1:249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49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49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49" x14ac:dyDescent="0.3">
      <c r="B7">
        <v>0</v>
      </c>
      <c r="C7">
        <v>1</v>
      </c>
      <c r="D7">
        <v>0</v>
      </c>
      <c r="E7">
        <v>0</v>
      </c>
    </row>
    <row r="8" spans="1:249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49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49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4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49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49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49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91</v>
      </c>
      <c r="BR14" t="s">
        <v>91</v>
      </c>
      <c r="BS14" t="s">
        <v>91</v>
      </c>
      <c r="BT14" t="s">
        <v>91</v>
      </c>
      <c r="BU14" t="s">
        <v>92</v>
      </c>
      <c r="BV14" t="s">
        <v>92</v>
      </c>
      <c r="BW14" t="s">
        <v>92</v>
      </c>
      <c r="BX14" t="s">
        <v>92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</row>
    <row r="15" spans="1:249" x14ac:dyDescent="0.3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89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116</v>
      </c>
      <c r="BZ15" t="s">
        <v>180</v>
      </c>
      <c r="CA15" t="s">
        <v>181</v>
      </c>
      <c r="CB15" t="s">
        <v>182</v>
      </c>
      <c r="CC15" t="s">
        <v>183</v>
      </c>
      <c r="CD15" t="s">
        <v>184</v>
      </c>
      <c r="CE15" t="s">
        <v>185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106</v>
      </c>
      <c r="DY15" t="s">
        <v>109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</row>
    <row r="16" spans="1:249" x14ac:dyDescent="0.3">
      <c r="B16" t="s">
        <v>350</v>
      </c>
      <c r="C16" t="s">
        <v>350</v>
      </c>
      <c r="F16" t="s">
        <v>350</v>
      </c>
      <c r="L16" t="s">
        <v>350</v>
      </c>
      <c r="M16" t="s">
        <v>351</v>
      </c>
      <c r="N16" t="s">
        <v>352</v>
      </c>
      <c r="O16" t="s">
        <v>353</v>
      </c>
      <c r="P16" t="s">
        <v>354</v>
      </c>
      <c r="Q16" t="s">
        <v>354</v>
      </c>
      <c r="R16" t="s">
        <v>187</v>
      </c>
      <c r="S16" t="s">
        <v>187</v>
      </c>
      <c r="T16" t="s">
        <v>351</v>
      </c>
      <c r="U16" t="s">
        <v>351</v>
      </c>
      <c r="V16" t="s">
        <v>351</v>
      </c>
      <c r="W16" t="s">
        <v>351</v>
      </c>
      <c r="X16" t="s">
        <v>355</v>
      </c>
      <c r="Y16" t="s">
        <v>356</v>
      </c>
      <c r="Z16" t="s">
        <v>356</v>
      </c>
      <c r="AA16" t="s">
        <v>357</v>
      </c>
      <c r="AB16" t="s">
        <v>358</v>
      </c>
      <c r="AC16" t="s">
        <v>357</v>
      </c>
      <c r="AD16" t="s">
        <v>357</v>
      </c>
      <c r="AE16" t="s">
        <v>357</v>
      </c>
      <c r="AF16" t="s">
        <v>355</v>
      </c>
      <c r="AG16" t="s">
        <v>355</v>
      </c>
      <c r="AH16" t="s">
        <v>355</v>
      </c>
      <c r="AI16" t="s">
        <v>355</v>
      </c>
      <c r="AJ16" t="s">
        <v>359</v>
      </c>
      <c r="AK16" t="s">
        <v>358</v>
      </c>
      <c r="AM16" t="s">
        <v>358</v>
      </c>
      <c r="AN16" t="s">
        <v>359</v>
      </c>
      <c r="AT16" t="s">
        <v>353</v>
      </c>
      <c r="BA16" t="s">
        <v>353</v>
      </c>
      <c r="BB16" t="s">
        <v>353</v>
      </c>
      <c r="BC16" t="s">
        <v>353</v>
      </c>
      <c r="BD16" t="s">
        <v>360</v>
      </c>
      <c r="BQ16" t="s">
        <v>353</v>
      </c>
      <c r="BR16" t="s">
        <v>353</v>
      </c>
      <c r="BT16" t="s">
        <v>361</v>
      </c>
      <c r="BU16" t="s">
        <v>362</v>
      </c>
      <c r="BX16" t="s">
        <v>351</v>
      </c>
      <c r="BY16" t="s">
        <v>350</v>
      </c>
      <c r="BZ16" t="s">
        <v>354</v>
      </c>
      <c r="CA16" t="s">
        <v>354</v>
      </c>
      <c r="CB16" t="s">
        <v>363</v>
      </c>
      <c r="CC16" t="s">
        <v>363</v>
      </c>
      <c r="CD16" t="s">
        <v>354</v>
      </c>
      <c r="CE16" t="s">
        <v>363</v>
      </c>
      <c r="CF16" t="s">
        <v>359</v>
      </c>
      <c r="CG16" t="s">
        <v>357</v>
      </c>
      <c r="CH16" t="s">
        <v>357</v>
      </c>
      <c r="CI16" t="s">
        <v>356</v>
      </c>
      <c r="CJ16" t="s">
        <v>356</v>
      </c>
      <c r="CK16" t="s">
        <v>356</v>
      </c>
      <c r="CL16" t="s">
        <v>356</v>
      </c>
      <c r="CM16" t="s">
        <v>356</v>
      </c>
      <c r="CN16" t="s">
        <v>364</v>
      </c>
      <c r="CO16" t="s">
        <v>353</v>
      </c>
      <c r="CP16" t="s">
        <v>353</v>
      </c>
      <c r="CQ16" t="s">
        <v>354</v>
      </c>
      <c r="CR16" t="s">
        <v>354</v>
      </c>
      <c r="CS16" t="s">
        <v>354</v>
      </c>
      <c r="CT16" t="s">
        <v>363</v>
      </c>
      <c r="CU16" t="s">
        <v>354</v>
      </c>
      <c r="CV16" t="s">
        <v>363</v>
      </c>
      <c r="CW16" t="s">
        <v>357</v>
      </c>
      <c r="CX16" t="s">
        <v>357</v>
      </c>
      <c r="CY16" t="s">
        <v>356</v>
      </c>
      <c r="CZ16" t="s">
        <v>356</v>
      </c>
      <c r="DA16" t="s">
        <v>353</v>
      </c>
      <c r="DF16" t="s">
        <v>353</v>
      </c>
      <c r="DI16" t="s">
        <v>356</v>
      </c>
      <c r="DJ16" t="s">
        <v>356</v>
      </c>
      <c r="DK16" t="s">
        <v>356</v>
      </c>
      <c r="DL16" t="s">
        <v>356</v>
      </c>
      <c r="DM16" t="s">
        <v>356</v>
      </c>
      <c r="DN16" t="s">
        <v>353</v>
      </c>
      <c r="DO16" t="s">
        <v>353</v>
      </c>
      <c r="DP16" t="s">
        <v>353</v>
      </c>
      <c r="DQ16" t="s">
        <v>350</v>
      </c>
      <c r="DT16" t="s">
        <v>365</v>
      </c>
      <c r="DU16" t="s">
        <v>365</v>
      </c>
      <c r="DW16" t="s">
        <v>350</v>
      </c>
      <c r="DX16" t="s">
        <v>366</v>
      </c>
      <c r="DZ16" t="s">
        <v>350</v>
      </c>
      <c r="EA16" t="s">
        <v>350</v>
      </c>
      <c r="EC16" t="s">
        <v>367</v>
      </c>
      <c r="ED16" t="s">
        <v>368</v>
      </c>
      <c r="EE16" t="s">
        <v>367</v>
      </c>
      <c r="EF16" t="s">
        <v>368</v>
      </c>
      <c r="EG16" t="s">
        <v>367</v>
      </c>
      <c r="EH16" t="s">
        <v>368</v>
      </c>
      <c r="EI16" t="s">
        <v>358</v>
      </c>
      <c r="EJ16" t="s">
        <v>358</v>
      </c>
      <c r="EK16" t="s">
        <v>353</v>
      </c>
      <c r="EL16" t="s">
        <v>369</v>
      </c>
      <c r="EM16" t="s">
        <v>353</v>
      </c>
      <c r="EO16" t="s">
        <v>351</v>
      </c>
      <c r="EP16" t="s">
        <v>370</v>
      </c>
      <c r="EQ16" t="s">
        <v>351</v>
      </c>
      <c r="EV16" t="s">
        <v>371</v>
      </c>
      <c r="EW16" t="s">
        <v>371</v>
      </c>
      <c r="FJ16" t="s">
        <v>371</v>
      </c>
      <c r="FK16" t="s">
        <v>371</v>
      </c>
      <c r="FL16" t="s">
        <v>372</v>
      </c>
      <c r="FM16" t="s">
        <v>372</v>
      </c>
      <c r="FN16" t="s">
        <v>356</v>
      </c>
      <c r="FO16" t="s">
        <v>356</v>
      </c>
      <c r="FP16" t="s">
        <v>358</v>
      </c>
      <c r="FQ16" t="s">
        <v>356</v>
      </c>
      <c r="FR16" t="s">
        <v>363</v>
      </c>
      <c r="FS16" t="s">
        <v>358</v>
      </c>
      <c r="FT16" t="s">
        <v>358</v>
      </c>
      <c r="FV16" t="s">
        <v>371</v>
      </c>
      <c r="FW16" t="s">
        <v>371</v>
      </c>
      <c r="FX16" t="s">
        <v>371</v>
      </c>
      <c r="FY16" t="s">
        <v>371</v>
      </c>
      <c r="FZ16" t="s">
        <v>371</v>
      </c>
      <c r="GA16" t="s">
        <v>371</v>
      </c>
      <c r="GB16" t="s">
        <v>371</v>
      </c>
      <c r="GC16" t="s">
        <v>373</v>
      </c>
      <c r="GD16" t="s">
        <v>374</v>
      </c>
      <c r="GE16" t="s">
        <v>374</v>
      </c>
      <c r="GF16" t="s">
        <v>374</v>
      </c>
      <c r="GG16" t="s">
        <v>371</v>
      </c>
      <c r="GH16" t="s">
        <v>371</v>
      </c>
      <c r="GI16" t="s">
        <v>371</v>
      </c>
      <c r="GJ16" t="s">
        <v>371</v>
      </c>
      <c r="GK16" t="s">
        <v>371</v>
      </c>
      <c r="GL16" t="s">
        <v>371</v>
      </c>
      <c r="GM16" t="s">
        <v>371</v>
      </c>
      <c r="GN16" t="s">
        <v>371</v>
      </c>
      <c r="GO16" t="s">
        <v>371</v>
      </c>
      <c r="GP16" t="s">
        <v>371</v>
      </c>
      <c r="GQ16" t="s">
        <v>371</v>
      </c>
      <c r="GR16" t="s">
        <v>371</v>
      </c>
      <c r="GY16" t="s">
        <v>371</v>
      </c>
      <c r="GZ16" t="s">
        <v>358</v>
      </c>
      <c r="HA16" t="s">
        <v>358</v>
      </c>
      <c r="HB16" t="s">
        <v>367</v>
      </c>
      <c r="HC16" t="s">
        <v>368</v>
      </c>
      <c r="HD16" t="s">
        <v>368</v>
      </c>
      <c r="HH16" t="s">
        <v>368</v>
      </c>
      <c r="HL16" t="s">
        <v>354</v>
      </c>
      <c r="HM16" t="s">
        <v>354</v>
      </c>
      <c r="HN16" t="s">
        <v>363</v>
      </c>
      <c r="HO16" t="s">
        <v>363</v>
      </c>
      <c r="HP16" t="s">
        <v>375</v>
      </c>
      <c r="HQ16" t="s">
        <v>375</v>
      </c>
      <c r="HR16" t="s">
        <v>371</v>
      </c>
      <c r="HS16" t="s">
        <v>371</v>
      </c>
      <c r="HT16" t="s">
        <v>371</v>
      </c>
      <c r="HU16" t="s">
        <v>371</v>
      </c>
      <c r="HV16" t="s">
        <v>371</v>
      </c>
      <c r="HW16" t="s">
        <v>371</v>
      </c>
      <c r="HX16" t="s">
        <v>356</v>
      </c>
      <c r="HY16" t="s">
        <v>371</v>
      </c>
      <c r="IA16" t="s">
        <v>359</v>
      </c>
      <c r="IB16" t="s">
        <v>359</v>
      </c>
      <c r="IC16" t="s">
        <v>356</v>
      </c>
      <c r="ID16" t="s">
        <v>356</v>
      </c>
      <c r="IE16" t="s">
        <v>356</v>
      </c>
      <c r="IF16" t="s">
        <v>356</v>
      </c>
      <c r="IG16" t="s">
        <v>356</v>
      </c>
      <c r="IH16" t="s">
        <v>358</v>
      </c>
      <c r="II16" t="s">
        <v>358</v>
      </c>
      <c r="IJ16" t="s">
        <v>358</v>
      </c>
      <c r="IK16" t="s">
        <v>356</v>
      </c>
      <c r="IL16" t="s">
        <v>354</v>
      </c>
      <c r="IM16" t="s">
        <v>363</v>
      </c>
      <c r="IN16" t="s">
        <v>358</v>
      </c>
      <c r="IO16" t="s">
        <v>358</v>
      </c>
    </row>
    <row r="17" spans="1:249" x14ac:dyDescent="0.3">
      <c r="A17">
        <v>1</v>
      </c>
      <c r="B17">
        <v>1658414553</v>
      </c>
      <c r="C17">
        <v>0</v>
      </c>
      <c r="D17" t="s">
        <v>376</v>
      </c>
      <c r="E17" t="s">
        <v>377</v>
      </c>
      <c r="F17" t="s">
        <v>378</v>
      </c>
      <c r="G17" t="s">
        <v>379</v>
      </c>
      <c r="H17" t="s">
        <v>380</v>
      </c>
      <c r="I17" t="s">
        <v>381</v>
      </c>
      <c r="J17" t="s">
        <v>382</v>
      </c>
      <c r="K17">
        <f t="shared" ref="K17:K48" si="0">O17 * AB17 /  BZ17</f>
        <v>5.8489073141782821</v>
      </c>
      <c r="L17">
        <v>1658414553</v>
      </c>
      <c r="M17">
        <f t="shared" ref="M17:M48" si="1">(N17)/1000</f>
        <v>6.0096071158167669E-3</v>
      </c>
      <c r="N17">
        <f t="shared" ref="N17:N48" si="2">1000*CF17*AL17*(CB17-CC17)/(100*BU17*(1000-AL17*CB17))</f>
        <v>6.0096071158167668</v>
      </c>
      <c r="O17">
        <f t="shared" ref="O17:O48" si="3">CF17*AL17*(CA17-BZ17*(1000-AL17*CC17)/(1000-AL17*CB17))/(100*BU17)</f>
        <v>29.893963738847251</v>
      </c>
      <c r="P17">
        <f t="shared" ref="P17:P48" si="4">BZ17 - IF(AL17&gt;1, O17*BU17*100/(AN17*CN17), 0)</f>
        <v>360.20499999999998</v>
      </c>
      <c r="Q17">
        <f t="shared" ref="Q17:Q48" si="5">((W17-M17/2)*P17-O17)/(W17+M17/2)</f>
        <v>251.70077009033008</v>
      </c>
      <c r="R17">
        <f t="shared" ref="R17:R48" si="6">Q17*(CG17+CH17)/1000</f>
        <v>24.882675379264221</v>
      </c>
      <c r="S17">
        <f t="shared" ref="S17:S48" si="7">(BZ17 - IF(AL17&gt;1, O17*BU17*100/(AN17*CN17), 0))*(CG17+CH17)/1000</f>
        <v>35.609204063107498</v>
      </c>
      <c r="T17">
        <f t="shared" ref="T17:T48" si="8">2/((1/V17-1/U17)+SIGN(V17)*SQRT((1/V17-1/U17)*(1/V17-1/U17) + 4*BV17/((BV17+1)*(BV17+1))*(2*1/V17*1/U17-1/U17*1/U17)))</f>
        <v>0.50638971555315282</v>
      </c>
      <c r="U17">
        <f t="shared" ref="U17:U48" si="9">IF(LEFT(BW17,1)&lt;&gt;"0",IF(LEFT(BW17,1)="1",3,BX17),$D$5+$E$5*(CN17*CG17/($K$5*1000))+$F$5*(CN17*CG17/($K$5*1000))*MAX(MIN(BU17,$J$5),$I$5)*MAX(MIN(BU17,$J$5),$I$5)+$G$5*MAX(MIN(BU17,$J$5),$I$5)*(CN17*CG17/($K$5*1000))+$H$5*(CN17*CG17/($K$5*1000))*(CN17*CG17/($K$5*1000)))</f>
        <v>2.9124772158443029</v>
      </c>
      <c r="V17">
        <f t="shared" ref="V17:V48" si="10">M17*(1000-(1000*0.61365*EXP(17.502*Z17/(240.97+Z17))/(CG17+CH17)+CB17)/2)/(1000*0.61365*EXP(17.502*Z17/(240.97+Z17))/(CG17+CH17)-CB17)</f>
        <v>0.46207613298912209</v>
      </c>
      <c r="W17">
        <f t="shared" ref="W17:W48" si="11">1/((BV17+1)/(T17/1.6)+1/(U17/1.37)) + BV17/((BV17+1)/(T17/1.6) + BV17/(U17/1.37))</f>
        <v>0.29245514576101639</v>
      </c>
      <c r="X17">
        <f t="shared" ref="X17:X48" si="12">(BQ17*BT17)</f>
        <v>289.55805175447227</v>
      </c>
      <c r="Y17">
        <f t="shared" ref="Y17:Y48" si="13">(CI17+(X17+2*0.95*0.0000000567*(((CI17+$B$7)+273)^4-(CI17+273)^4)-44100*M17)/(1.84*29.3*U17+8*0.95*0.0000000567*(CI17+273)^3))</f>
        <v>30.271756749313088</v>
      </c>
      <c r="Z17">
        <f t="shared" ref="Z17:Z48" si="14">($C$7*CJ17+$D$7*CK17+$E$7*Y17)</f>
        <v>30.009699999999999</v>
      </c>
      <c r="AA17">
        <f t="shared" ref="AA17:AA48" si="15">0.61365*EXP(17.502*Z17/(240.97+Z17))</f>
        <v>4.2628241012151129</v>
      </c>
      <c r="AB17">
        <f t="shared" ref="AB17:AB48" si="16">(AC17/AD17*100)</f>
        <v>70.475955530975327</v>
      </c>
      <c r="AC17">
        <f t="shared" ref="AC17:AC48" si="17">CB17*(CG17+CH17)/1000</f>
        <v>3.0244962503794501</v>
      </c>
      <c r="AD17">
        <f t="shared" ref="AD17:AD48" si="18">0.61365*EXP(17.502*CI17/(240.97+CI17))</f>
        <v>4.2915292564570269</v>
      </c>
      <c r="AE17">
        <f t="shared" ref="AE17:AE48" si="19">(AA17-CB17*(CG17+CH17)/1000)</f>
        <v>1.2383278508356628</v>
      </c>
      <c r="AF17">
        <f t="shared" ref="AF17:AF48" si="20">(-M17*44100)</f>
        <v>-265.0236738075194</v>
      </c>
      <c r="AG17">
        <f t="shared" ref="AG17:AG48" si="21">2*29.3*U17*0.92*(CI17-Z17)</f>
        <v>18.35534243712409</v>
      </c>
      <c r="AH17">
        <f t="shared" ref="AH17:AH48" si="22">2*0.95*0.0000000567*(((CI17+$B$7)+273)^4-(Z17+273)^4)</f>
        <v>1.4022713865751399</v>
      </c>
      <c r="AI17">
        <f t="shared" ref="AI17:AI48" si="23">X17+AH17+AF17+AG17</f>
        <v>44.291991770652103</v>
      </c>
      <c r="AJ17">
        <v>0</v>
      </c>
      <c r="AK17">
        <v>0</v>
      </c>
      <c r="AL17">
        <f t="shared" ref="AL17:AL48" si="24">IF(AJ17*$H$13&gt;=AN17,1,(AN17/(AN17-AJ17*$H$13)))</f>
        <v>1</v>
      </c>
      <c r="AM17">
        <f t="shared" ref="AM17:AM48" si="25">(AL17-1)*100</f>
        <v>0</v>
      </c>
      <c r="AN17">
        <f t="shared" ref="AN17:AN48" si="26">MAX(0,($B$13+$C$13*CN17)/(1+$D$13*CN17)*CG17/(CI17+273)*$E$13)</f>
        <v>51818.280250574659</v>
      </c>
      <c r="AO17" t="s">
        <v>383</v>
      </c>
      <c r="AP17">
        <v>10238.9</v>
      </c>
      <c r="AQ17">
        <v>302.21199999999999</v>
      </c>
      <c r="AR17">
        <v>4052.3</v>
      </c>
      <c r="AS17">
        <f t="shared" ref="AS17:AS48" si="27">1-AQ17/AR17</f>
        <v>0.92542210596451402</v>
      </c>
      <c r="AT17">
        <v>-0.32343011824092399</v>
      </c>
      <c r="AU17" t="s">
        <v>384</v>
      </c>
      <c r="AV17">
        <v>10353.299999999999</v>
      </c>
      <c r="AW17">
        <v>1090.6715999999999</v>
      </c>
      <c r="AX17">
        <v>1747.4</v>
      </c>
      <c r="AY17">
        <f t="shared" ref="AY17:AY48" si="28">1-AW17/AX17</f>
        <v>0.37583175002861402</v>
      </c>
      <c r="AZ17">
        <v>0.5</v>
      </c>
      <c r="BA17">
        <f t="shared" ref="BA17:BA48" si="29">BR17</f>
        <v>1513.134899354649</v>
      </c>
      <c r="BB17">
        <f t="shared" ref="BB17:BB48" si="30">O17</f>
        <v>29.893963738847251</v>
      </c>
      <c r="BC17">
        <f t="shared" ref="BC17:BC48" si="31">AY17*AZ17*BA17</f>
        <v>284.34206862691423</v>
      </c>
      <c r="BD17">
        <f t="shared" ref="BD17:BD48" si="32">(BB17-AT17)/BA17</f>
        <v>1.9970059424295795E-2</v>
      </c>
      <c r="BE17">
        <f t="shared" ref="BE17:BE48" si="33">(AR17-AX17)/AX17</f>
        <v>1.3190454389378505</v>
      </c>
      <c r="BF17">
        <f t="shared" ref="BF17:BF48" si="34">AQ17/(AS17+AQ17/AX17)</f>
        <v>275.14548944809911</v>
      </c>
      <c r="BG17" t="s">
        <v>385</v>
      </c>
      <c r="BH17">
        <v>676.22</v>
      </c>
      <c r="BI17">
        <f t="shared" ref="BI17:BI48" si="35">IF(BH17&lt;&gt;0, BH17, BF17)</f>
        <v>676.22</v>
      </c>
      <c r="BJ17">
        <f t="shared" ref="BJ17:BJ48" si="36">1-BI17/AX17</f>
        <v>0.61301362023577888</v>
      </c>
      <c r="BK17">
        <f t="shared" ref="BK17:BK48" si="37">(AX17-AW17)/(AX17-BI17)</f>
        <v>0.61308874325510199</v>
      </c>
      <c r="BL17">
        <f t="shared" ref="BL17:BL48" si="38">(AR17-AX17)/(AR17-BI17)</f>
        <v>0.68271486457666886</v>
      </c>
      <c r="BM17">
        <f t="shared" ref="BM17:BM48" si="39">(AX17-AW17)/(AX17-AQ17)</f>
        <v>0.45442419948131324</v>
      </c>
      <c r="BN17">
        <f t="shared" ref="BN17:BN48" si="40">(AR17-AX17)/(AR17-AQ17)</f>
        <v>0.61462557678646479</v>
      </c>
      <c r="BO17">
        <f t="shared" ref="BO17:BO48" si="41">(BK17*BI17/AW17)</f>
        <v>0.38011704894852411</v>
      </c>
      <c r="BP17">
        <f t="shared" ref="BP17:BP48" si="42">(1-BO17)</f>
        <v>0.61988295105147584</v>
      </c>
      <c r="BQ17">
        <f t="shared" ref="BQ17:BQ48" si="43">$B$11*CO17+$C$11*CP17+$F$11*DA17*(1-DD17)</f>
        <v>1799.94</v>
      </c>
      <c r="BR17">
        <f t="shared" ref="BR17:BR48" si="44">BQ17*BS17</f>
        <v>1513.134899354649</v>
      </c>
      <c r="BS17">
        <f t="shared" ref="BS17:BS48" si="45">($B$11*$D$9+$C$11*$D$9+$F$11*((DN17+DF17)/MAX(DN17+DF17+DO17, 0.1)*$I$9+DO17/MAX(DN17+DF17+DO17, 0.1)*$J$9))/($B$11+$C$11+$F$11)</f>
        <v>0.84065852159219134</v>
      </c>
      <c r="BT17">
        <f t="shared" ref="BT17:BT48" si="46">($B$11*$K$9+$C$11*$K$9+$F$11*((DN17+DF17)/MAX(DN17+DF17+DO17, 0.1)*$P$9+DO17/MAX(DN17+DF17+DO17, 0.1)*$Q$9))/($B$11+$C$11+$F$11)</f>
        <v>0.16087094667292925</v>
      </c>
      <c r="BU17">
        <v>6</v>
      </c>
      <c r="BV17">
        <v>0.5</v>
      </c>
      <c r="BW17" t="s">
        <v>386</v>
      </c>
      <c r="BX17">
        <v>2</v>
      </c>
      <c r="BY17">
        <v>1658414553</v>
      </c>
      <c r="BZ17">
        <v>360.20499999999998</v>
      </c>
      <c r="CA17">
        <v>398.67099999999999</v>
      </c>
      <c r="CB17">
        <v>30.5943</v>
      </c>
      <c r="CC17">
        <v>23.604199999999999</v>
      </c>
      <c r="CD17">
        <v>359.47199999999998</v>
      </c>
      <c r="CE17">
        <v>30.5108</v>
      </c>
      <c r="CF17">
        <v>500.05700000000002</v>
      </c>
      <c r="CG17">
        <v>98.758399999999995</v>
      </c>
      <c r="CH17">
        <v>9.9761500000000003E-2</v>
      </c>
      <c r="CI17">
        <v>30.1266</v>
      </c>
      <c r="CJ17">
        <v>30.009699999999999</v>
      </c>
      <c r="CK17">
        <v>999.9</v>
      </c>
      <c r="CL17">
        <v>0</v>
      </c>
      <c r="CM17">
        <v>0</v>
      </c>
      <c r="CN17">
        <v>10027.5</v>
      </c>
      <c r="CO17">
        <v>0</v>
      </c>
      <c r="CP17">
        <v>1.5289399999999999E-3</v>
      </c>
      <c r="CQ17">
        <v>-38.466299999999997</v>
      </c>
      <c r="CR17">
        <v>371.57299999999998</v>
      </c>
      <c r="CS17">
        <v>408.30900000000003</v>
      </c>
      <c r="CT17">
        <v>6.9901600000000004</v>
      </c>
      <c r="CU17">
        <v>398.67099999999999</v>
      </c>
      <c r="CV17">
        <v>23.604199999999999</v>
      </c>
      <c r="CW17">
        <v>3.0214500000000002</v>
      </c>
      <c r="CX17">
        <v>2.3311099999999998</v>
      </c>
      <c r="CY17">
        <v>24.146599999999999</v>
      </c>
      <c r="CZ17">
        <v>19.893000000000001</v>
      </c>
      <c r="DA17">
        <v>1799.94</v>
      </c>
      <c r="DB17">
        <v>0.97799000000000003</v>
      </c>
      <c r="DC17">
        <v>2.2009899999999999E-2</v>
      </c>
      <c r="DD17">
        <v>0</v>
      </c>
      <c r="DE17">
        <v>1092.17</v>
      </c>
      <c r="DF17">
        <v>5.0009800000000002</v>
      </c>
      <c r="DG17">
        <v>21695.4</v>
      </c>
      <c r="DH17">
        <v>16375.3</v>
      </c>
      <c r="DI17">
        <v>45</v>
      </c>
      <c r="DJ17">
        <v>46.875</v>
      </c>
      <c r="DK17">
        <v>45</v>
      </c>
      <c r="DL17">
        <v>45.936999999999998</v>
      </c>
      <c r="DM17">
        <v>46.311999999999998</v>
      </c>
      <c r="DN17">
        <v>1755.43</v>
      </c>
      <c r="DO17">
        <v>39.51</v>
      </c>
      <c r="DP17">
        <v>0</v>
      </c>
      <c r="DQ17">
        <v>1658414549.8</v>
      </c>
      <c r="DR17">
        <v>0</v>
      </c>
      <c r="DS17">
        <v>1090.6715999999999</v>
      </c>
      <c r="DT17">
        <v>23.740000022621299</v>
      </c>
      <c r="DU17">
        <v>454.18461604606301</v>
      </c>
      <c r="DV17">
        <v>21667.351999999999</v>
      </c>
      <c r="DW17">
        <v>15</v>
      </c>
      <c r="DX17">
        <v>1658414526</v>
      </c>
      <c r="DY17" t="s">
        <v>387</v>
      </c>
      <c r="DZ17">
        <v>1658414523</v>
      </c>
      <c r="EA17">
        <v>1658414526</v>
      </c>
      <c r="EB17">
        <v>2</v>
      </c>
      <c r="EC17">
        <v>0.1</v>
      </c>
      <c r="ED17">
        <v>-7.5999999999999998E-2</v>
      </c>
      <c r="EE17">
        <v>0.73399999999999999</v>
      </c>
      <c r="EF17">
        <v>5.5E-2</v>
      </c>
      <c r="EG17">
        <v>389</v>
      </c>
      <c r="EH17">
        <v>23</v>
      </c>
      <c r="EI17">
        <v>0.05</v>
      </c>
      <c r="EJ17">
        <v>0.01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2.96394</v>
      </c>
      <c r="EW17">
        <v>2.8403399999999999</v>
      </c>
      <c r="EX17">
        <v>8.6397299999999996E-2</v>
      </c>
      <c r="EY17">
        <v>9.4550999999999996E-2</v>
      </c>
      <c r="EZ17">
        <v>0.134435</v>
      </c>
      <c r="FA17">
        <v>0.11277</v>
      </c>
      <c r="FB17">
        <v>27384.9</v>
      </c>
      <c r="FC17">
        <v>27896.7</v>
      </c>
      <c r="FD17">
        <v>27488.9</v>
      </c>
      <c r="FE17">
        <v>28062.6</v>
      </c>
      <c r="FF17">
        <v>30481.3</v>
      </c>
      <c r="FG17">
        <v>30460.9</v>
      </c>
      <c r="FH17">
        <v>38274.699999999997</v>
      </c>
      <c r="FI17">
        <v>37217.9</v>
      </c>
      <c r="FJ17">
        <v>2.0395300000000001</v>
      </c>
      <c r="FK17">
        <v>1.80803</v>
      </c>
      <c r="FL17">
        <v>4.4770499999999998E-2</v>
      </c>
      <c r="FM17">
        <v>0</v>
      </c>
      <c r="FN17">
        <v>29.2807</v>
      </c>
      <c r="FO17">
        <v>999.9</v>
      </c>
      <c r="FP17">
        <v>67.671999999999997</v>
      </c>
      <c r="FQ17">
        <v>30.545000000000002</v>
      </c>
      <c r="FR17">
        <v>30.119499999999999</v>
      </c>
      <c r="FS17">
        <v>61.81</v>
      </c>
      <c r="FT17">
        <v>34.0625</v>
      </c>
      <c r="FU17">
        <v>1</v>
      </c>
      <c r="FV17">
        <v>0.26816600000000002</v>
      </c>
      <c r="FW17">
        <v>2.7803</v>
      </c>
      <c r="FX17">
        <v>20.294499999999999</v>
      </c>
      <c r="FY17">
        <v>5.2264200000000001</v>
      </c>
      <c r="FZ17">
        <v>12.0159</v>
      </c>
      <c r="GA17">
        <v>4.9993499999999997</v>
      </c>
      <c r="GB17">
        <v>3.2915999999999999</v>
      </c>
      <c r="GC17">
        <v>129.9</v>
      </c>
      <c r="GD17">
        <v>9999</v>
      </c>
      <c r="GE17">
        <v>7633.9</v>
      </c>
      <c r="GF17">
        <v>9999</v>
      </c>
      <c r="GG17">
        <v>1.8774200000000001</v>
      </c>
      <c r="GH17">
        <v>1.8711899999999999</v>
      </c>
      <c r="GI17">
        <v>1.87338</v>
      </c>
      <c r="GJ17">
        <v>1.87134</v>
      </c>
      <c r="GK17">
        <v>1.8717999999999999</v>
      </c>
      <c r="GL17">
        <v>1.8730199999999999</v>
      </c>
      <c r="GM17">
        <v>1.8733200000000001</v>
      </c>
      <c r="GN17">
        <v>1.8774299999999999</v>
      </c>
      <c r="GO17">
        <v>5</v>
      </c>
      <c r="GP17">
        <v>0</v>
      </c>
      <c r="GQ17">
        <v>0</v>
      </c>
      <c r="GR17">
        <v>0</v>
      </c>
      <c r="GS17" t="s">
        <v>388</v>
      </c>
      <c r="GT17" t="s">
        <v>389</v>
      </c>
      <c r="GU17" t="s">
        <v>390</v>
      </c>
      <c r="GV17" t="s">
        <v>390</v>
      </c>
      <c r="GW17" t="s">
        <v>390</v>
      </c>
      <c r="GX17" t="s">
        <v>390</v>
      </c>
      <c r="GY17">
        <v>0</v>
      </c>
      <c r="GZ17">
        <v>100</v>
      </c>
      <c r="HA17">
        <v>100</v>
      </c>
      <c r="HB17">
        <v>0.73299999999999998</v>
      </c>
      <c r="HC17">
        <v>8.3500000000000005E-2</v>
      </c>
      <c r="HD17">
        <v>0.59425714542740304</v>
      </c>
      <c r="HE17">
        <v>7.2704984381113296E-4</v>
      </c>
      <c r="HF17">
        <v>-1.05877040029023E-6</v>
      </c>
      <c r="HG17">
        <v>2.9517966189716799E-10</v>
      </c>
      <c r="HH17">
        <v>8.3570795404572698E-2</v>
      </c>
      <c r="HI17">
        <v>0</v>
      </c>
      <c r="HJ17">
        <v>0</v>
      </c>
      <c r="HK17">
        <v>0</v>
      </c>
      <c r="HL17">
        <v>1</v>
      </c>
      <c r="HM17">
        <v>2242</v>
      </c>
      <c r="HN17">
        <v>1</v>
      </c>
      <c r="HO17">
        <v>25</v>
      </c>
      <c r="HP17">
        <v>0.5</v>
      </c>
      <c r="HQ17">
        <v>0.5</v>
      </c>
      <c r="HR17">
        <v>0.85693399999999997</v>
      </c>
      <c r="HS17">
        <v>2.5891099999999998</v>
      </c>
      <c r="HT17">
        <v>1.49536</v>
      </c>
      <c r="HU17">
        <v>2.3156699999999999</v>
      </c>
      <c r="HV17">
        <v>1.49658</v>
      </c>
      <c r="HW17">
        <v>2.50244</v>
      </c>
      <c r="HX17">
        <v>36.528700000000001</v>
      </c>
      <c r="HY17">
        <v>15.681800000000001</v>
      </c>
      <c r="HZ17">
        <v>18</v>
      </c>
      <c r="IA17">
        <v>501.84199999999998</v>
      </c>
      <c r="IB17">
        <v>493.43200000000002</v>
      </c>
      <c r="IC17">
        <v>25.6524</v>
      </c>
      <c r="ID17">
        <v>30.700800000000001</v>
      </c>
      <c r="IE17">
        <v>30.001000000000001</v>
      </c>
      <c r="IF17">
        <v>30.295999999999999</v>
      </c>
      <c r="IG17">
        <v>30.184899999999999</v>
      </c>
      <c r="IH17">
        <v>17.222899999999999</v>
      </c>
      <c r="II17">
        <v>38.075200000000002</v>
      </c>
      <c r="IJ17">
        <v>99.625900000000001</v>
      </c>
      <c r="IK17">
        <v>25.6435</v>
      </c>
      <c r="IL17">
        <v>400</v>
      </c>
      <c r="IM17">
        <v>23.603300000000001</v>
      </c>
      <c r="IN17">
        <v>99.781599999999997</v>
      </c>
      <c r="IO17">
        <v>99.968900000000005</v>
      </c>
    </row>
    <row r="18" spans="1:249" x14ac:dyDescent="0.3">
      <c r="A18">
        <v>2</v>
      </c>
      <c r="B18">
        <v>1658414653</v>
      </c>
      <c r="C18">
        <v>100</v>
      </c>
      <c r="D18" t="s">
        <v>391</v>
      </c>
      <c r="E18" t="s">
        <v>392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>
        <f t="shared" si="0"/>
        <v>5.5405710258082133</v>
      </c>
      <c r="L18">
        <v>1658414653</v>
      </c>
      <c r="M18">
        <f t="shared" si="1"/>
        <v>5.7608110980637761E-3</v>
      </c>
      <c r="N18">
        <f t="shared" si="2"/>
        <v>5.7608110980637761</v>
      </c>
      <c r="O18">
        <f t="shared" si="3"/>
        <v>21.466911954870582</v>
      </c>
      <c r="P18">
        <f t="shared" si="4"/>
        <v>271.11</v>
      </c>
      <c r="Q18">
        <f t="shared" si="5"/>
        <v>187.53889328250514</v>
      </c>
      <c r="R18">
        <f t="shared" si="6"/>
        <v>18.538732426079317</v>
      </c>
      <c r="S18">
        <f t="shared" si="7"/>
        <v>26.799964850295005</v>
      </c>
      <c r="T18">
        <f t="shared" si="8"/>
        <v>0.46952009031768083</v>
      </c>
      <c r="U18">
        <f t="shared" si="9"/>
        <v>2.9149996256719435</v>
      </c>
      <c r="V18">
        <f t="shared" si="10"/>
        <v>0.43119316160666971</v>
      </c>
      <c r="W18">
        <f t="shared" si="11"/>
        <v>0.27267805426068853</v>
      </c>
      <c r="X18">
        <f t="shared" si="12"/>
        <v>289.5505097550751</v>
      </c>
      <c r="Y18">
        <f t="shared" si="13"/>
        <v>30.282166153751934</v>
      </c>
      <c r="Z18">
        <f t="shared" si="14"/>
        <v>30.021699999999999</v>
      </c>
      <c r="AA18">
        <f t="shared" si="15"/>
        <v>4.2657630108527913</v>
      </c>
      <c r="AB18">
        <f t="shared" si="16"/>
        <v>69.972999095757487</v>
      </c>
      <c r="AC18">
        <f t="shared" si="17"/>
        <v>2.9935672441369507</v>
      </c>
      <c r="AD18">
        <f t="shared" si="18"/>
        <v>4.2781748428994417</v>
      </c>
      <c r="AE18">
        <f t="shared" si="19"/>
        <v>1.2721957667158406</v>
      </c>
      <c r="AF18">
        <f t="shared" si="20"/>
        <v>-254.05176942461253</v>
      </c>
      <c r="AG18">
        <f t="shared" si="21"/>
        <v>7.9519650668527193</v>
      </c>
      <c r="AH18">
        <f t="shared" si="22"/>
        <v>0.6068441061588975</v>
      </c>
      <c r="AI18">
        <f t="shared" si="23"/>
        <v>44.057549503474206</v>
      </c>
      <c r="AJ18">
        <v>0</v>
      </c>
      <c r="AK18">
        <v>0</v>
      </c>
      <c r="AL18">
        <f t="shared" si="24"/>
        <v>1</v>
      </c>
      <c r="AM18">
        <f t="shared" si="25"/>
        <v>0</v>
      </c>
      <c r="AN18">
        <f t="shared" si="26"/>
        <v>51899.123304805893</v>
      </c>
      <c r="AO18" t="s">
        <v>383</v>
      </c>
      <c r="AP18">
        <v>10238.9</v>
      </c>
      <c r="AQ18">
        <v>302.21199999999999</v>
      </c>
      <c r="AR18">
        <v>4052.3</v>
      </c>
      <c r="AS18">
        <f t="shared" si="27"/>
        <v>0.92542210596451402</v>
      </c>
      <c r="AT18">
        <v>-0.32343011824092399</v>
      </c>
      <c r="AU18" t="s">
        <v>393</v>
      </c>
      <c r="AV18">
        <v>10347.5</v>
      </c>
      <c r="AW18">
        <v>984.8356</v>
      </c>
      <c r="AX18">
        <v>1507.89</v>
      </c>
      <c r="AY18">
        <f t="shared" si="28"/>
        <v>0.34687835319552496</v>
      </c>
      <c r="AZ18">
        <v>0.5</v>
      </c>
      <c r="BA18">
        <f t="shared" si="29"/>
        <v>1513.1006993549613</v>
      </c>
      <c r="BB18">
        <f t="shared" si="30"/>
        <v>21.466911954870582</v>
      </c>
      <c r="BC18">
        <f t="shared" si="31"/>
        <v>262.43093940562306</v>
      </c>
      <c r="BD18">
        <f t="shared" si="32"/>
        <v>1.4401118235158298E-2</v>
      </c>
      <c r="BE18">
        <f t="shared" si="33"/>
        <v>1.6873976218424418</v>
      </c>
      <c r="BF18">
        <f t="shared" si="34"/>
        <v>268.43184869605818</v>
      </c>
      <c r="BG18" t="s">
        <v>394</v>
      </c>
      <c r="BH18">
        <v>652.94000000000005</v>
      </c>
      <c r="BI18">
        <f t="shared" si="35"/>
        <v>652.94000000000005</v>
      </c>
      <c r="BJ18">
        <f t="shared" si="36"/>
        <v>0.56698432909562368</v>
      </c>
      <c r="BK18">
        <f t="shared" si="37"/>
        <v>0.61179530966723206</v>
      </c>
      <c r="BL18">
        <f t="shared" si="38"/>
        <v>0.7484967758636919</v>
      </c>
      <c r="BM18">
        <f t="shared" si="39"/>
        <v>0.4338259468946104</v>
      </c>
      <c r="BN18">
        <f t="shared" si="40"/>
        <v>0.6784934113546135</v>
      </c>
      <c r="BO18">
        <f t="shared" si="41"/>
        <v>0.40561656127593532</v>
      </c>
      <c r="BP18">
        <f t="shared" si="42"/>
        <v>0.59438343872406474</v>
      </c>
      <c r="BQ18">
        <f t="shared" si="43"/>
        <v>1799.9</v>
      </c>
      <c r="BR18">
        <f t="shared" si="44"/>
        <v>1513.1006993549613</v>
      </c>
      <c r="BS18">
        <f t="shared" si="45"/>
        <v>0.84065820287513815</v>
      </c>
      <c r="BT18">
        <f t="shared" si="46"/>
        <v>0.16087033154901667</v>
      </c>
      <c r="BU18">
        <v>6</v>
      </c>
      <c r="BV18">
        <v>0.5</v>
      </c>
      <c r="BW18" t="s">
        <v>386</v>
      </c>
      <c r="BX18">
        <v>2</v>
      </c>
      <c r="BY18">
        <v>1658414653</v>
      </c>
      <c r="BZ18">
        <v>271.11</v>
      </c>
      <c r="CA18">
        <v>298.73899999999998</v>
      </c>
      <c r="CB18">
        <v>30.283100000000001</v>
      </c>
      <c r="CC18">
        <v>23.5808</v>
      </c>
      <c r="CD18">
        <v>270.41000000000003</v>
      </c>
      <c r="CE18">
        <v>30.223099999999999</v>
      </c>
      <c r="CF18">
        <v>500.09899999999999</v>
      </c>
      <c r="CG18">
        <v>98.753200000000007</v>
      </c>
      <c r="CH18">
        <v>9.9534499999999998E-2</v>
      </c>
      <c r="CI18">
        <v>30.072299999999998</v>
      </c>
      <c r="CJ18">
        <v>30.021699999999999</v>
      </c>
      <c r="CK18">
        <v>999.9</v>
      </c>
      <c r="CL18">
        <v>0</v>
      </c>
      <c r="CM18">
        <v>0</v>
      </c>
      <c r="CN18">
        <v>10042.5</v>
      </c>
      <c r="CO18">
        <v>0</v>
      </c>
      <c r="CP18">
        <v>1.5289399999999999E-3</v>
      </c>
      <c r="CQ18">
        <v>-27.6098</v>
      </c>
      <c r="CR18">
        <v>279.60300000000001</v>
      </c>
      <c r="CS18">
        <v>305.95299999999997</v>
      </c>
      <c r="CT18">
        <v>6.7258899999999997</v>
      </c>
      <c r="CU18">
        <v>298.73899999999998</v>
      </c>
      <c r="CV18">
        <v>23.5808</v>
      </c>
      <c r="CW18">
        <v>2.9928900000000001</v>
      </c>
      <c r="CX18">
        <v>2.3286799999999999</v>
      </c>
      <c r="CY18">
        <v>23.988399999999999</v>
      </c>
      <c r="CZ18">
        <v>19.876200000000001</v>
      </c>
      <c r="DA18">
        <v>1799.9</v>
      </c>
      <c r="DB18">
        <v>0.97800100000000001</v>
      </c>
      <c r="DC18">
        <v>2.1998500000000001E-2</v>
      </c>
      <c r="DD18">
        <v>0</v>
      </c>
      <c r="DE18">
        <v>983.255</v>
      </c>
      <c r="DF18">
        <v>5.0009800000000002</v>
      </c>
      <c r="DG18">
        <v>19783.8</v>
      </c>
      <c r="DH18">
        <v>16374.9</v>
      </c>
      <c r="DI18">
        <v>45.811999999999998</v>
      </c>
      <c r="DJ18">
        <v>47.625</v>
      </c>
      <c r="DK18">
        <v>45.936999999999998</v>
      </c>
      <c r="DL18">
        <v>47.061999999999998</v>
      </c>
      <c r="DM18">
        <v>47.061999999999998</v>
      </c>
      <c r="DN18">
        <v>1755.41</v>
      </c>
      <c r="DO18">
        <v>39.49</v>
      </c>
      <c r="DP18">
        <v>0</v>
      </c>
      <c r="DQ18">
        <v>99.700000047683702</v>
      </c>
      <c r="DR18">
        <v>0</v>
      </c>
      <c r="DS18">
        <v>984.8356</v>
      </c>
      <c r="DT18">
        <v>-12.907846134482901</v>
      </c>
      <c r="DU18">
        <v>-209.084615028049</v>
      </c>
      <c r="DV18">
        <v>19807.135999999999</v>
      </c>
      <c r="DW18">
        <v>15</v>
      </c>
      <c r="DX18">
        <v>1658414686</v>
      </c>
      <c r="DY18" t="s">
        <v>395</v>
      </c>
      <c r="DZ18">
        <v>1658414671</v>
      </c>
      <c r="EA18">
        <v>1658414686</v>
      </c>
      <c r="EB18">
        <v>3</v>
      </c>
      <c r="EC18">
        <v>-2.5000000000000001E-2</v>
      </c>
      <c r="ED18">
        <v>1E-3</v>
      </c>
      <c r="EE18">
        <v>0.7</v>
      </c>
      <c r="EF18">
        <v>0.06</v>
      </c>
      <c r="EG18">
        <v>296</v>
      </c>
      <c r="EH18">
        <v>24</v>
      </c>
      <c r="EI18">
        <v>0.05</v>
      </c>
      <c r="EJ18">
        <v>0.01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2.9637600000000002</v>
      </c>
      <c r="EW18">
        <v>2.8402500000000002</v>
      </c>
      <c r="EX18">
        <v>6.8505499999999997E-2</v>
      </c>
      <c r="EY18">
        <v>7.5158900000000001E-2</v>
      </c>
      <c r="EZ18">
        <v>0.133494</v>
      </c>
      <c r="FA18">
        <v>0.112624</v>
      </c>
      <c r="FB18">
        <v>27910.1</v>
      </c>
      <c r="FC18">
        <v>28482.9</v>
      </c>
      <c r="FD18">
        <v>27478.6</v>
      </c>
      <c r="FE18">
        <v>28052.3</v>
      </c>
      <c r="FF18">
        <v>30503.1</v>
      </c>
      <c r="FG18">
        <v>30453.8</v>
      </c>
      <c r="FH18">
        <v>38261</v>
      </c>
      <c r="FI18">
        <v>37204.699999999997</v>
      </c>
      <c r="FJ18">
        <v>2.0388000000000002</v>
      </c>
      <c r="FK18">
        <v>1.79975</v>
      </c>
      <c r="FL18">
        <v>4.4286300000000001E-2</v>
      </c>
      <c r="FM18">
        <v>0</v>
      </c>
      <c r="FN18">
        <v>29.300599999999999</v>
      </c>
      <c r="FO18">
        <v>999.9</v>
      </c>
      <c r="FP18">
        <v>67.195999999999998</v>
      </c>
      <c r="FQ18">
        <v>31.068000000000001</v>
      </c>
      <c r="FR18">
        <v>30.8184</v>
      </c>
      <c r="FS18">
        <v>60.81</v>
      </c>
      <c r="FT18">
        <v>33.713900000000002</v>
      </c>
      <c r="FU18">
        <v>1</v>
      </c>
      <c r="FV18">
        <v>0.28820400000000002</v>
      </c>
      <c r="FW18">
        <v>3.0872000000000002</v>
      </c>
      <c r="FX18">
        <v>20.288599999999999</v>
      </c>
      <c r="FY18">
        <v>5.2258300000000002</v>
      </c>
      <c r="FZ18">
        <v>12.0159</v>
      </c>
      <c r="GA18">
        <v>4.9996999999999998</v>
      </c>
      <c r="GB18">
        <v>3.2912499999999998</v>
      </c>
      <c r="GC18">
        <v>130</v>
      </c>
      <c r="GD18">
        <v>9999</v>
      </c>
      <c r="GE18">
        <v>7636.2</v>
      </c>
      <c r="GF18">
        <v>9999</v>
      </c>
      <c r="GG18">
        <v>1.87744</v>
      </c>
      <c r="GH18">
        <v>1.8711899999999999</v>
      </c>
      <c r="GI18">
        <v>1.8734599999999999</v>
      </c>
      <c r="GJ18">
        <v>1.8714599999999999</v>
      </c>
      <c r="GK18">
        <v>1.8717999999999999</v>
      </c>
      <c r="GL18">
        <v>1.8730199999999999</v>
      </c>
      <c r="GM18">
        <v>1.8733200000000001</v>
      </c>
      <c r="GN18">
        <v>1.87744</v>
      </c>
      <c r="GO18">
        <v>5</v>
      </c>
      <c r="GP18">
        <v>0</v>
      </c>
      <c r="GQ18">
        <v>0</v>
      </c>
      <c r="GR18">
        <v>0</v>
      </c>
      <c r="GS18" t="s">
        <v>388</v>
      </c>
      <c r="GT18" t="s">
        <v>389</v>
      </c>
      <c r="GU18" t="s">
        <v>390</v>
      </c>
      <c r="GV18" t="s">
        <v>390</v>
      </c>
      <c r="GW18" t="s">
        <v>390</v>
      </c>
      <c r="GX18" t="s">
        <v>390</v>
      </c>
      <c r="GY18">
        <v>0</v>
      </c>
      <c r="GZ18">
        <v>100</v>
      </c>
      <c r="HA18">
        <v>100</v>
      </c>
      <c r="HB18">
        <v>0.7</v>
      </c>
      <c r="HC18">
        <v>0.06</v>
      </c>
      <c r="HD18">
        <v>0.59425714542740304</v>
      </c>
      <c r="HE18">
        <v>7.2704984381113296E-4</v>
      </c>
      <c r="HF18">
        <v>-1.05877040029023E-6</v>
      </c>
      <c r="HG18">
        <v>2.9517966189716799E-10</v>
      </c>
      <c r="HH18">
        <v>8.3570795404572698E-2</v>
      </c>
      <c r="HI18">
        <v>0</v>
      </c>
      <c r="HJ18">
        <v>0</v>
      </c>
      <c r="HK18">
        <v>0</v>
      </c>
      <c r="HL18">
        <v>1</v>
      </c>
      <c r="HM18">
        <v>2242</v>
      </c>
      <c r="HN18">
        <v>1</v>
      </c>
      <c r="HO18">
        <v>25</v>
      </c>
      <c r="HP18">
        <v>2.2000000000000002</v>
      </c>
      <c r="HQ18">
        <v>2.1</v>
      </c>
      <c r="HR18">
        <v>0.709229</v>
      </c>
      <c r="HS18">
        <v>2.5952099999999998</v>
      </c>
      <c r="HT18">
        <v>1.49536</v>
      </c>
      <c r="HU18">
        <v>2.3144499999999999</v>
      </c>
      <c r="HV18">
        <v>1.49658</v>
      </c>
      <c r="HW18">
        <v>2.4279799999999998</v>
      </c>
      <c r="HX18">
        <v>36.931699999999999</v>
      </c>
      <c r="HY18">
        <v>15.6556</v>
      </c>
      <c r="HZ18">
        <v>18</v>
      </c>
      <c r="IA18">
        <v>503.21800000000002</v>
      </c>
      <c r="IB18">
        <v>489.41500000000002</v>
      </c>
      <c r="IC18">
        <v>25.27</v>
      </c>
      <c r="ID18">
        <v>30.9254</v>
      </c>
      <c r="IE18">
        <v>30.000900000000001</v>
      </c>
      <c r="IF18">
        <v>30.527999999999999</v>
      </c>
      <c r="IG18">
        <v>30.426600000000001</v>
      </c>
      <c r="IH18">
        <v>14.273899999999999</v>
      </c>
      <c r="II18">
        <v>38.9739</v>
      </c>
      <c r="IJ18">
        <v>97.734999999999999</v>
      </c>
      <c r="IK18">
        <v>25.2407</v>
      </c>
      <c r="IL18">
        <v>300</v>
      </c>
      <c r="IM18">
        <v>23.6264</v>
      </c>
      <c r="IN18">
        <v>99.745199999999997</v>
      </c>
      <c r="IO18">
        <v>99.9328</v>
      </c>
    </row>
    <row r="19" spans="1:249" x14ac:dyDescent="0.3">
      <c r="A19">
        <v>3</v>
      </c>
      <c r="B19">
        <v>1658414787</v>
      </c>
      <c r="C19">
        <v>234</v>
      </c>
      <c r="D19" t="s">
        <v>396</v>
      </c>
      <c r="E19" t="s">
        <v>397</v>
      </c>
      <c r="F19" t="s">
        <v>378</v>
      </c>
      <c r="G19" t="s">
        <v>379</v>
      </c>
      <c r="H19" t="s">
        <v>380</v>
      </c>
      <c r="I19" t="s">
        <v>381</v>
      </c>
      <c r="J19" t="s">
        <v>382</v>
      </c>
      <c r="K19">
        <f t="shared" si="0"/>
        <v>4.2999075415450188</v>
      </c>
      <c r="L19">
        <v>1658414787</v>
      </c>
      <c r="M19">
        <f t="shared" si="1"/>
        <v>5.0473470849288224E-3</v>
      </c>
      <c r="N19">
        <f t="shared" si="2"/>
        <v>5.0473470849288224</v>
      </c>
      <c r="O19">
        <f t="shared" si="3"/>
        <v>11.11236125354537</v>
      </c>
      <c r="P19">
        <f t="shared" si="4"/>
        <v>181.006</v>
      </c>
      <c r="Q19">
        <f t="shared" si="5"/>
        <v>130.57608175591128</v>
      </c>
      <c r="R19">
        <f t="shared" si="6"/>
        <v>12.905748558122033</v>
      </c>
      <c r="S19">
        <f t="shared" si="7"/>
        <v>17.890090528816799</v>
      </c>
      <c r="T19">
        <f t="shared" si="8"/>
        <v>0.40224150604047038</v>
      </c>
      <c r="U19">
        <f t="shared" si="9"/>
        <v>2.9063992142563606</v>
      </c>
      <c r="V19">
        <f t="shared" si="10"/>
        <v>0.37367670251686008</v>
      </c>
      <c r="W19">
        <f t="shared" si="11"/>
        <v>0.23594511202630158</v>
      </c>
      <c r="X19">
        <f t="shared" si="12"/>
        <v>289.55108875475986</v>
      </c>
      <c r="Y19">
        <f t="shared" si="13"/>
        <v>30.407486639668758</v>
      </c>
      <c r="Z19">
        <f t="shared" si="14"/>
        <v>30.046399999999998</v>
      </c>
      <c r="AA19">
        <f t="shared" si="15"/>
        <v>4.2718178248905714</v>
      </c>
      <c r="AB19">
        <f t="shared" si="16"/>
        <v>70.039935411259265</v>
      </c>
      <c r="AC19">
        <f t="shared" si="17"/>
        <v>2.9858164360866</v>
      </c>
      <c r="AD19">
        <f t="shared" si="18"/>
        <v>4.2630199736115335</v>
      </c>
      <c r="AE19">
        <f t="shared" si="19"/>
        <v>1.2860013888039714</v>
      </c>
      <c r="AF19">
        <f t="shared" si="20"/>
        <v>-222.58800644536106</v>
      </c>
      <c r="AG19">
        <f t="shared" si="21"/>
        <v>-5.6251636203593955</v>
      </c>
      <c r="AH19">
        <f t="shared" si="22"/>
        <v>-0.43046843805415397</v>
      </c>
      <c r="AI19">
        <f t="shared" si="23"/>
        <v>60.907450250985242</v>
      </c>
      <c r="AJ19">
        <v>0</v>
      </c>
      <c r="AK19">
        <v>0</v>
      </c>
      <c r="AL19">
        <f t="shared" si="24"/>
        <v>1</v>
      </c>
      <c r="AM19">
        <f t="shared" si="25"/>
        <v>0</v>
      </c>
      <c r="AN19">
        <f t="shared" si="26"/>
        <v>51665.331311014597</v>
      </c>
      <c r="AO19" t="s">
        <v>383</v>
      </c>
      <c r="AP19">
        <v>10238.9</v>
      </c>
      <c r="AQ19">
        <v>302.21199999999999</v>
      </c>
      <c r="AR19">
        <v>4052.3</v>
      </c>
      <c r="AS19">
        <f t="shared" si="27"/>
        <v>0.92542210596451402</v>
      </c>
      <c r="AT19">
        <v>-0.32343011824092399</v>
      </c>
      <c r="AU19" t="s">
        <v>398</v>
      </c>
      <c r="AV19">
        <v>10341.9</v>
      </c>
      <c r="AW19">
        <v>903.29459999999995</v>
      </c>
      <c r="AX19">
        <v>1304.1300000000001</v>
      </c>
      <c r="AY19">
        <f t="shared" si="28"/>
        <v>0.3073584688643004</v>
      </c>
      <c r="AZ19">
        <v>0.5</v>
      </c>
      <c r="BA19">
        <f t="shared" si="29"/>
        <v>1513.100999354798</v>
      </c>
      <c r="BB19">
        <f t="shared" si="30"/>
        <v>11.11236125354537</v>
      </c>
      <c r="BC19">
        <f t="shared" si="31"/>
        <v>232.53220319936676</v>
      </c>
      <c r="BD19">
        <f t="shared" si="32"/>
        <v>7.5578506501962758E-3</v>
      </c>
      <c r="BE19">
        <f t="shared" si="33"/>
        <v>2.1072822494689945</v>
      </c>
      <c r="BF19">
        <f t="shared" si="34"/>
        <v>261.16774610851297</v>
      </c>
      <c r="BG19" t="s">
        <v>399</v>
      </c>
      <c r="BH19">
        <v>634.88</v>
      </c>
      <c r="BI19">
        <f t="shared" si="35"/>
        <v>634.88</v>
      </c>
      <c r="BJ19">
        <f t="shared" si="36"/>
        <v>0.51317736728700369</v>
      </c>
      <c r="BK19">
        <f t="shared" si="37"/>
        <v>0.59893223757938008</v>
      </c>
      <c r="BL19">
        <f t="shared" si="38"/>
        <v>0.80416513042002447</v>
      </c>
      <c r="BM19">
        <f t="shared" si="39"/>
        <v>0.40006806944280882</v>
      </c>
      <c r="BN19">
        <f t="shared" si="40"/>
        <v>0.73282813629973487</v>
      </c>
      <c r="BO19">
        <f t="shared" si="41"/>
        <v>0.42095911897889882</v>
      </c>
      <c r="BP19">
        <f t="shared" si="42"/>
        <v>0.57904088102110118</v>
      </c>
      <c r="BQ19">
        <f t="shared" si="43"/>
        <v>1799.9</v>
      </c>
      <c r="BR19">
        <f t="shared" si="44"/>
        <v>1513.100999354798</v>
      </c>
      <c r="BS19">
        <f t="shared" si="45"/>
        <v>0.84065836955097384</v>
      </c>
      <c r="BT19">
        <f t="shared" si="46"/>
        <v>0.16087065323337954</v>
      </c>
      <c r="BU19">
        <v>6</v>
      </c>
      <c r="BV19">
        <v>0.5</v>
      </c>
      <c r="BW19" t="s">
        <v>386</v>
      </c>
      <c r="BX19">
        <v>2</v>
      </c>
      <c r="BY19">
        <v>1658414787</v>
      </c>
      <c r="BZ19">
        <v>181.006</v>
      </c>
      <c r="CA19">
        <v>195.45400000000001</v>
      </c>
      <c r="CB19">
        <v>30.209499999999998</v>
      </c>
      <c r="CC19">
        <v>24.328800000000001</v>
      </c>
      <c r="CD19">
        <v>180.56</v>
      </c>
      <c r="CE19">
        <v>30.129799999999999</v>
      </c>
      <c r="CF19">
        <v>499.41699999999997</v>
      </c>
      <c r="CG19">
        <v>98.747900000000001</v>
      </c>
      <c r="CH19">
        <v>8.9102799999999996E-2</v>
      </c>
      <c r="CI19">
        <v>30.0105</v>
      </c>
      <c r="CJ19">
        <v>30.046399999999998</v>
      </c>
      <c r="CK19">
        <v>999.9</v>
      </c>
      <c r="CL19">
        <v>0</v>
      </c>
      <c r="CM19">
        <v>0</v>
      </c>
      <c r="CN19">
        <v>9993.75</v>
      </c>
      <c r="CO19">
        <v>0</v>
      </c>
      <c r="CP19">
        <v>1.5289399999999999E-3</v>
      </c>
      <c r="CQ19">
        <v>-14.447900000000001</v>
      </c>
      <c r="CR19">
        <v>186.64500000000001</v>
      </c>
      <c r="CS19">
        <v>200.328</v>
      </c>
      <c r="CT19">
        <v>5.8807200000000002</v>
      </c>
      <c r="CU19">
        <v>195.45400000000001</v>
      </c>
      <c r="CV19">
        <v>24.328800000000001</v>
      </c>
      <c r="CW19">
        <v>2.98312</v>
      </c>
      <c r="CX19">
        <v>2.4024200000000002</v>
      </c>
      <c r="CY19">
        <v>23.934000000000001</v>
      </c>
      <c r="CZ19">
        <v>20.380099999999999</v>
      </c>
      <c r="DA19">
        <v>1799.9</v>
      </c>
      <c r="DB19">
        <v>0.97799599999999998</v>
      </c>
      <c r="DC19">
        <v>2.20044E-2</v>
      </c>
      <c r="DD19">
        <v>0</v>
      </c>
      <c r="DE19">
        <v>901.31500000000005</v>
      </c>
      <c r="DF19">
        <v>5.0009800000000002</v>
      </c>
      <c r="DG19">
        <v>18352.400000000001</v>
      </c>
      <c r="DH19">
        <v>16375</v>
      </c>
      <c r="DI19">
        <v>46.625</v>
      </c>
      <c r="DJ19">
        <v>48.375</v>
      </c>
      <c r="DK19">
        <v>46.625</v>
      </c>
      <c r="DL19">
        <v>47.625</v>
      </c>
      <c r="DM19">
        <v>47.875</v>
      </c>
      <c r="DN19">
        <v>1755.4</v>
      </c>
      <c r="DO19">
        <v>39.5</v>
      </c>
      <c r="DP19">
        <v>0</v>
      </c>
      <c r="DQ19">
        <v>133.40000009536701</v>
      </c>
      <c r="DR19">
        <v>0</v>
      </c>
      <c r="DS19">
        <v>903.29459999999995</v>
      </c>
      <c r="DT19">
        <v>-14.390076931102501</v>
      </c>
      <c r="DU19">
        <v>-243.09999986496999</v>
      </c>
      <c r="DV19">
        <v>18381.916000000001</v>
      </c>
      <c r="DW19">
        <v>15</v>
      </c>
      <c r="DX19">
        <v>1658414781.5</v>
      </c>
      <c r="DY19" t="s">
        <v>400</v>
      </c>
      <c r="DZ19">
        <v>1658414771.5</v>
      </c>
      <c r="EA19">
        <v>1658414781.5</v>
      </c>
      <c r="EB19">
        <v>4</v>
      </c>
      <c r="EC19">
        <v>-0.222</v>
      </c>
      <c r="ED19">
        <v>-5.0000000000000001E-3</v>
      </c>
      <c r="EE19">
        <v>0.45200000000000001</v>
      </c>
      <c r="EF19">
        <v>5.6000000000000001E-2</v>
      </c>
      <c r="EG19">
        <v>198</v>
      </c>
      <c r="EH19">
        <v>24</v>
      </c>
      <c r="EI19">
        <v>0.1</v>
      </c>
      <c r="EJ19">
        <v>0.01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2.9616400000000001</v>
      </c>
      <c r="EW19">
        <v>2.82938</v>
      </c>
      <c r="EX19">
        <v>4.8148499999999997E-2</v>
      </c>
      <c r="EY19">
        <v>5.22549E-2</v>
      </c>
      <c r="EZ19">
        <v>0.13311000000000001</v>
      </c>
      <c r="FA19">
        <v>0.114996</v>
      </c>
      <c r="FB19">
        <v>28509.599999999999</v>
      </c>
      <c r="FC19">
        <v>29176.400000000001</v>
      </c>
      <c r="FD19">
        <v>27469.3</v>
      </c>
      <c r="FE19">
        <v>28041.8</v>
      </c>
      <c r="FF19">
        <v>30505.599999999999</v>
      </c>
      <c r="FG19">
        <v>30360.1</v>
      </c>
      <c r="FH19">
        <v>38248.1</v>
      </c>
      <c r="FI19">
        <v>37191.9</v>
      </c>
      <c r="FJ19">
        <v>2.02345</v>
      </c>
      <c r="FK19">
        <v>1.78695</v>
      </c>
      <c r="FL19">
        <v>4.6409699999999998E-2</v>
      </c>
      <c r="FM19">
        <v>0</v>
      </c>
      <c r="FN19">
        <v>29.290800000000001</v>
      </c>
      <c r="FO19">
        <v>999.9</v>
      </c>
      <c r="FP19">
        <v>66.53</v>
      </c>
      <c r="FQ19">
        <v>31.763000000000002</v>
      </c>
      <c r="FR19">
        <v>31.743300000000001</v>
      </c>
      <c r="FS19">
        <v>61.57</v>
      </c>
      <c r="FT19">
        <v>33.9343</v>
      </c>
      <c r="FU19">
        <v>1</v>
      </c>
      <c r="FV19">
        <v>0.30738100000000002</v>
      </c>
      <c r="FW19">
        <v>3.1615799999999998</v>
      </c>
      <c r="FX19">
        <v>20.286100000000001</v>
      </c>
      <c r="FY19">
        <v>5.2198399999999996</v>
      </c>
      <c r="FZ19">
        <v>12.0159</v>
      </c>
      <c r="GA19">
        <v>4.9968500000000002</v>
      </c>
      <c r="GB19">
        <v>3.2904300000000002</v>
      </c>
      <c r="GC19">
        <v>130</v>
      </c>
      <c r="GD19">
        <v>9999</v>
      </c>
      <c r="GE19">
        <v>7638.6</v>
      </c>
      <c r="GF19">
        <v>9999</v>
      </c>
      <c r="GG19">
        <v>1.8774500000000001</v>
      </c>
      <c r="GH19">
        <v>1.87124</v>
      </c>
      <c r="GI19">
        <v>1.87348</v>
      </c>
      <c r="GJ19">
        <v>1.8714900000000001</v>
      </c>
      <c r="GK19">
        <v>1.87181</v>
      </c>
      <c r="GL19">
        <v>1.87304</v>
      </c>
      <c r="GM19">
        <v>1.8733500000000001</v>
      </c>
      <c r="GN19">
        <v>1.8774500000000001</v>
      </c>
      <c r="GO19">
        <v>5</v>
      </c>
      <c r="GP19">
        <v>0</v>
      </c>
      <c r="GQ19">
        <v>0</v>
      </c>
      <c r="GR19">
        <v>0</v>
      </c>
      <c r="GS19" t="s">
        <v>388</v>
      </c>
      <c r="GT19" t="s">
        <v>389</v>
      </c>
      <c r="GU19" t="s">
        <v>390</v>
      </c>
      <c r="GV19" t="s">
        <v>390</v>
      </c>
      <c r="GW19" t="s">
        <v>390</v>
      </c>
      <c r="GX19" t="s">
        <v>390</v>
      </c>
      <c r="GY19">
        <v>0</v>
      </c>
      <c r="GZ19">
        <v>100</v>
      </c>
      <c r="HA19">
        <v>100</v>
      </c>
      <c r="HB19">
        <v>0.44600000000000001</v>
      </c>
      <c r="HC19">
        <v>7.9699999999999993E-2</v>
      </c>
      <c r="HD19">
        <v>0.34735680970937299</v>
      </c>
      <c r="HE19">
        <v>7.2704984381113296E-4</v>
      </c>
      <c r="HF19">
        <v>-1.05877040029023E-6</v>
      </c>
      <c r="HG19">
        <v>2.9517966189716799E-10</v>
      </c>
      <c r="HH19">
        <v>7.9648952105710893E-2</v>
      </c>
      <c r="HI19">
        <v>0</v>
      </c>
      <c r="HJ19">
        <v>0</v>
      </c>
      <c r="HK19">
        <v>0</v>
      </c>
      <c r="HL19">
        <v>1</v>
      </c>
      <c r="HM19">
        <v>2242</v>
      </c>
      <c r="HN19">
        <v>1</v>
      </c>
      <c r="HO19">
        <v>25</v>
      </c>
      <c r="HP19">
        <v>0.3</v>
      </c>
      <c r="HQ19">
        <v>0.1</v>
      </c>
      <c r="HR19">
        <v>0.54443399999999997</v>
      </c>
      <c r="HS19">
        <v>2.6122999999999998</v>
      </c>
      <c r="HT19">
        <v>1.49536</v>
      </c>
      <c r="HU19">
        <v>2.3144499999999999</v>
      </c>
      <c r="HV19">
        <v>1.49658</v>
      </c>
      <c r="HW19">
        <v>2.4401899999999999</v>
      </c>
      <c r="HX19">
        <v>37.481900000000003</v>
      </c>
      <c r="HY19">
        <v>15.5943</v>
      </c>
      <c r="HZ19">
        <v>18</v>
      </c>
      <c r="IA19">
        <v>496.28899999999999</v>
      </c>
      <c r="IB19">
        <v>482.68299999999999</v>
      </c>
      <c r="IC19">
        <v>25.1556</v>
      </c>
      <c r="ID19">
        <v>31.164400000000001</v>
      </c>
      <c r="IE19">
        <v>30.001000000000001</v>
      </c>
      <c r="IF19">
        <v>30.836300000000001</v>
      </c>
      <c r="IG19">
        <v>30.734300000000001</v>
      </c>
      <c r="IH19">
        <v>10.976100000000001</v>
      </c>
      <c r="II19">
        <v>38.446599999999997</v>
      </c>
      <c r="IJ19">
        <v>97.3215</v>
      </c>
      <c r="IK19">
        <v>25.1142</v>
      </c>
      <c r="IL19">
        <v>200</v>
      </c>
      <c r="IM19">
        <v>23.9617</v>
      </c>
      <c r="IN19">
        <v>99.711500000000001</v>
      </c>
      <c r="IO19">
        <v>99.897199999999998</v>
      </c>
    </row>
    <row r="20" spans="1:249" x14ac:dyDescent="0.3">
      <c r="A20">
        <v>4</v>
      </c>
      <c r="B20">
        <v>1658414887</v>
      </c>
      <c r="C20">
        <v>334</v>
      </c>
      <c r="D20" t="s">
        <v>401</v>
      </c>
      <c r="E20" t="s">
        <v>402</v>
      </c>
      <c r="F20" t="s">
        <v>378</v>
      </c>
      <c r="G20" t="s">
        <v>379</v>
      </c>
      <c r="H20" t="s">
        <v>380</v>
      </c>
      <c r="I20" t="s">
        <v>381</v>
      </c>
      <c r="J20" t="s">
        <v>382</v>
      </c>
      <c r="K20">
        <f t="shared" si="0"/>
        <v>4.2375865065182143</v>
      </c>
      <c r="L20">
        <v>1658414887</v>
      </c>
      <c r="M20">
        <f t="shared" si="1"/>
        <v>5.8404544093155373E-3</v>
      </c>
      <c r="N20">
        <f t="shared" si="2"/>
        <v>5.8404544093155373</v>
      </c>
      <c r="O20">
        <f t="shared" si="3"/>
        <v>8.3197841125430827</v>
      </c>
      <c r="P20">
        <f t="shared" si="4"/>
        <v>138.87799999999999</v>
      </c>
      <c r="Q20">
        <f t="shared" si="5"/>
        <v>106.47416307800758</v>
      </c>
      <c r="R20">
        <f t="shared" si="6"/>
        <v>10.525214952568662</v>
      </c>
      <c r="S20">
        <f t="shared" si="7"/>
        <v>13.728408469498</v>
      </c>
      <c r="T20">
        <f t="shared" si="8"/>
        <v>0.4811696434239684</v>
      </c>
      <c r="U20">
        <f t="shared" si="9"/>
        <v>2.9016591408434711</v>
      </c>
      <c r="V20">
        <f t="shared" si="10"/>
        <v>0.44083620571055204</v>
      </c>
      <c r="W20">
        <f t="shared" si="11"/>
        <v>0.27886414178785784</v>
      </c>
      <c r="X20">
        <f t="shared" si="12"/>
        <v>289.55631475541799</v>
      </c>
      <c r="Y20">
        <f t="shared" si="13"/>
        <v>30.142059889045981</v>
      </c>
      <c r="Z20">
        <f t="shared" si="14"/>
        <v>30.026199999999999</v>
      </c>
      <c r="AA20">
        <f t="shared" si="15"/>
        <v>4.2668655571199645</v>
      </c>
      <c r="AB20">
        <f t="shared" si="16"/>
        <v>70.735914645307929</v>
      </c>
      <c r="AC20">
        <f t="shared" si="17"/>
        <v>3.0053864328148001</v>
      </c>
      <c r="AD20">
        <f t="shared" si="18"/>
        <v>4.2487418843521718</v>
      </c>
      <c r="AE20">
        <f t="shared" si="19"/>
        <v>1.2614791243051644</v>
      </c>
      <c r="AF20">
        <f t="shared" si="20"/>
        <v>-257.56403945081519</v>
      </c>
      <c r="AG20">
        <f t="shared" si="21"/>
        <v>-11.591777747245116</v>
      </c>
      <c r="AH20">
        <f t="shared" si="22"/>
        <v>-0.88816999208281178</v>
      </c>
      <c r="AI20">
        <f t="shared" si="23"/>
        <v>19.512327565274887</v>
      </c>
      <c r="AJ20">
        <v>0</v>
      </c>
      <c r="AK20">
        <v>0</v>
      </c>
      <c r="AL20">
        <f t="shared" si="24"/>
        <v>1</v>
      </c>
      <c r="AM20">
        <f t="shared" si="25"/>
        <v>0</v>
      </c>
      <c r="AN20">
        <f t="shared" si="26"/>
        <v>51540.91834481377</v>
      </c>
      <c r="AO20" t="s">
        <v>383</v>
      </c>
      <c r="AP20">
        <v>10238.9</v>
      </c>
      <c r="AQ20">
        <v>302.21199999999999</v>
      </c>
      <c r="AR20">
        <v>4052.3</v>
      </c>
      <c r="AS20">
        <f t="shared" si="27"/>
        <v>0.92542210596451402</v>
      </c>
      <c r="AT20">
        <v>-0.32343011824092399</v>
      </c>
      <c r="AU20" t="s">
        <v>403</v>
      </c>
      <c r="AV20">
        <v>10338.799999999999</v>
      </c>
      <c r="AW20">
        <v>877.77440000000001</v>
      </c>
      <c r="AX20">
        <v>1219.8599999999999</v>
      </c>
      <c r="AY20">
        <f t="shared" si="28"/>
        <v>0.28043021330316587</v>
      </c>
      <c r="AZ20">
        <v>0.5</v>
      </c>
      <c r="BA20">
        <f t="shared" si="29"/>
        <v>1513.1339993551387</v>
      </c>
      <c r="BB20">
        <f t="shared" si="30"/>
        <v>8.3197841125430827</v>
      </c>
      <c r="BC20">
        <f t="shared" si="31"/>
        <v>212.16424509771699</v>
      </c>
      <c r="BD20">
        <f t="shared" si="32"/>
        <v>5.7121274351561308E-3</v>
      </c>
      <c r="BE20">
        <f t="shared" si="33"/>
        <v>2.3219385831160957</v>
      </c>
      <c r="BF20">
        <f t="shared" si="34"/>
        <v>257.60393925466542</v>
      </c>
      <c r="BG20" t="s">
        <v>404</v>
      </c>
      <c r="BH20">
        <v>628.69000000000005</v>
      </c>
      <c r="BI20">
        <f t="shared" si="35"/>
        <v>628.69000000000005</v>
      </c>
      <c r="BJ20">
        <f t="shared" si="36"/>
        <v>0.48462118603774196</v>
      </c>
      <c r="BK20">
        <f t="shared" si="37"/>
        <v>0.57865859228309957</v>
      </c>
      <c r="BL20">
        <f t="shared" si="38"/>
        <v>0.82732554233689015</v>
      </c>
      <c r="BM20">
        <f t="shared" si="39"/>
        <v>0.37278520739978721</v>
      </c>
      <c r="BN20">
        <f t="shared" si="40"/>
        <v>0.75529960896917625</v>
      </c>
      <c r="BO20">
        <f t="shared" si="41"/>
        <v>0.41445372567536931</v>
      </c>
      <c r="BP20">
        <f t="shared" si="42"/>
        <v>0.58554627432463069</v>
      </c>
      <c r="BQ20">
        <f t="shared" si="43"/>
        <v>1799.94</v>
      </c>
      <c r="BR20">
        <f t="shared" si="44"/>
        <v>1513.1339993551387</v>
      </c>
      <c r="BS20">
        <f t="shared" si="45"/>
        <v>0.84065802157579628</v>
      </c>
      <c r="BT20">
        <f t="shared" si="46"/>
        <v>0.16086998164128691</v>
      </c>
      <c r="BU20">
        <v>6</v>
      </c>
      <c r="BV20">
        <v>0.5</v>
      </c>
      <c r="BW20" t="s">
        <v>386</v>
      </c>
      <c r="BX20">
        <v>2</v>
      </c>
      <c r="BY20">
        <v>1658414887</v>
      </c>
      <c r="BZ20">
        <v>138.87799999999999</v>
      </c>
      <c r="CA20">
        <v>149.834</v>
      </c>
      <c r="CB20">
        <v>30.402799999999999</v>
      </c>
      <c r="CC20">
        <v>23.608000000000001</v>
      </c>
      <c r="CD20">
        <v>138.46299999999999</v>
      </c>
      <c r="CE20">
        <v>30.326799999999999</v>
      </c>
      <c r="CF20">
        <v>500.04899999999998</v>
      </c>
      <c r="CG20">
        <v>98.751900000000006</v>
      </c>
      <c r="CH20">
        <v>0.10039099999999999</v>
      </c>
      <c r="CI20">
        <v>29.952100000000002</v>
      </c>
      <c r="CJ20">
        <v>30.026199999999999</v>
      </c>
      <c r="CK20">
        <v>999.9</v>
      </c>
      <c r="CL20">
        <v>0</v>
      </c>
      <c r="CM20">
        <v>0</v>
      </c>
      <c r="CN20">
        <v>9966.25</v>
      </c>
      <c r="CO20">
        <v>0</v>
      </c>
      <c r="CP20">
        <v>1.5289399999999999E-3</v>
      </c>
      <c r="CQ20">
        <v>-10.9557</v>
      </c>
      <c r="CR20">
        <v>143.233</v>
      </c>
      <c r="CS20">
        <v>153.45699999999999</v>
      </c>
      <c r="CT20">
        <v>6.7948199999999996</v>
      </c>
      <c r="CU20">
        <v>149.834</v>
      </c>
      <c r="CV20">
        <v>23.608000000000001</v>
      </c>
      <c r="CW20">
        <v>3.0023300000000002</v>
      </c>
      <c r="CX20">
        <v>2.3313299999999999</v>
      </c>
      <c r="CY20">
        <v>24.040900000000001</v>
      </c>
      <c r="CZ20">
        <v>19.894500000000001</v>
      </c>
      <c r="DA20">
        <v>1799.94</v>
      </c>
      <c r="DB20">
        <v>0.97800299999999996</v>
      </c>
      <c r="DC20">
        <v>2.19968E-2</v>
      </c>
      <c r="DD20">
        <v>0</v>
      </c>
      <c r="DE20">
        <v>877.12300000000005</v>
      </c>
      <c r="DF20">
        <v>5.0009800000000002</v>
      </c>
      <c r="DG20">
        <v>17928.5</v>
      </c>
      <c r="DH20">
        <v>16375.4</v>
      </c>
      <c r="DI20">
        <v>47.186999999999998</v>
      </c>
      <c r="DJ20">
        <v>48.936999999999998</v>
      </c>
      <c r="DK20">
        <v>47.311999999999998</v>
      </c>
      <c r="DL20">
        <v>47.936999999999998</v>
      </c>
      <c r="DM20">
        <v>48.375</v>
      </c>
      <c r="DN20">
        <v>1755.46</v>
      </c>
      <c r="DO20">
        <v>39.479999999999997</v>
      </c>
      <c r="DP20">
        <v>0</v>
      </c>
      <c r="DQ20">
        <v>99.799999952316298</v>
      </c>
      <c r="DR20">
        <v>0</v>
      </c>
      <c r="DS20">
        <v>877.77440000000001</v>
      </c>
      <c r="DT20">
        <v>-8.5816923002987302</v>
      </c>
      <c r="DU20">
        <v>-127.899999853669</v>
      </c>
      <c r="DV20">
        <v>17940.776000000002</v>
      </c>
      <c r="DW20">
        <v>15</v>
      </c>
      <c r="DX20">
        <v>1658414867</v>
      </c>
      <c r="DY20" t="s">
        <v>405</v>
      </c>
      <c r="DZ20">
        <v>1658414856</v>
      </c>
      <c r="EA20">
        <v>1658414867</v>
      </c>
      <c r="EB20">
        <v>5</v>
      </c>
      <c r="EC20">
        <v>-1.4E-2</v>
      </c>
      <c r="ED20">
        <v>-4.0000000000000001E-3</v>
      </c>
      <c r="EE20">
        <v>0.41899999999999998</v>
      </c>
      <c r="EF20">
        <v>5.0999999999999997E-2</v>
      </c>
      <c r="EG20">
        <v>148</v>
      </c>
      <c r="EH20">
        <v>24</v>
      </c>
      <c r="EI20">
        <v>0.16</v>
      </c>
      <c r="EJ20">
        <v>0.02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2.9631099999999999</v>
      </c>
      <c r="EW20">
        <v>2.8404400000000001</v>
      </c>
      <c r="EX20">
        <v>3.7712500000000003E-2</v>
      </c>
      <c r="EY20">
        <v>4.1039199999999998E-2</v>
      </c>
      <c r="EZ20">
        <v>0.13366700000000001</v>
      </c>
      <c r="FA20">
        <v>0.112595</v>
      </c>
      <c r="FB20">
        <v>28815.200000000001</v>
      </c>
      <c r="FC20">
        <v>29513.9</v>
      </c>
      <c r="FD20">
        <v>27463.3</v>
      </c>
      <c r="FE20">
        <v>28035</v>
      </c>
      <c r="FF20">
        <v>30479</v>
      </c>
      <c r="FG20">
        <v>30435</v>
      </c>
      <c r="FH20">
        <v>38239.9</v>
      </c>
      <c r="FI20">
        <v>37183.199999999997</v>
      </c>
      <c r="FJ20">
        <v>2.0336699999999999</v>
      </c>
      <c r="FK20">
        <v>1.78172</v>
      </c>
      <c r="FL20">
        <v>5.1796399999999999E-2</v>
      </c>
      <c r="FM20">
        <v>0</v>
      </c>
      <c r="FN20">
        <v>29.1828</v>
      </c>
      <c r="FO20">
        <v>999.9</v>
      </c>
      <c r="FP20">
        <v>65.902000000000001</v>
      </c>
      <c r="FQ20">
        <v>32.267000000000003</v>
      </c>
      <c r="FR20">
        <v>32.350999999999999</v>
      </c>
      <c r="FS20">
        <v>61.86</v>
      </c>
      <c r="FT20">
        <v>34.491199999999999</v>
      </c>
      <c r="FU20">
        <v>1</v>
      </c>
      <c r="FV20">
        <v>0.32077</v>
      </c>
      <c r="FW20">
        <v>3.1634000000000002</v>
      </c>
      <c r="FX20">
        <v>20.286200000000001</v>
      </c>
      <c r="FY20">
        <v>5.2277699999999996</v>
      </c>
      <c r="FZ20">
        <v>12.0159</v>
      </c>
      <c r="GA20">
        <v>4.9995500000000002</v>
      </c>
      <c r="GB20">
        <v>3.2913299999999999</v>
      </c>
      <c r="GC20">
        <v>130</v>
      </c>
      <c r="GD20">
        <v>9999</v>
      </c>
      <c r="GE20">
        <v>7640.7</v>
      </c>
      <c r="GF20">
        <v>9999</v>
      </c>
      <c r="GG20">
        <v>1.8774500000000001</v>
      </c>
      <c r="GH20">
        <v>1.8712500000000001</v>
      </c>
      <c r="GI20">
        <v>1.87347</v>
      </c>
      <c r="GJ20">
        <v>1.8714900000000001</v>
      </c>
      <c r="GK20">
        <v>1.8717999999999999</v>
      </c>
      <c r="GL20">
        <v>1.87304</v>
      </c>
      <c r="GM20">
        <v>1.8733299999999999</v>
      </c>
      <c r="GN20">
        <v>1.87744</v>
      </c>
      <c r="GO20">
        <v>5</v>
      </c>
      <c r="GP20">
        <v>0</v>
      </c>
      <c r="GQ20">
        <v>0</v>
      </c>
      <c r="GR20">
        <v>0</v>
      </c>
      <c r="GS20" t="s">
        <v>388</v>
      </c>
      <c r="GT20" t="s">
        <v>389</v>
      </c>
      <c r="GU20" t="s">
        <v>390</v>
      </c>
      <c r="GV20" t="s">
        <v>390</v>
      </c>
      <c r="GW20" t="s">
        <v>390</v>
      </c>
      <c r="GX20" t="s">
        <v>390</v>
      </c>
      <c r="GY20">
        <v>0</v>
      </c>
      <c r="GZ20">
        <v>100</v>
      </c>
      <c r="HA20">
        <v>100</v>
      </c>
      <c r="HB20">
        <v>0.41499999999999998</v>
      </c>
      <c r="HC20">
        <v>7.5999999999999998E-2</v>
      </c>
      <c r="HD20">
        <v>0.33375967630106801</v>
      </c>
      <c r="HE20">
        <v>7.2704984381113296E-4</v>
      </c>
      <c r="HF20">
        <v>-1.05877040029023E-6</v>
      </c>
      <c r="HG20">
        <v>2.9517966189716799E-10</v>
      </c>
      <c r="HH20">
        <v>7.5938360619248899E-2</v>
      </c>
      <c r="HI20">
        <v>0</v>
      </c>
      <c r="HJ20">
        <v>0</v>
      </c>
      <c r="HK20">
        <v>0</v>
      </c>
      <c r="HL20">
        <v>1</v>
      </c>
      <c r="HM20">
        <v>2242</v>
      </c>
      <c r="HN20">
        <v>1</v>
      </c>
      <c r="HO20">
        <v>25</v>
      </c>
      <c r="HP20">
        <v>0.5</v>
      </c>
      <c r="HQ20">
        <v>0.3</v>
      </c>
      <c r="HR20">
        <v>0.45288099999999998</v>
      </c>
      <c r="HS20">
        <v>2.63428</v>
      </c>
      <c r="HT20">
        <v>1.49536</v>
      </c>
      <c r="HU20">
        <v>2.3120099999999999</v>
      </c>
      <c r="HV20">
        <v>1.49658</v>
      </c>
      <c r="HW20">
        <v>2.4133300000000002</v>
      </c>
      <c r="HX20">
        <v>37.916400000000003</v>
      </c>
      <c r="HY20">
        <v>15.603</v>
      </c>
      <c r="HZ20">
        <v>18</v>
      </c>
      <c r="IA20">
        <v>503.67</v>
      </c>
      <c r="IB20">
        <v>480.12700000000001</v>
      </c>
      <c r="IC20">
        <v>25.0535</v>
      </c>
      <c r="ID20">
        <v>31.3291</v>
      </c>
      <c r="IE20">
        <v>30.000900000000001</v>
      </c>
      <c r="IF20">
        <v>30.987100000000002</v>
      </c>
      <c r="IG20">
        <v>30.884399999999999</v>
      </c>
      <c r="IH20">
        <v>9.1324500000000004</v>
      </c>
      <c r="II20">
        <v>41.214300000000001</v>
      </c>
      <c r="IJ20">
        <v>95.371899999999997</v>
      </c>
      <c r="IK20">
        <v>25.022400000000001</v>
      </c>
      <c r="IL20">
        <v>150</v>
      </c>
      <c r="IM20">
        <v>23.498200000000001</v>
      </c>
      <c r="IN20">
        <v>99.689899999999994</v>
      </c>
      <c r="IO20">
        <v>99.873500000000007</v>
      </c>
    </row>
    <row r="21" spans="1:249" x14ac:dyDescent="0.3">
      <c r="A21">
        <v>5</v>
      </c>
      <c r="B21">
        <v>1658414998.5</v>
      </c>
      <c r="C21">
        <v>445.5</v>
      </c>
      <c r="D21" t="s">
        <v>406</v>
      </c>
      <c r="E21" t="s">
        <v>407</v>
      </c>
      <c r="F21" t="s">
        <v>378</v>
      </c>
      <c r="G21" t="s">
        <v>379</v>
      </c>
      <c r="H21" t="s">
        <v>380</v>
      </c>
      <c r="I21" t="s">
        <v>381</v>
      </c>
      <c r="J21" t="s">
        <v>382</v>
      </c>
      <c r="K21">
        <f t="shared" si="0"/>
        <v>2.1201186289527842</v>
      </c>
      <c r="L21">
        <v>1658414998.5</v>
      </c>
      <c r="M21">
        <f t="shared" si="1"/>
        <v>4.9195447599289441E-3</v>
      </c>
      <c r="N21">
        <f t="shared" si="2"/>
        <v>4.9195447599289439</v>
      </c>
      <c r="O21">
        <f t="shared" si="3"/>
        <v>2.8720942652593999</v>
      </c>
      <c r="P21">
        <f t="shared" si="4"/>
        <v>94.364699999999999</v>
      </c>
      <c r="Q21">
        <f t="shared" si="5"/>
        <v>79.903008639026055</v>
      </c>
      <c r="R21">
        <f t="shared" si="6"/>
        <v>7.8980094131436545</v>
      </c>
      <c r="S21">
        <f t="shared" si="7"/>
        <v>9.327474666635549</v>
      </c>
      <c r="T21">
        <f t="shared" si="8"/>
        <v>0.38830312737589867</v>
      </c>
      <c r="U21">
        <f t="shared" si="9"/>
        <v>2.9038092293783841</v>
      </c>
      <c r="V21">
        <f t="shared" si="10"/>
        <v>0.36159121341474104</v>
      </c>
      <c r="W21">
        <f t="shared" si="11"/>
        <v>0.22824115653558513</v>
      </c>
      <c r="X21">
        <f t="shared" si="12"/>
        <v>289.5782334602734</v>
      </c>
      <c r="Y21">
        <f t="shared" si="13"/>
        <v>30.408627409405415</v>
      </c>
      <c r="Z21">
        <f t="shared" si="14"/>
        <v>29.996600000000001</v>
      </c>
      <c r="AA21">
        <f t="shared" si="15"/>
        <v>4.2596178062974124</v>
      </c>
      <c r="AB21">
        <f t="shared" si="16"/>
        <v>69.658005590381109</v>
      </c>
      <c r="AC21">
        <f t="shared" si="17"/>
        <v>2.9639450966176999</v>
      </c>
      <c r="AD21">
        <f t="shared" si="18"/>
        <v>4.2549956340222623</v>
      </c>
      <c r="AE21">
        <f t="shared" si="19"/>
        <v>1.2956727096797125</v>
      </c>
      <c r="AF21">
        <f t="shared" si="20"/>
        <v>-216.95192391286642</v>
      </c>
      <c r="AG21">
        <f t="shared" si="21"/>
        <v>-2.9587980839936119</v>
      </c>
      <c r="AH21">
        <f t="shared" si="22"/>
        <v>-0.22653279624468561</v>
      </c>
      <c r="AI21">
        <f t="shared" si="23"/>
        <v>69.440978667168693</v>
      </c>
      <c r="AJ21">
        <v>0</v>
      </c>
      <c r="AK21">
        <v>0</v>
      </c>
      <c r="AL21">
        <f t="shared" si="24"/>
        <v>1</v>
      </c>
      <c r="AM21">
        <f t="shared" si="25"/>
        <v>0</v>
      </c>
      <c r="AN21">
        <f t="shared" si="26"/>
        <v>51597.617584976841</v>
      </c>
      <c r="AO21" t="s">
        <v>383</v>
      </c>
      <c r="AP21">
        <v>10238.9</v>
      </c>
      <c r="AQ21">
        <v>302.21199999999999</v>
      </c>
      <c r="AR21">
        <v>4052.3</v>
      </c>
      <c r="AS21">
        <f t="shared" si="27"/>
        <v>0.92542210596451402</v>
      </c>
      <c r="AT21">
        <v>-0.32343011824092399</v>
      </c>
      <c r="AU21" t="s">
        <v>408</v>
      </c>
      <c r="AV21">
        <v>10335.700000000001</v>
      </c>
      <c r="AW21">
        <v>864.49188461538495</v>
      </c>
      <c r="AX21">
        <v>1157.6199999999999</v>
      </c>
      <c r="AY21">
        <f t="shared" si="28"/>
        <v>0.25321618094419152</v>
      </c>
      <c r="AZ21">
        <v>0.5</v>
      </c>
      <c r="BA21">
        <f t="shared" si="29"/>
        <v>1513.2438059379656</v>
      </c>
      <c r="BB21">
        <f t="shared" si="30"/>
        <v>2.8720942652593999</v>
      </c>
      <c r="BC21">
        <f t="shared" si="31"/>
        <v>191.58890868853246</v>
      </c>
      <c r="BD21">
        <f t="shared" si="32"/>
        <v>2.1117049155999139E-3</v>
      </c>
      <c r="BE21">
        <f t="shared" si="33"/>
        <v>2.5005442200376642</v>
      </c>
      <c r="BF21">
        <f t="shared" si="34"/>
        <v>254.71195844455994</v>
      </c>
      <c r="BG21" t="s">
        <v>409</v>
      </c>
      <c r="BH21">
        <v>628.41</v>
      </c>
      <c r="BI21">
        <f t="shared" si="35"/>
        <v>628.41</v>
      </c>
      <c r="BJ21">
        <f t="shared" si="36"/>
        <v>0.45715347005062112</v>
      </c>
      <c r="BK21">
        <f t="shared" si="37"/>
        <v>0.55389753667658392</v>
      </c>
      <c r="BL21">
        <f t="shared" si="38"/>
        <v>0.84543603912508869</v>
      </c>
      <c r="BM21">
        <f t="shared" si="39"/>
        <v>0.34267637827167269</v>
      </c>
      <c r="BN21">
        <f t="shared" si="40"/>
        <v>0.77189655282756031</v>
      </c>
      <c r="BO21">
        <f t="shared" si="41"/>
        <v>0.40263507063202986</v>
      </c>
      <c r="BP21">
        <f t="shared" si="42"/>
        <v>0.59736492936797014</v>
      </c>
      <c r="BQ21">
        <f t="shared" si="43"/>
        <v>1800.07</v>
      </c>
      <c r="BR21">
        <f t="shared" si="44"/>
        <v>1513.2438059379656</v>
      </c>
      <c r="BS21">
        <f t="shared" si="45"/>
        <v>0.84065831103121857</v>
      </c>
      <c r="BT21">
        <f t="shared" si="46"/>
        <v>0.16087054029025172</v>
      </c>
      <c r="BU21">
        <v>6</v>
      </c>
      <c r="BV21">
        <v>0.5</v>
      </c>
      <c r="BW21" t="s">
        <v>386</v>
      </c>
      <c r="BX21">
        <v>2</v>
      </c>
      <c r="BY21">
        <v>1658414998.5</v>
      </c>
      <c r="BZ21">
        <v>94.364699999999999</v>
      </c>
      <c r="CA21">
        <v>98.373999999999995</v>
      </c>
      <c r="CB21">
        <v>29.985800000000001</v>
      </c>
      <c r="CC21">
        <v>24.251200000000001</v>
      </c>
      <c r="CD21">
        <v>93.922799999999995</v>
      </c>
      <c r="CE21">
        <v>29.9145</v>
      </c>
      <c r="CF21">
        <v>499.28800000000001</v>
      </c>
      <c r="CG21">
        <v>98.756</v>
      </c>
      <c r="CH21">
        <v>8.8956499999999994E-2</v>
      </c>
      <c r="CI21">
        <v>29.977699999999999</v>
      </c>
      <c r="CJ21">
        <v>29.996600000000001</v>
      </c>
      <c r="CK21">
        <v>999.9</v>
      </c>
      <c r="CL21">
        <v>0</v>
      </c>
      <c r="CM21">
        <v>0</v>
      </c>
      <c r="CN21">
        <v>9978.1200000000008</v>
      </c>
      <c r="CO21">
        <v>0</v>
      </c>
      <c r="CP21">
        <v>1.5289399999999999E-3</v>
      </c>
      <c r="CQ21">
        <v>-4.0093300000000003</v>
      </c>
      <c r="CR21">
        <v>97.281700000000001</v>
      </c>
      <c r="CS21">
        <v>100.819</v>
      </c>
      <c r="CT21">
        <v>5.7345600000000001</v>
      </c>
      <c r="CU21">
        <v>98.373999999999995</v>
      </c>
      <c r="CV21">
        <v>24.251200000000001</v>
      </c>
      <c r="CW21">
        <v>2.9612699999999998</v>
      </c>
      <c r="CX21">
        <v>2.3949500000000001</v>
      </c>
      <c r="CY21">
        <v>23.811699999999998</v>
      </c>
      <c r="CZ21">
        <v>20.329699999999999</v>
      </c>
      <c r="DA21">
        <v>1800.07</v>
      </c>
      <c r="DB21">
        <v>0.977993</v>
      </c>
      <c r="DC21">
        <v>2.2006499999999998E-2</v>
      </c>
      <c r="DD21">
        <v>0</v>
      </c>
      <c r="DE21">
        <v>864.06899999999996</v>
      </c>
      <c r="DF21">
        <v>5.0009800000000002</v>
      </c>
      <c r="DG21">
        <v>17714.7</v>
      </c>
      <c r="DH21">
        <v>16376.4</v>
      </c>
      <c r="DI21">
        <v>47.686999999999998</v>
      </c>
      <c r="DJ21">
        <v>49.5</v>
      </c>
      <c r="DK21">
        <v>48</v>
      </c>
      <c r="DL21">
        <v>48.936999999999998</v>
      </c>
      <c r="DM21">
        <v>48.811999999999998</v>
      </c>
      <c r="DN21">
        <v>1755.56</v>
      </c>
      <c r="DO21">
        <v>39.5</v>
      </c>
      <c r="DP21">
        <v>0</v>
      </c>
      <c r="DQ21">
        <v>111.10000014305101</v>
      </c>
      <c r="DR21">
        <v>0</v>
      </c>
      <c r="DS21">
        <v>864.49188461538495</v>
      </c>
      <c r="DT21">
        <v>-3.9222906081975002</v>
      </c>
      <c r="DU21">
        <v>-82.748717851371694</v>
      </c>
      <c r="DV21">
        <v>17726.3</v>
      </c>
      <c r="DW21">
        <v>15</v>
      </c>
      <c r="DX21">
        <v>1658414993</v>
      </c>
      <c r="DY21" t="s">
        <v>410</v>
      </c>
      <c r="DZ21">
        <v>1658414986</v>
      </c>
      <c r="EA21">
        <v>1658414993</v>
      </c>
      <c r="EB21">
        <v>6</v>
      </c>
      <c r="EC21">
        <v>4.9000000000000002E-2</v>
      </c>
      <c r="ED21">
        <v>-5.0000000000000001E-3</v>
      </c>
      <c r="EE21">
        <v>0.44400000000000001</v>
      </c>
      <c r="EF21">
        <v>4.2999999999999997E-2</v>
      </c>
      <c r="EG21">
        <v>99</v>
      </c>
      <c r="EH21">
        <v>23</v>
      </c>
      <c r="EI21">
        <v>0.28999999999999998</v>
      </c>
      <c r="EJ21">
        <v>0.02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2.96088</v>
      </c>
      <c r="EW21">
        <v>2.8290999999999999</v>
      </c>
      <c r="EX21">
        <v>2.6044500000000002E-2</v>
      </c>
      <c r="EY21">
        <v>2.7551099999999999E-2</v>
      </c>
      <c r="EZ21">
        <v>0.13236500000000001</v>
      </c>
      <c r="FA21">
        <v>0.114652</v>
      </c>
      <c r="FB21">
        <v>29157.200000000001</v>
      </c>
      <c r="FC21">
        <v>29920.1</v>
      </c>
      <c r="FD21">
        <v>27456.9</v>
      </c>
      <c r="FE21">
        <v>28027.4</v>
      </c>
      <c r="FF21">
        <v>30517.9</v>
      </c>
      <c r="FG21">
        <v>30355.5</v>
      </c>
      <c r="FH21">
        <v>38231.5</v>
      </c>
      <c r="FI21">
        <v>37173.699999999997</v>
      </c>
      <c r="FJ21">
        <v>2.0201699999999998</v>
      </c>
      <c r="FK21">
        <v>1.7714300000000001</v>
      </c>
      <c r="FL21">
        <v>4.89466E-2</v>
      </c>
      <c r="FM21">
        <v>0</v>
      </c>
      <c r="FN21">
        <v>29.1995</v>
      </c>
      <c r="FO21">
        <v>999.9</v>
      </c>
      <c r="FP21">
        <v>65.150999999999996</v>
      </c>
      <c r="FQ21">
        <v>32.820999999999998</v>
      </c>
      <c r="FR21">
        <v>32.997199999999999</v>
      </c>
      <c r="FS21">
        <v>62.07</v>
      </c>
      <c r="FT21">
        <v>34.138599999999997</v>
      </c>
      <c r="FU21">
        <v>1</v>
      </c>
      <c r="FV21">
        <v>0.33401199999999998</v>
      </c>
      <c r="FW21">
        <v>3.2700999999999998</v>
      </c>
      <c r="FX21">
        <v>20.2836</v>
      </c>
      <c r="FY21">
        <v>5.2231300000000003</v>
      </c>
      <c r="FZ21">
        <v>12.0159</v>
      </c>
      <c r="GA21">
        <v>4.9980000000000002</v>
      </c>
      <c r="GB21">
        <v>3.2907799999999998</v>
      </c>
      <c r="GC21">
        <v>130</v>
      </c>
      <c r="GD21">
        <v>9999</v>
      </c>
      <c r="GE21">
        <v>7643</v>
      </c>
      <c r="GF21">
        <v>9999</v>
      </c>
      <c r="GG21">
        <v>1.8774999999999999</v>
      </c>
      <c r="GH21">
        <v>1.8713299999999999</v>
      </c>
      <c r="GI21">
        <v>1.8734900000000001</v>
      </c>
      <c r="GJ21">
        <v>1.87151</v>
      </c>
      <c r="GK21">
        <v>1.87182</v>
      </c>
      <c r="GL21">
        <v>1.8730899999999999</v>
      </c>
      <c r="GM21">
        <v>1.8733500000000001</v>
      </c>
      <c r="GN21">
        <v>1.8774500000000001</v>
      </c>
      <c r="GO21">
        <v>5</v>
      </c>
      <c r="GP21">
        <v>0</v>
      </c>
      <c r="GQ21">
        <v>0</v>
      </c>
      <c r="GR21">
        <v>0</v>
      </c>
      <c r="GS21" t="s">
        <v>388</v>
      </c>
      <c r="GT21" t="s">
        <v>389</v>
      </c>
      <c r="GU21" t="s">
        <v>390</v>
      </c>
      <c r="GV21" t="s">
        <v>390</v>
      </c>
      <c r="GW21" t="s">
        <v>390</v>
      </c>
      <c r="GX21" t="s">
        <v>390</v>
      </c>
      <c r="GY21">
        <v>0</v>
      </c>
      <c r="GZ21">
        <v>100</v>
      </c>
      <c r="HA21">
        <v>100</v>
      </c>
      <c r="HB21">
        <v>0.442</v>
      </c>
      <c r="HC21">
        <v>7.1300000000000002E-2</v>
      </c>
      <c r="HD21">
        <v>0.38264526284578299</v>
      </c>
      <c r="HE21">
        <v>7.2704984381113296E-4</v>
      </c>
      <c r="HF21">
        <v>-1.05877040029023E-6</v>
      </c>
      <c r="HG21">
        <v>2.9517966189716799E-10</v>
      </c>
      <c r="HH21">
        <v>7.1276731329631193E-2</v>
      </c>
      <c r="HI21">
        <v>0</v>
      </c>
      <c r="HJ21">
        <v>0</v>
      </c>
      <c r="HK21">
        <v>0</v>
      </c>
      <c r="HL21">
        <v>1</v>
      </c>
      <c r="HM21">
        <v>2242</v>
      </c>
      <c r="HN21">
        <v>1</v>
      </c>
      <c r="HO21">
        <v>25</v>
      </c>
      <c r="HP21">
        <v>0.2</v>
      </c>
      <c r="HQ21">
        <v>0.1</v>
      </c>
      <c r="HR21">
        <v>0.35644500000000001</v>
      </c>
      <c r="HS21">
        <v>2.65625</v>
      </c>
      <c r="HT21">
        <v>1.49536</v>
      </c>
      <c r="HU21">
        <v>2.3120099999999999</v>
      </c>
      <c r="HV21">
        <v>1.49658</v>
      </c>
      <c r="HW21">
        <v>2.4218799999999998</v>
      </c>
      <c r="HX21">
        <v>38.354500000000002</v>
      </c>
      <c r="HY21">
        <v>15.6381</v>
      </c>
      <c r="HZ21">
        <v>18</v>
      </c>
      <c r="IA21">
        <v>497.053</v>
      </c>
      <c r="IB21">
        <v>474.505</v>
      </c>
      <c r="IC21">
        <v>24.884899999999998</v>
      </c>
      <c r="ID21">
        <v>31.488700000000001</v>
      </c>
      <c r="IE21">
        <v>30.000599999999999</v>
      </c>
      <c r="IF21">
        <v>31.1951</v>
      </c>
      <c r="IG21">
        <v>31.102</v>
      </c>
      <c r="IH21">
        <v>7.1934300000000002</v>
      </c>
      <c r="II21">
        <v>40.808199999999999</v>
      </c>
      <c r="IJ21">
        <v>92.331800000000001</v>
      </c>
      <c r="IK21">
        <v>24.886099999999999</v>
      </c>
      <c r="IL21">
        <v>100</v>
      </c>
      <c r="IM21">
        <v>23.818899999999999</v>
      </c>
      <c r="IN21">
        <v>99.667400000000001</v>
      </c>
      <c r="IO21">
        <v>99.847300000000004</v>
      </c>
    </row>
    <row r="22" spans="1:249" x14ac:dyDescent="0.3">
      <c r="A22">
        <v>6</v>
      </c>
      <c r="B22">
        <v>1658415099</v>
      </c>
      <c r="C22">
        <v>546</v>
      </c>
      <c r="D22" t="s">
        <v>411</v>
      </c>
      <c r="E22" t="s">
        <v>412</v>
      </c>
      <c r="F22" t="s">
        <v>378</v>
      </c>
      <c r="G22" t="s">
        <v>379</v>
      </c>
      <c r="H22" t="s">
        <v>380</v>
      </c>
      <c r="I22" t="s">
        <v>381</v>
      </c>
      <c r="J22" t="s">
        <v>382</v>
      </c>
      <c r="K22">
        <f t="shared" si="0"/>
        <v>0.72331336536779878</v>
      </c>
      <c r="L22">
        <v>1658415099</v>
      </c>
      <c r="M22">
        <f t="shared" si="1"/>
        <v>4.9110456841561121E-3</v>
      </c>
      <c r="N22">
        <f t="shared" si="2"/>
        <v>4.9110456841561119</v>
      </c>
      <c r="O22">
        <f t="shared" si="3"/>
        <v>0.75093035301554489</v>
      </c>
      <c r="P22">
        <f t="shared" si="4"/>
        <v>72.584999999999994</v>
      </c>
      <c r="Q22">
        <f t="shared" si="5"/>
        <v>67.7913009667936</v>
      </c>
      <c r="R22">
        <f t="shared" si="6"/>
        <v>6.7010262067521156</v>
      </c>
      <c r="S22">
        <f t="shared" si="7"/>
        <v>7.1748731810789996</v>
      </c>
      <c r="T22">
        <f t="shared" si="8"/>
        <v>0.38885594864590906</v>
      </c>
      <c r="U22">
        <f t="shared" si="9"/>
        <v>2.9057267899721033</v>
      </c>
      <c r="V22">
        <f t="shared" si="10"/>
        <v>0.36208710588719967</v>
      </c>
      <c r="W22">
        <f t="shared" si="11"/>
        <v>0.2285557685070376</v>
      </c>
      <c r="X22">
        <f t="shared" si="12"/>
        <v>289.55370175508892</v>
      </c>
      <c r="Y22">
        <f t="shared" si="13"/>
        <v>30.376950534246447</v>
      </c>
      <c r="Z22">
        <f t="shared" si="14"/>
        <v>30.0016</v>
      </c>
      <c r="AA22">
        <f t="shared" si="15"/>
        <v>4.2608413348914755</v>
      </c>
      <c r="AB22">
        <f t="shared" si="16"/>
        <v>69.91553932317187</v>
      </c>
      <c r="AC22">
        <f t="shared" si="17"/>
        <v>2.96918265655346</v>
      </c>
      <c r="AD22">
        <f t="shared" si="18"/>
        <v>4.2468136344181699</v>
      </c>
      <c r="AE22">
        <f t="shared" si="19"/>
        <v>1.2916586783380155</v>
      </c>
      <c r="AF22">
        <f t="shared" si="20"/>
        <v>-216.57711467128453</v>
      </c>
      <c r="AG22">
        <f t="shared" si="21"/>
        <v>-8.9919133510362173</v>
      </c>
      <c r="AH22">
        <f t="shared" si="22"/>
        <v>-0.68789143056856061</v>
      </c>
      <c r="AI22">
        <f t="shared" si="23"/>
        <v>63.296782302199588</v>
      </c>
      <c r="AJ22">
        <v>0</v>
      </c>
      <c r="AK22">
        <v>0</v>
      </c>
      <c r="AL22">
        <f t="shared" si="24"/>
        <v>1</v>
      </c>
      <c r="AM22">
        <f t="shared" si="25"/>
        <v>0</v>
      </c>
      <c r="AN22">
        <f t="shared" si="26"/>
        <v>51657.797915257805</v>
      </c>
      <c r="AO22" t="s">
        <v>383</v>
      </c>
      <c r="AP22">
        <v>10238.9</v>
      </c>
      <c r="AQ22">
        <v>302.21199999999999</v>
      </c>
      <c r="AR22">
        <v>4052.3</v>
      </c>
      <c r="AS22">
        <f t="shared" si="27"/>
        <v>0.92542210596451402</v>
      </c>
      <c r="AT22">
        <v>-0.32343011824092399</v>
      </c>
      <c r="AU22" t="s">
        <v>413</v>
      </c>
      <c r="AV22">
        <v>10333.4</v>
      </c>
      <c r="AW22">
        <v>859.19515384615397</v>
      </c>
      <c r="AX22">
        <v>1126.1600000000001</v>
      </c>
      <c r="AY22">
        <f t="shared" si="28"/>
        <v>0.23705765269042245</v>
      </c>
      <c r="AZ22">
        <v>0.5</v>
      </c>
      <c r="BA22">
        <f t="shared" si="29"/>
        <v>1513.1174993549685</v>
      </c>
      <c r="BB22">
        <f t="shared" si="30"/>
        <v>0.75093035301554489</v>
      </c>
      <c r="BC22">
        <f t="shared" si="31"/>
        <v>179.34804132094533</v>
      </c>
      <c r="BD22">
        <f t="shared" si="32"/>
        <v>7.1003109257176749E-4</v>
      </c>
      <c r="BE22">
        <f t="shared" si="33"/>
        <v>2.598334162108404</v>
      </c>
      <c r="BF22">
        <f t="shared" si="34"/>
        <v>253.15588546008158</v>
      </c>
      <c r="BG22" t="s">
        <v>414</v>
      </c>
      <c r="BH22">
        <v>625.04999999999995</v>
      </c>
      <c r="BI22">
        <f t="shared" si="35"/>
        <v>625.04999999999995</v>
      </c>
      <c r="BJ22">
        <f t="shared" si="36"/>
        <v>0.44497229523335946</v>
      </c>
      <c r="BK22">
        <f t="shared" si="37"/>
        <v>0.53274699398105418</v>
      </c>
      <c r="BL22">
        <f t="shared" si="38"/>
        <v>0.85378656357137661</v>
      </c>
      <c r="BM22">
        <f t="shared" si="39"/>
        <v>0.32400691081700067</v>
      </c>
      <c r="BN22">
        <f t="shared" si="40"/>
        <v>0.78028568929582454</v>
      </c>
      <c r="BO22">
        <f t="shared" si="41"/>
        <v>0.38756446320399424</v>
      </c>
      <c r="BP22">
        <f t="shared" si="42"/>
        <v>0.61243553679600571</v>
      </c>
      <c r="BQ22">
        <f t="shared" si="43"/>
        <v>1799.92</v>
      </c>
      <c r="BR22">
        <f t="shared" si="44"/>
        <v>1513.1174993549685</v>
      </c>
      <c r="BS22">
        <f t="shared" si="45"/>
        <v>0.84065819556145183</v>
      </c>
      <c r="BT22">
        <f t="shared" si="46"/>
        <v>0.160870317433602</v>
      </c>
      <c r="BU22">
        <v>6</v>
      </c>
      <c r="BV22">
        <v>0.5</v>
      </c>
      <c r="BW22" t="s">
        <v>386</v>
      </c>
      <c r="BX22">
        <v>2</v>
      </c>
      <c r="BY22">
        <v>1658415099</v>
      </c>
      <c r="BZ22">
        <v>72.584999999999994</v>
      </c>
      <c r="CA22">
        <v>73.915800000000004</v>
      </c>
      <c r="CB22">
        <v>30.0379</v>
      </c>
      <c r="CC22">
        <v>24.313400000000001</v>
      </c>
      <c r="CD22">
        <v>72.151799999999994</v>
      </c>
      <c r="CE22">
        <v>29.959599999999998</v>
      </c>
      <c r="CF22">
        <v>499.27800000000002</v>
      </c>
      <c r="CG22">
        <v>98.759299999999996</v>
      </c>
      <c r="CH22">
        <v>8.8577400000000001E-2</v>
      </c>
      <c r="CI22">
        <v>29.944199999999999</v>
      </c>
      <c r="CJ22">
        <v>30.0016</v>
      </c>
      <c r="CK22">
        <v>999.9</v>
      </c>
      <c r="CL22">
        <v>0</v>
      </c>
      <c r="CM22">
        <v>0</v>
      </c>
      <c r="CN22">
        <v>9988.75</v>
      </c>
      <c r="CO22">
        <v>0</v>
      </c>
      <c r="CP22">
        <v>1.5289399999999999E-3</v>
      </c>
      <c r="CQ22">
        <v>-1.3308</v>
      </c>
      <c r="CR22">
        <v>74.832899999999995</v>
      </c>
      <c r="CS22">
        <v>75.757800000000003</v>
      </c>
      <c r="CT22">
        <v>5.7244700000000002</v>
      </c>
      <c r="CU22">
        <v>73.915800000000004</v>
      </c>
      <c r="CV22">
        <v>24.313400000000001</v>
      </c>
      <c r="CW22">
        <v>2.96652</v>
      </c>
      <c r="CX22">
        <v>2.40117</v>
      </c>
      <c r="CY22">
        <v>23.841200000000001</v>
      </c>
      <c r="CZ22">
        <v>20.371700000000001</v>
      </c>
      <c r="DA22">
        <v>1799.92</v>
      </c>
      <c r="DB22">
        <v>0.97799700000000001</v>
      </c>
      <c r="DC22">
        <v>2.20027E-2</v>
      </c>
      <c r="DD22">
        <v>0</v>
      </c>
      <c r="DE22">
        <v>858.74099999999999</v>
      </c>
      <c r="DF22">
        <v>5.0009800000000002</v>
      </c>
      <c r="DG22">
        <v>17639.900000000001</v>
      </c>
      <c r="DH22">
        <v>16375.1</v>
      </c>
      <c r="DI22">
        <v>48.186999999999998</v>
      </c>
      <c r="DJ22">
        <v>49.936999999999998</v>
      </c>
      <c r="DK22">
        <v>48.686999999999998</v>
      </c>
      <c r="DL22">
        <v>49.125</v>
      </c>
      <c r="DM22">
        <v>49.375</v>
      </c>
      <c r="DN22">
        <v>1755.43</v>
      </c>
      <c r="DO22">
        <v>39.49</v>
      </c>
      <c r="DP22">
        <v>0</v>
      </c>
      <c r="DQ22">
        <v>100.299999952316</v>
      </c>
      <c r="DR22">
        <v>0</v>
      </c>
      <c r="DS22">
        <v>859.19515384615397</v>
      </c>
      <c r="DT22">
        <v>-0.88034187359196703</v>
      </c>
      <c r="DU22">
        <v>-20.304273519293599</v>
      </c>
      <c r="DV22">
        <v>17644.373076923101</v>
      </c>
      <c r="DW22">
        <v>15</v>
      </c>
      <c r="DX22">
        <v>1658415093.5</v>
      </c>
      <c r="DY22" t="s">
        <v>415</v>
      </c>
      <c r="DZ22">
        <v>1658415074.5</v>
      </c>
      <c r="EA22">
        <v>1658415093.5</v>
      </c>
      <c r="EB22">
        <v>7</v>
      </c>
      <c r="EC22">
        <v>4.0000000000000001E-3</v>
      </c>
      <c r="ED22">
        <v>7.0000000000000001E-3</v>
      </c>
      <c r="EE22">
        <v>0.434</v>
      </c>
      <c r="EF22">
        <v>5.0999999999999997E-2</v>
      </c>
      <c r="EG22">
        <v>75</v>
      </c>
      <c r="EH22">
        <v>24</v>
      </c>
      <c r="EI22">
        <v>0.4</v>
      </c>
      <c r="EJ22">
        <v>0.02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2.96069</v>
      </c>
      <c r="EW22">
        <v>2.8288099999999998</v>
      </c>
      <c r="EX22">
        <v>2.0135400000000001E-2</v>
      </c>
      <c r="EY22">
        <v>2.0860500000000001E-2</v>
      </c>
      <c r="EZ22">
        <v>0.132465</v>
      </c>
      <c r="FA22">
        <v>0.11482299999999999</v>
      </c>
      <c r="FB22">
        <v>29328</v>
      </c>
      <c r="FC22">
        <v>30120.400000000001</v>
      </c>
      <c r="FD22">
        <v>27451.8</v>
      </c>
      <c r="FE22">
        <v>28022.9</v>
      </c>
      <c r="FF22">
        <v>30508.2</v>
      </c>
      <c r="FG22">
        <v>30344.6</v>
      </c>
      <c r="FH22">
        <v>38223.9</v>
      </c>
      <c r="FI22">
        <v>37168.1</v>
      </c>
      <c r="FJ22">
        <v>2.0192199999999998</v>
      </c>
      <c r="FK22">
        <v>1.76475</v>
      </c>
      <c r="FL22">
        <v>4.8346800000000002E-2</v>
      </c>
      <c r="FM22">
        <v>0</v>
      </c>
      <c r="FN22">
        <v>29.214300000000001</v>
      </c>
      <c r="FO22">
        <v>999.9</v>
      </c>
      <c r="FP22">
        <v>64.546000000000006</v>
      </c>
      <c r="FQ22">
        <v>33.293999999999997</v>
      </c>
      <c r="FR22">
        <v>33.569200000000002</v>
      </c>
      <c r="FS22">
        <v>62.080100000000002</v>
      </c>
      <c r="FT22">
        <v>34.399000000000001</v>
      </c>
      <c r="FU22">
        <v>1</v>
      </c>
      <c r="FV22">
        <v>0.34410600000000002</v>
      </c>
      <c r="FW22">
        <v>3.4639000000000002</v>
      </c>
      <c r="FX22">
        <v>20.279</v>
      </c>
      <c r="FY22">
        <v>5.2210299999999998</v>
      </c>
      <c r="FZ22">
        <v>12.0159</v>
      </c>
      <c r="GA22">
        <v>4.9975500000000004</v>
      </c>
      <c r="GB22">
        <v>3.2904300000000002</v>
      </c>
      <c r="GC22">
        <v>130.1</v>
      </c>
      <c r="GD22">
        <v>9999</v>
      </c>
      <c r="GE22">
        <v>7644.8</v>
      </c>
      <c r="GF22">
        <v>9999</v>
      </c>
      <c r="GG22">
        <v>1.87748</v>
      </c>
      <c r="GH22">
        <v>1.87134</v>
      </c>
      <c r="GI22">
        <v>1.87351</v>
      </c>
      <c r="GJ22">
        <v>1.8714999999999999</v>
      </c>
      <c r="GK22">
        <v>1.87181</v>
      </c>
      <c r="GL22">
        <v>1.8730800000000001</v>
      </c>
      <c r="GM22">
        <v>1.87338</v>
      </c>
      <c r="GN22">
        <v>1.8774500000000001</v>
      </c>
      <c r="GO22">
        <v>5</v>
      </c>
      <c r="GP22">
        <v>0</v>
      </c>
      <c r="GQ22">
        <v>0</v>
      </c>
      <c r="GR22">
        <v>0</v>
      </c>
      <c r="GS22" t="s">
        <v>388</v>
      </c>
      <c r="GT22" t="s">
        <v>389</v>
      </c>
      <c r="GU22" t="s">
        <v>390</v>
      </c>
      <c r="GV22" t="s">
        <v>390</v>
      </c>
      <c r="GW22" t="s">
        <v>390</v>
      </c>
      <c r="GX22" t="s">
        <v>390</v>
      </c>
      <c r="GY22">
        <v>0</v>
      </c>
      <c r="GZ22">
        <v>100</v>
      </c>
      <c r="HA22">
        <v>100</v>
      </c>
      <c r="HB22">
        <v>0.433</v>
      </c>
      <c r="HC22">
        <v>7.8299999999999995E-2</v>
      </c>
      <c r="HD22">
        <v>0.38621609441914301</v>
      </c>
      <c r="HE22">
        <v>7.2704984381113296E-4</v>
      </c>
      <c r="HF22">
        <v>-1.05877040029023E-6</v>
      </c>
      <c r="HG22">
        <v>2.9517966189716799E-10</v>
      </c>
      <c r="HH22">
        <v>7.8276807308427995E-2</v>
      </c>
      <c r="HI22">
        <v>0</v>
      </c>
      <c r="HJ22">
        <v>0</v>
      </c>
      <c r="HK22">
        <v>0</v>
      </c>
      <c r="HL22">
        <v>1</v>
      </c>
      <c r="HM22">
        <v>2242</v>
      </c>
      <c r="HN22">
        <v>1</v>
      </c>
      <c r="HO22">
        <v>25</v>
      </c>
      <c r="HP22">
        <v>0.4</v>
      </c>
      <c r="HQ22">
        <v>0.1</v>
      </c>
      <c r="HR22">
        <v>0.30761699999999997</v>
      </c>
      <c r="HS22">
        <v>2.65747</v>
      </c>
      <c r="HT22">
        <v>1.49536</v>
      </c>
      <c r="HU22">
        <v>2.3132299999999999</v>
      </c>
      <c r="HV22">
        <v>1.49658</v>
      </c>
      <c r="HW22">
        <v>2.50244</v>
      </c>
      <c r="HX22">
        <v>38.747100000000003</v>
      </c>
      <c r="HY22">
        <v>15.5855</v>
      </c>
      <c r="HZ22">
        <v>18</v>
      </c>
      <c r="IA22">
        <v>497.536</v>
      </c>
      <c r="IB22">
        <v>470.85599999999999</v>
      </c>
      <c r="IC22">
        <v>24.728999999999999</v>
      </c>
      <c r="ID22">
        <v>31.6083</v>
      </c>
      <c r="IE22">
        <v>30.000699999999998</v>
      </c>
      <c r="IF22">
        <v>31.334299999999999</v>
      </c>
      <c r="IG22">
        <v>31.241099999999999</v>
      </c>
      <c r="IH22">
        <v>6.2093600000000002</v>
      </c>
      <c r="II22">
        <v>41.220199999999998</v>
      </c>
      <c r="IJ22">
        <v>89.936899999999994</v>
      </c>
      <c r="IK22">
        <v>24.720500000000001</v>
      </c>
      <c r="IL22">
        <v>75</v>
      </c>
      <c r="IM22">
        <v>23.9314</v>
      </c>
      <c r="IN22">
        <v>99.648099999999999</v>
      </c>
      <c r="IO22">
        <v>99.831800000000001</v>
      </c>
    </row>
    <row r="23" spans="1:249" x14ac:dyDescent="0.3">
      <c r="A23">
        <v>7</v>
      </c>
      <c r="B23">
        <v>1658415199</v>
      </c>
      <c r="C23">
        <v>646</v>
      </c>
      <c r="D23" t="s">
        <v>416</v>
      </c>
      <c r="E23" t="s">
        <v>417</v>
      </c>
      <c r="F23" t="s">
        <v>378</v>
      </c>
      <c r="G23" t="s">
        <v>379</v>
      </c>
      <c r="H23" t="s">
        <v>380</v>
      </c>
      <c r="I23" t="s">
        <v>381</v>
      </c>
      <c r="J23" t="s">
        <v>382</v>
      </c>
      <c r="K23">
        <f t="shared" si="0"/>
        <v>-1.7475221989340473</v>
      </c>
      <c r="L23">
        <v>1658415199</v>
      </c>
      <c r="M23">
        <f t="shared" si="1"/>
        <v>5.8765529812990188E-3</v>
      </c>
      <c r="N23">
        <f t="shared" si="2"/>
        <v>5.8765529812990192</v>
      </c>
      <c r="O23">
        <f t="shared" si="3"/>
        <v>-1.2662590286440438</v>
      </c>
      <c r="P23">
        <f t="shared" si="4"/>
        <v>51.091500000000003</v>
      </c>
      <c r="Q23">
        <f t="shared" si="5"/>
        <v>54.509658907151113</v>
      </c>
      <c r="R23">
        <f t="shared" si="6"/>
        <v>5.3888768817755572</v>
      </c>
      <c r="S23">
        <f t="shared" si="7"/>
        <v>5.0509544312910011</v>
      </c>
      <c r="T23">
        <f t="shared" si="8"/>
        <v>0.48263489891689887</v>
      </c>
      <c r="U23">
        <f t="shared" si="9"/>
        <v>2.9049891429841077</v>
      </c>
      <c r="V23">
        <f t="shared" si="10"/>
        <v>0.44210884893242131</v>
      </c>
      <c r="W23">
        <f t="shared" si="11"/>
        <v>0.2796750098545252</v>
      </c>
      <c r="X23">
        <f t="shared" si="12"/>
        <v>289.54355945580716</v>
      </c>
      <c r="Y23">
        <f t="shared" si="13"/>
        <v>30.177933764859674</v>
      </c>
      <c r="Z23">
        <f t="shared" si="14"/>
        <v>30.0364</v>
      </c>
      <c r="AA23">
        <f t="shared" si="15"/>
        <v>4.2693655814701819</v>
      </c>
      <c r="AB23">
        <f t="shared" si="16"/>
        <v>70.509689097693482</v>
      </c>
      <c r="AC23">
        <f t="shared" si="17"/>
        <v>3.0036330488096001</v>
      </c>
      <c r="AD23">
        <f t="shared" si="18"/>
        <v>4.2598869563131503</v>
      </c>
      <c r="AE23">
        <f t="shared" si="19"/>
        <v>1.2657325326605817</v>
      </c>
      <c r="AF23">
        <f t="shared" si="20"/>
        <v>-259.15598647528674</v>
      </c>
      <c r="AG23">
        <f t="shared" si="21"/>
        <v>-6.0609530799831823</v>
      </c>
      <c r="AH23">
        <f t="shared" si="22"/>
        <v>-0.46399020813819297</v>
      </c>
      <c r="AI23">
        <f t="shared" si="23"/>
        <v>23.862629692399064</v>
      </c>
      <c r="AJ23">
        <v>0</v>
      </c>
      <c r="AK23">
        <v>0</v>
      </c>
      <c r="AL23">
        <f t="shared" si="24"/>
        <v>1</v>
      </c>
      <c r="AM23">
        <f t="shared" si="25"/>
        <v>0</v>
      </c>
      <c r="AN23">
        <f t="shared" si="26"/>
        <v>51627.781038899106</v>
      </c>
      <c r="AO23" t="s">
        <v>383</v>
      </c>
      <c r="AP23">
        <v>10238.9</v>
      </c>
      <c r="AQ23">
        <v>302.21199999999999</v>
      </c>
      <c r="AR23">
        <v>4052.3</v>
      </c>
      <c r="AS23">
        <f t="shared" si="27"/>
        <v>0.92542210596451402</v>
      </c>
      <c r="AT23">
        <v>-0.32343011824092399</v>
      </c>
      <c r="AU23" t="s">
        <v>418</v>
      </c>
      <c r="AV23">
        <v>10331.4</v>
      </c>
      <c r="AW23">
        <v>858.65692307692302</v>
      </c>
      <c r="AX23">
        <v>1094.2</v>
      </c>
      <c r="AY23">
        <f t="shared" si="28"/>
        <v>0.21526510411540578</v>
      </c>
      <c r="AZ23">
        <v>0.5</v>
      </c>
      <c r="BA23">
        <f t="shared" si="29"/>
        <v>1513.066805935651</v>
      </c>
      <c r="BB23">
        <f t="shared" si="30"/>
        <v>-1.2662590286440438</v>
      </c>
      <c r="BC23">
        <f t="shared" si="31"/>
        <v>162.8552417566512</v>
      </c>
      <c r="BD23">
        <f t="shared" si="32"/>
        <v>-6.2312444282332452E-4</v>
      </c>
      <c r="BE23">
        <f t="shared" si="33"/>
        <v>2.7034363004935114</v>
      </c>
      <c r="BF23">
        <f t="shared" si="34"/>
        <v>251.50451777519197</v>
      </c>
      <c r="BG23" t="s">
        <v>419</v>
      </c>
      <c r="BH23">
        <v>630.85</v>
      </c>
      <c r="BI23">
        <f t="shared" si="35"/>
        <v>630.85</v>
      </c>
      <c r="BJ23">
        <f t="shared" si="36"/>
        <v>0.42346006214585996</v>
      </c>
      <c r="BK23">
        <f t="shared" si="37"/>
        <v>0.5083480671696925</v>
      </c>
      <c r="BL23">
        <f t="shared" si="38"/>
        <v>0.86457496090838681</v>
      </c>
      <c r="BM23">
        <f t="shared" si="39"/>
        <v>0.29740738107531556</v>
      </c>
      <c r="BN23">
        <f t="shared" si="40"/>
        <v>0.78880815596860665</v>
      </c>
      <c r="BO23">
        <f t="shared" si="41"/>
        <v>0.37348022190845515</v>
      </c>
      <c r="BP23">
        <f t="shared" si="42"/>
        <v>0.6265197780915448</v>
      </c>
      <c r="BQ23">
        <f t="shared" si="43"/>
        <v>1799.86</v>
      </c>
      <c r="BR23">
        <f t="shared" si="44"/>
        <v>1513.066805935651</v>
      </c>
      <c r="BS23">
        <f t="shared" si="45"/>
        <v>0.84065805447959907</v>
      </c>
      <c r="BT23">
        <f t="shared" si="46"/>
        <v>0.16087004514562642</v>
      </c>
      <c r="BU23">
        <v>6</v>
      </c>
      <c r="BV23">
        <v>0.5</v>
      </c>
      <c r="BW23" t="s">
        <v>386</v>
      </c>
      <c r="BX23">
        <v>2</v>
      </c>
      <c r="BY23">
        <v>1658415199</v>
      </c>
      <c r="BZ23">
        <v>51.091500000000003</v>
      </c>
      <c r="CA23">
        <v>49.932400000000001</v>
      </c>
      <c r="CB23">
        <v>30.382400000000001</v>
      </c>
      <c r="CC23">
        <v>23.545500000000001</v>
      </c>
      <c r="CD23">
        <v>50.660200000000003</v>
      </c>
      <c r="CE23">
        <v>30.304600000000001</v>
      </c>
      <c r="CF23">
        <v>500.05200000000002</v>
      </c>
      <c r="CG23">
        <v>98.760800000000003</v>
      </c>
      <c r="CH23">
        <v>0.10015400000000001</v>
      </c>
      <c r="CI23">
        <v>29.997699999999998</v>
      </c>
      <c r="CJ23">
        <v>30.0364</v>
      </c>
      <c r="CK23">
        <v>999.9</v>
      </c>
      <c r="CL23">
        <v>0</v>
      </c>
      <c r="CM23">
        <v>0</v>
      </c>
      <c r="CN23">
        <v>9984.3799999999992</v>
      </c>
      <c r="CO23">
        <v>0</v>
      </c>
      <c r="CP23">
        <v>1.5289399999999999E-3</v>
      </c>
      <c r="CQ23">
        <v>1.15903</v>
      </c>
      <c r="CR23">
        <v>52.692399999999999</v>
      </c>
      <c r="CS23">
        <v>51.136499999999998</v>
      </c>
      <c r="CT23">
        <v>6.8368099999999998</v>
      </c>
      <c r="CU23">
        <v>49.932400000000001</v>
      </c>
      <c r="CV23">
        <v>23.545500000000001</v>
      </c>
      <c r="CW23">
        <v>3.0005899999999999</v>
      </c>
      <c r="CX23">
        <v>2.32538</v>
      </c>
      <c r="CY23">
        <v>24.031199999999998</v>
      </c>
      <c r="CZ23">
        <v>19.853300000000001</v>
      </c>
      <c r="DA23">
        <v>1799.86</v>
      </c>
      <c r="DB23">
        <v>0.97800100000000001</v>
      </c>
      <c r="DC23">
        <v>2.1998899999999998E-2</v>
      </c>
      <c r="DD23">
        <v>0</v>
      </c>
      <c r="DE23">
        <v>858.77200000000005</v>
      </c>
      <c r="DF23">
        <v>5.0009800000000002</v>
      </c>
      <c r="DG23">
        <v>17653.7</v>
      </c>
      <c r="DH23">
        <v>16374.6</v>
      </c>
      <c r="DI23">
        <v>48.561999999999998</v>
      </c>
      <c r="DJ23">
        <v>50.311999999999998</v>
      </c>
      <c r="DK23">
        <v>48.936999999999998</v>
      </c>
      <c r="DL23">
        <v>49.311999999999998</v>
      </c>
      <c r="DM23">
        <v>49.625</v>
      </c>
      <c r="DN23">
        <v>1755.37</v>
      </c>
      <c r="DO23">
        <v>39.479999999999997</v>
      </c>
      <c r="DP23">
        <v>0</v>
      </c>
      <c r="DQ23">
        <v>99.400000095367403</v>
      </c>
      <c r="DR23">
        <v>0</v>
      </c>
      <c r="DS23">
        <v>858.65692307692302</v>
      </c>
      <c r="DT23">
        <v>-0.33237606983228202</v>
      </c>
      <c r="DU23">
        <v>1.5145299062779101</v>
      </c>
      <c r="DV23">
        <v>17652.5961538462</v>
      </c>
      <c r="DW23">
        <v>15</v>
      </c>
      <c r="DX23">
        <v>1658415178</v>
      </c>
      <c r="DY23" t="s">
        <v>420</v>
      </c>
      <c r="DZ23">
        <v>1658415170.5</v>
      </c>
      <c r="EA23">
        <v>1658415178</v>
      </c>
      <c r="EB23">
        <v>8</v>
      </c>
      <c r="EC23">
        <v>1.0999999999999999E-2</v>
      </c>
      <c r="ED23">
        <v>0</v>
      </c>
      <c r="EE23">
        <v>0.43</v>
      </c>
      <c r="EF23">
        <v>4.7E-2</v>
      </c>
      <c r="EG23">
        <v>50</v>
      </c>
      <c r="EH23">
        <v>23</v>
      </c>
      <c r="EI23">
        <v>0.22</v>
      </c>
      <c r="EJ23">
        <v>0.01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2.9625900000000001</v>
      </c>
      <c r="EW23">
        <v>2.84036</v>
      </c>
      <c r="EX23">
        <v>1.4201699999999999E-2</v>
      </c>
      <c r="EY23">
        <v>1.41663E-2</v>
      </c>
      <c r="EZ23">
        <v>0.13347800000000001</v>
      </c>
      <c r="FA23">
        <v>0.11228</v>
      </c>
      <c r="FB23">
        <v>29499</v>
      </c>
      <c r="FC23">
        <v>30319.599999999999</v>
      </c>
      <c r="FD23">
        <v>27446.2</v>
      </c>
      <c r="FE23">
        <v>28017.200000000001</v>
      </c>
      <c r="FF23">
        <v>30466.2</v>
      </c>
      <c r="FG23">
        <v>30426.400000000001</v>
      </c>
      <c r="FH23">
        <v>38216.300000000003</v>
      </c>
      <c r="FI23">
        <v>37161.599999999999</v>
      </c>
      <c r="FJ23">
        <v>2.0308999999999999</v>
      </c>
      <c r="FK23">
        <v>1.7601</v>
      </c>
      <c r="FL23">
        <v>5.4873499999999999E-2</v>
      </c>
      <c r="FM23">
        <v>0</v>
      </c>
      <c r="FN23">
        <v>29.142800000000001</v>
      </c>
      <c r="FO23">
        <v>999.9</v>
      </c>
      <c r="FP23">
        <v>64.040000000000006</v>
      </c>
      <c r="FQ23">
        <v>33.756999999999998</v>
      </c>
      <c r="FR23">
        <v>34.181100000000001</v>
      </c>
      <c r="FS23">
        <v>61.710099999999997</v>
      </c>
      <c r="FT23">
        <v>34.975999999999999</v>
      </c>
      <c r="FU23">
        <v>1</v>
      </c>
      <c r="FV23">
        <v>0.35304600000000003</v>
      </c>
      <c r="FW23">
        <v>3.2068300000000001</v>
      </c>
      <c r="FX23">
        <v>20.284400000000002</v>
      </c>
      <c r="FY23">
        <v>5.2249299999999996</v>
      </c>
      <c r="FZ23">
        <v>12.0159</v>
      </c>
      <c r="GA23">
        <v>4.99655</v>
      </c>
      <c r="GB23">
        <v>3.2913000000000001</v>
      </c>
      <c r="GC23">
        <v>130.1</v>
      </c>
      <c r="GD23">
        <v>9999</v>
      </c>
      <c r="GE23">
        <v>7646.9</v>
      </c>
      <c r="GF23">
        <v>9999</v>
      </c>
      <c r="GG23">
        <v>1.87748</v>
      </c>
      <c r="GH23">
        <v>1.87134</v>
      </c>
      <c r="GI23">
        <v>1.87355</v>
      </c>
      <c r="GJ23">
        <v>1.8715299999999999</v>
      </c>
      <c r="GK23">
        <v>1.87182</v>
      </c>
      <c r="GL23">
        <v>1.8731</v>
      </c>
      <c r="GM23">
        <v>1.8733900000000001</v>
      </c>
      <c r="GN23">
        <v>1.87744</v>
      </c>
      <c r="GO23">
        <v>5</v>
      </c>
      <c r="GP23">
        <v>0</v>
      </c>
      <c r="GQ23">
        <v>0</v>
      </c>
      <c r="GR23">
        <v>0</v>
      </c>
      <c r="GS23" t="s">
        <v>388</v>
      </c>
      <c r="GT23" t="s">
        <v>389</v>
      </c>
      <c r="GU23" t="s">
        <v>390</v>
      </c>
      <c r="GV23" t="s">
        <v>390</v>
      </c>
      <c r="GW23" t="s">
        <v>390</v>
      </c>
      <c r="GX23" t="s">
        <v>390</v>
      </c>
      <c r="GY23">
        <v>0</v>
      </c>
      <c r="GZ23">
        <v>100</v>
      </c>
      <c r="HA23">
        <v>100</v>
      </c>
      <c r="HB23">
        <v>0.43099999999999999</v>
      </c>
      <c r="HC23">
        <v>7.7799999999999994E-2</v>
      </c>
      <c r="HD23">
        <v>0.39708961748924199</v>
      </c>
      <c r="HE23">
        <v>7.2704984381113296E-4</v>
      </c>
      <c r="HF23">
        <v>-1.05877040029023E-6</v>
      </c>
      <c r="HG23">
        <v>2.9517966189716799E-10</v>
      </c>
      <c r="HH23">
        <v>7.7797366069357707E-2</v>
      </c>
      <c r="HI23">
        <v>0</v>
      </c>
      <c r="HJ23">
        <v>0</v>
      </c>
      <c r="HK23">
        <v>0</v>
      </c>
      <c r="HL23">
        <v>1</v>
      </c>
      <c r="HM23">
        <v>2242</v>
      </c>
      <c r="HN23">
        <v>1</v>
      </c>
      <c r="HO23">
        <v>25</v>
      </c>
      <c r="HP23">
        <v>0.5</v>
      </c>
      <c r="HQ23">
        <v>0.3</v>
      </c>
      <c r="HR23">
        <v>0.25634800000000002</v>
      </c>
      <c r="HS23">
        <v>2.677</v>
      </c>
      <c r="HT23">
        <v>1.49536</v>
      </c>
      <c r="HU23">
        <v>2.3120099999999999</v>
      </c>
      <c r="HV23">
        <v>1.49658</v>
      </c>
      <c r="HW23">
        <v>2.4316399999999998</v>
      </c>
      <c r="HX23">
        <v>39.0931</v>
      </c>
      <c r="HY23">
        <v>15.5943</v>
      </c>
      <c r="HZ23">
        <v>18</v>
      </c>
      <c r="IA23">
        <v>505.43799999999999</v>
      </c>
      <c r="IB23">
        <v>468.36</v>
      </c>
      <c r="IC23">
        <v>25.011800000000001</v>
      </c>
      <c r="ID23">
        <v>31.726500000000001</v>
      </c>
      <c r="IE23">
        <v>30.000900000000001</v>
      </c>
      <c r="IF23">
        <v>31.4343</v>
      </c>
      <c r="IG23">
        <v>31.344100000000001</v>
      </c>
      <c r="IH23">
        <v>5.1838499999999996</v>
      </c>
      <c r="II23">
        <v>44.097099999999998</v>
      </c>
      <c r="IJ23">
        <v>86.710800000000006</v>
      </c>
      <c r="IK23">
        <v>24.962700000000002</v>
      </c>
      <c r="IL23">
        <v>50</v>
      </c>
      <c r="IM23">
        <v>23.403700000000001</v>
      </c>
      <c r="IN23">
        <v>99.628100000000003</v>
      </c>
      <c r="IO23">
        <v>99.813199999999995</v>
      </c>
    </row>
    <row r="24" spans="1:249" x14ac:dyDescent="0.3">
      <c r="A24">
        <v>8</v>
      </c>
      <c r="B24">
        <v>1658415299</v>
      </c>
      <c r="C24">
        <v>746</v>
      </c>
      <c r="D24" t="s">
        <v>421</v>
      </c>
      <c r="E24" t="s">
        <v>422</v>
      </c>
      <c r="F24" t="s">
        <v>378</v>
      </c>
      <c r="G24" t="s">
        <v>379</v>
      </c>
      <c r="H24" t="s">
        <v>380</v>
      </c>
      <c r="I24" t="s">
        <v>381</v>
      </c>
      <c r="J24" t="s">
        <v>382</v>
      </c>
      <c r="K24">
        <f t="shared" si="0"/>
        <v>-11.563032977673124</v>
      </c>
      <c r="L24">
        <v>1658415299</v>
      </c>
      <c r="M24">
        <f t="shared" si="1"/>
        <v>5.9185909413600121E-3</v>
      </c>
      <c r="N24">
        <f t="shared" si="2"/>
        <v>5.9185909413600122</v>
      </c>
      <c r="O24">
        <f t="shared" si="3"/>
        <v>-4.0568395352992885</v>
      </c>
      <c r="P24">
        <f t="shared" si="4"/>
        <v>24.675599999999999</v>
      </c>
      <c r="Q24">
        <f t="shared" si="5"/>
        <v>38.510652208352568</v>
      </c>
      <c r="R24">
        <f t="shared" si="6"/>
        <v>3.8072625503323887</v>
      </c>
      <c r="S24">
        <f t="shared" si="7"/>
        <v>2.4394935530747999</v>
      </c>
      <c r="T24">
        <f t="shared" si="8"/>
        <v>0.48264972477262547</v>
      </c>
      <c r="U24">
        <f t="shared" si="9"/>
        <v>2.90939141035149</v>
      </c>
      <c r="V24">
        <f t="shared" si="10"/>
        <v>0.44217711722130093</v>
      </c>
      <c r="W24">
        <f t="shared" si="11"/>
        <v>0.27971363512408992</v>
      </c>
      <c r="X24">
        <f t="shared" si="12"/>
        <v>289.5531227554041</v>
      </c>
      <c r="Y24">
        <f t="shared" si="13"/>
        <v>30.171556302833352</v>
      </c>
      <c r="Z24">
        <f t="shared" si="14"/>
        <v>30.045200000000001</v>
      </c>
      <c r="AA24">
        <f t="shared" si="15"/>
        <v>4.2715234908832311</v>
      </c>
      <c r="AB24">
        <f t="shared" si="16"/>
        <v>70.331787604909906</v>
      </c>
      <c r="AC24">
        <f t="shared" si="17"/>
        <v>2.9968807960288002</v>
      </c>
      <c r="AD24">
        <f t="shared" si="18"/>
        <v>4.2610616025627452</v>
      </c>
      <c r="AE24">
        <f t="shared" si="19"/>
        <v>1.2746426948544309</v>
      </c>
      <c r="AF24">
        <f t="shared" si="20"/>
        <v>-261.00986051397655</v>
      </c>
      <c r="AG24">
        <f t="shared" si="21"/>
        <v>-6.6975423848249225</v>
      </c>
      <c r="AH24">
        <f t="shared" si="22"/>
        <v>-0.51198231945444761</v>
      </c>
      <c r="AI24">
        <f t="shared" si="23"/>
        <v>21.333737537148203</v>
      </c>
      <c r="AJ24">
        <v>0</v>
      </c>
      <c r="AK24">
        <v>0</v>
      </c>
      <c r="AL24">
        <f t="shared" si="24"/>
        <v>1</v>
      </c>
      <c r="AM24">
        <f t="shared" si="25"/>
        <v>0</v>
      </c>
      <c r="AN24">
        <f t="shared" si="26"/>
        <v>51751.942290770196</v>
      </c>
      <c r="AO24" t="s">
        <v>383</v>
      </c>
      <c r="AP24">
        <v>10238.9</v>
      </c>
      <c r="AQ24">
        <v>302.21199999999999</v>
      </c>
      <c r="AR24">
        <v>4052.3</v>
      </c>
      <c r="AS24">
        <f t="shared" si="27"/>
        <v>0.92542210596451402</v>
      </c>
      <c r="AT24">
        <v>-0.32343011824092399</v>
      </c>
      <c r="AU24" t="s">
        <v>423</v>
      </c>
      <c r="AV24">
        <v>10329.799999999999</v>
      </c>
      <c r="AW24">
        <v>864.11091999999996</v>
      </c>
      <c r="AX24">
        <v>1071.79</v>
      </c>
      <c r="AY24">
        <f t="shared" si="28"/>
        <v>0.19376844344507782</v>
      </c>
      <c r="AZ24">
        <v>0.5</v>
      </c>
      <c r="BA24">
        <f t="shared" si="29"/>
        <v>1513.1171993551313</v>
      </c>
      <c r="BB24">
        <f t="shared" si="30"/>
        <v>-4.0568395352992885</v>
      </c>
      <c r="BC24">
        <f t="shared" si="31"/>
        <v>146.59718223450966</v>
      </c>
      <c r="BD24">
        <f t="shared" si="32"/>
        <v>-2.46736301632781E-3</v>
      </c>
      <c r="BE24">
        <f t="shared" si="33"/>
        <v>2.7808712527640678</v>
      </c>
      <c r="BF24">
        <f t="shared" si="34"/>
        <v>250.30157541256457</v>
      </c>
      <c r="BG24" t="s">
        <v>424</v>
      </c>
      <c r="BH24">
        <v>635.61</v>
      </c>
      <c r="BI24">
        <f t="shared" si="35"/>
        <v>635.61</v>
      </c>
      <c r="BJ24">
        <f t="shared" si="36"/>
        <v>0.40696405079353226</v>
      </c>
      <c r="BK24">
        <f t="shared" si="37"/>
        <v>0.47613159704709068</v>
      </c>
      <c r="BL24">
        <f t="shared" si="38"/>
        <v>0.87233843281070278</v>
      </c>
      <c r="BM24">
        <f t="shared" si="39"/>
        <v>0.2698609887496784</v>
      </c>
      <c r="BN24">
        <f t="shared" si="40"/>
        <v>0.79478401573509738</v>
      </c>
      <c r="BO24">
        <f t="shared" si="41"/>
        <v>0.35022587655656678</v>
      </c>
      <c r="BP24">
        <f t="shared" si="42"/>
        <v>0.64977412344343322</v>
      </c>
      <c r="BQ24">
        <f t="shared" si="43"/>
        <v>1799.92</v>
      </c>
      <c r="BR24">
        <f t="shared" si="44"/>
        <v>1513.1171993551313</v>
      </c>
      <c r="BS24">
        <f t="shared" si="45"/>
        <v>0.84065802888746799</v>
      </c>
      <c r="BT24">
        <f t="shared" si="46"/>
        <v>0.16086999575281352</v>
      </c>
      <c r="BU24">
        <v>6</v>
      </c>
      <c r="BV24">
        <v>0.5</v>
      </c>
      <c r="BW24" t="s">
        <v>386</v>
      </c>
      <c r="BX24">
        <v>2</v>
      </c>
      <c r="BY24">
        <v>1658415299</v>
      </c>
      <c r="BZ24">
        <v>24.675599999999999</v>
      </c>
      <c r="CA24">
        <v>19.9832</v>
      </c>
      <c r="CB24">
        <v>30.313600000000001</v>
      </c>
      <c r="CC24">
        <v>23.427399999999999</v>
      </c>
      <c r="CD24">
        <v>24.3001</v>
      </c>
      <c r="CE24">
        <v>30.2409</v>
      </c>
      <c r="CF24">
        <v>500.05900000000003</v>
      </c>
      <c r="CG24">
        <v>98.762500000000003</v>
      </c>
      <c r="CH24">
        <v>0.10008300000000001</v>
      </c>
      <c r="CI24">
        <v>30.002500000000001</v>
      </c>
      <c r="CJ24">
        <v>30.045200000000001</v>
      </c>
      <c r="CK24">
        <v>999.9</v>
      </c>
      <c r="CL24">
        <v>0</v>
      </c>
      <c r="CM24">
        <v>0</v>
      </c>
      <c r="CN24">
        <v>10009.4</v>
      </c>
      <c r="CO24">
        <v>0</v>
      </c>
      <c r="CP24">
        <v>1.5289399999999999E-3</v>
      </c>
      <c r="CQ24">
        <v>4.6924099999999997</v>
      </c>
      <c r="CR24">
        <v>25.446999999999999</v>
      </c>
      <c r="CS24">
        <v>20.462499999999999</v>
      </c>
      <c r="CT24">
        <v>6.8862199999999998</v>
      </c>
      <c r="CU24">
        <v>19.9832</v>
      </c>
      <c r="CV24">
        <v>23.427399999999999</v>
      </c>
      <c r="CW24">
        <v>2.9938500000000001</v>
      </c>
      <c r="CX24">
        <v>2.3137500000000002</v>
      </c>
      <c r="CY24">
        <v>23.9937</v>
      </c>
      <c r="CZ24">
        <v>19.772400000000001</v>
      </c>
      <c r="DA24">
        <v>1799.92</v>
      </c>
      <c r="DB24">
        <v>0.97800500000000001</v>
      </c>
      <c r="DC24">
        <v>2.19951E-2</v>
      </c>
      <c r="DD24">
        <v>0</v>
      </c>
      <c r="DE24">
        <v>864.48199999999997</v>
      </c>
      <c r="DF24">
        <v>5.0009800000000002</v>
      </c>
      <c r="DG24">
        <v>17768</v>
      </c>
      <c r="DH24">
        <v>16375.2</v>
      </c>
      <c r="DI24">
        <v>48.75</v>
      </c>
      <c r="DJ24">
        <v>50.561999999999998</v>
      </c>
      <c r="DK24">
        <v>49</v>
      </c>
      <c r="DL24">
        <v>49.75</v>
      </c>
      <c r="DM24">
        <v>49.811999999999998</v>
      </c>
      <c r="DN24">
        <v>1755.44</v>
      </c>
      <c r="DO24">
        <v>39.479999999999997</v>
      </c>
      <c r="DP24">
        <v>0</v>
      </c>
      <c r="DQ24">
        <v>99.799999952316298</v>
      </c>
      <c r="DR24">
        <v>0</v>
      </c>
      <c r="DS24">
        <v>864.11091999999996</v>
      </c>
      <c r="DT24">
        <v>3.7585384533170698</v>
      </c>
      <c r="DU24">
        <v>29.907692416702901</v>
      </c>
      <c r="DV24">
        <v>17763.423999999999</v>
      </c>
      <c r="DW24">
        <v>15</v>
      </c>
      <c r="DX24">
        <v>1658415277.5</v>
      </c>
      <c r="DY24" t="s">
        <v>425</v>
      </c>
      <c r="DZ24">
        <v>1658415274</v>
      </c>
      <c r="EA24">
        <v>1658415277.5</v>
      </c>
      <c r="EB24">
        <v>9</v>
      </c>
      <c r="EC24">
        <v>-3.9E-2</v>
      </c>
      <c r="ED24">
        <v>-5.0000000000000001E-3</v>
      </c>
      <c r="EE24">
        <v>0.372</v>
      </c>
      <c r="EF24">
        <v>4.3999999999999997E-2</v>
      </c>
      <c r="EG24">
        <v>20</v>
      </c>
      <c r="EH24">
        <v>23</v>
      </c>
      <c r="EI24">
        <v>0.2</v>
      </c>
      <c r="EJ24">
        <v>0.02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2.9624600000000001</v>
      </c>
      <c r="EW24">
        <v>2.8405100000000001</v>
      </c>
      <c r="EX24">
        <v>6.8297999999999996E-3</v>
      </c>
      <c r="EY24">
        <v>5.6851499999999999E-3</v>
      </c>
      <c r="EZ24">
        <v>0.13325200000000001</v>
      </c>
      <c r="FA24">
        <v>0.111858</v>
      </c>
      <c r="FB24">
        <v>29712.3</v>
      </c>
      <c r="FC24">
        <v>30573.1</v>
      </c>
      <c r="FD24">
        <v>27440</v>
      </c>
      <c r="FE24">
        <v>28011.1</v>
      </c>
      <c r="FF24">
        <v>30467.4</v>
      </c>
      <c r="FG24">
        <v>30433.9</v>
      </c>
      <c r="FH24">
        <v>38208.1</v>
      </c>
      <c r="FI24">
        <v>37153.699999999997</v>
      </c>
      <c r="FJ24">
        <v>2.0298500000000002</v>
      </c>
      <c r="FK24">
        <v>1.7524200000000001</v>
      </c>
      <c r="FL24">
        <v>5.0552199999999999E-2</v>
      </c>
      <c r="FM24">
        <v>0</v>
      </c>
      <c r="FN24">
        <v>29.222100000000001</v>
      </c>
      <c r="FO24">
        <v>999.9</v>
      </c>
      <c r="FP24">
        <v>63.515000000000001</v>
      </c>
      <c r="FQ24">
        <v>34.210999999999999</v>
      </c>
      <c r="FR24">
        <v>34.765799999999999</v>
      </c>
      <c r="FS24">
        <v>61.7301</v>
      </c>
      <c r="FT24">
        <v>34.595399999999998</v>
      </c>
      <c r="FU24">
        <v>1</v>
      </c>
      <c r="FV24">
        <v>0.36520599999999998</v>
      </c>
      <c r="FW24">
        <v>3.7299899999999999</v>
      </c>
      <c r="FX24">
        <v>20.273199999999999</v>
      </c>
      <c r="FY24">
        <v>5.2246300000000003</v>
      </c>
      <c r="FZ24">
        <v>12.0159</v>
      </c>
      <c r="GA24">
        <v>4.9988999999999999</v>
      </c>
      <c r="GB24">
        <v>3.2909000000000002</v>
      </c>
      <c r="GC24">
        <v>130.1</v>
      </c>
      <c r="GD24">
        <v>9999</v>
      </c>
      <c r="GE24">
        <v>7648.7</v>
      </c>
      <c r="GF24">
        <v>9999</v>
      </c>
      <c r="GG24">
        <v>1.8775599999999999</v>
      </c>
      <c r="GH24">
        <v>1.87134</v>
      </c>
      <c r="GI24">
        <v>1.8734999999999999</v>
      </c>
      <c r="GJ24">
        <v>1.87155</v>
      </c>
      <c r="GK24">
        <v>1.87185</v>
      </c>
      <c r="GL24">
        <v>1.8731500000000001</v>
      </c>
      <c r="GM24">
        <v>1.87341</v>
      </c>
      <c r="GN24">
        <v>1.87744</v>
      </c>
      <c r="GO24">
        <v>5</v>
      </c>
      <c r="GP24">
        <v>0</v>
      </c>
      <c r="GQ24">
        <v>0</v>
      </c>
      <c r="GR24">
        <v>0</v>
      </c>
      <c r="GS24" t="s">
        <v>388</v>
      </c>
      <c r="GT24" t="s">
        <v>389</v>
      </c>
      <c r="GU24" t="s">
        <v>390</v>
      </c>
      <c r="GV24" t="s">
        <v>390</v>
      </c>
      <c r="GW24" t="s">
        <v>390</v>
      </c>
      <c r="GX24" t="s">
        <v>390</v>
      </c>
      <c r="GY24">
        <v>0</v>
      </c>
      <c r="GZ24">
        <v>100</v>
      </c>
      <c r="HA24">
        <v>100</v>
      </c>
      <c r="HB24">
        <v>0.375</v>
      </c>
      <c r="HC24">
        <v>7.2700000000000001E-2</v>
      </c>
      <c r="HD24">
        <v>0.35838231752609601</v>
      </c>
      <c r="HE24">
        <v>7.2704984381113296E-4</v>
      </c>
      <c r="HF24">
        <v>-1.05877040029023E-6</v>
      </c>
      <c r="HG24">
        <v>2.9517966189716799E-10</v>
      </c>
      <c r="HH24">
        <v>7.2662348064965201E-2</v>
      </c>
      <c r="HI24">
        <v>0</v>
      </c>
      <c r="HJ24">
        <v>0</v>
      </c>
      <c r="HK24">
        <v>0</v>
      </c>
      <c r="HL24">
        <v>1</v>
      </c>
      <c r="HM24">
        <v>2242</v>
      </c>
      <c r="HN24">
        <v>1</v>
      </c>
      <c r="HO24">
        <v>25</v>
      </c>
      <c r="HP24">
        <v>0.4</v>
      </c>
      <c r="HQ24">
        <v>0.4</v>
      </c>
      <c r="HR24">
        <v>0.19409199999999999</v>
      </c>
      <c r="HS24">
        <v>2.7026400000000002</v>
      </c>
      <c r="HT24">
        <v>1.49536</v>
      </c>
      <c r="HU24">
        <v>2.3107899999999999</v>
      </c>
      <c r="HV24">
        <v>1.49658</v>
      </c>
      <c r="HW24">
        <v>2.5</v>
      </c>
      <c r="HX24">
        <v>39.491599999999998</v>
      </c>
      <c r="HY24">
        <v>15.568</v>
      </c>
      <c r="HZ24">
        <v>18</v>
      </c>
      <c r="IA24">
        <v>505.75099999999998</v>
      </c>
      <c r="IB24">
        <v>463.92</v>
      </c>
      <c r="IC24">
        <v>24.557600000000001</v>
      </c>
      <c r="ID24">
        <v>31.845300000000002</v>
      </c>
      <c r="IE24">
        <v>30.000800000000002</v>
      </c>
      <c r="IF24">
        <v>31.558299999999999</v>
      </c>
      <c r="IG24">
        <v>31.468800000000002</v>
      </c>
      <c r="IH24">
        <v>3.9446699999999999</v>
      </c>
      <c r="II24">
        <v>45.249499999999998</v>
      </c>
      <c r="IJ24">
        <v>82.899600000000007</v>
      </c>
      <c r="IK24">
        <v>24.534500000000001</v>
      </c>
      <c r="IL24">
        <v>20</v>
      </c>
      <c r="IM24">
        <v>23.157599999999999</v>
      </c>
      <c r="IN24">
        <v>99.606300000000005</v>
      </c>
      <c r="IO24">
        <v>99.791799999999995</v>
      </c>
    </row>
    <row r="25" spans="1:249" x14ac:dyDescent="0.3">
      <c r="A25">
        <v>9</v>
      </c>
      <c r="B25">
        <v>1658415399</v>
      </c>
      <c r="C25">
        <v>846</v>
      </c>
      <c r="D25" t="s">
        <v>426</v>
      </c>
      <c r="E25" t="s">
        <v>427</v>
      </c>
      <c r="F25" t="s">
        <v>378</v>
      </c>
      <c r="G25" t="s">
        <v>379</v>
      </c>
      <c r="H25" t="s">
        <v>380</v>
      </c>
      <c r="I25" t="s">
        <v>381</v>
      </c>
      <c r="J25" t="s">
        <v>382</v>
      </c>
      <c r="K25">
        <f t="shared" si="0"/>
        <v>5.459635067025709</v>
      </c>
      <c r="L25">
        <v>1658415399</v>
      </c>
      <c r="M25">
        <f t="shared" si="1"/>
        <v>5.9162938121190833E-3</v>
      </c>
      <c r="N25">
        <f t="shared" si="2"/>
        <v>5.9162938121190836</v>
      </c>
      <c r="O25">
        <f t="shared" si="3"/>
        <v>28.518386013165369</v>
      </c>
      <c r="P25">
        <f t="shared" si="4"/>
        <v>363.26900000000001</v>
      </c>
      <c r="Q25">
        <f t="shared" si="5"/>
        <v>253.80767234792984</v>
      </c>
      <c r="R25">
        <f t="shared" si="6"/>
        <v>25.091009736118348</v>
      </c>
      <c r="S25">
        <f t="shared" si="7"/>
        <v>35.912176852301997</v>
      </c>
      <c r="T25">
        <f t="shared" si="8"/>
        <v>0.4779959686726673</v>
      </c>
      <c r="U25">
        <f t="shared" si="9"/>
        <v>2.90941830625072</v>
      </c>
      <c r="V25">
        <f t="shared" si="10"/>
        <v>0.43826602990765756</v>
      </c>
      <c r="W25">
        <f t="shared" si="11"/>
        <v>0.27721013542538597</v>
      </c>
      <c r="X25">
        <f t="shared" si="12"/>
        <v>289.56692045195109</v>
      </c>
      <c r="Y25">
        <f t="shared" si="13"/>
        <v>30.22603014670722</v>
      </c>
      <c r="Z25">
        <f t="shared" si="14"/>
        <v>29.991</v>
      </c>
      <c r="AA25">
        <f t="shared" si="15"/>
        <v>4.2582478177999326</v>
      </c>
      <c r="AB25">
        <f t="shared" si="16"/>
        <v>69.545175882245729</v>
      </c>
      <c r="AC25">
        <f t="shared" si="17"/>
        <v>2.9725324233587997</v>
      </c>
      <c r="AD25">
        <f t="shared" si="18"/>
        <v>4.2742467549322294</v>
      </c>
      <c r="AE25">
        <f t="shared" si="19"/>
        <v>1.2857153944411328</v>
      </c>
      <c r="AF25">
        <f t="shared" si="20"/>
        <v>-260.90855711445158</v>
      </c>
      <c r="AG25">
        <f t="shared" si="21"/>
        <v>10.242472150146341</v>
      </c>
      <c r="AH25">
        <f t="shared" si="22"/>
        <v>0.78295970690726424</v>
      </c>
      <c r="AI25">
        <f t="shared" si="23"/>
        <v>39.683795194553113</v>
      </c>
      <c r="AJ25">
        <v>0</v>
      </c>
      <c r="AK25">
        <v>0</v>
      </c>
      <c r="AL25">
        <f t="shared" si="24"/>
        <v>1</v>
      </c>
      <c r="AM25">
        <f t="shared" si="25"/>
        <v>0</v>
      </c>
      <c r="AN25">
        <f t="shared" si="26"/>
        <v>51743.423847685408</v>
      </c>
      <c r="AO25" t="s">
        <v>383</v>
      </c>
      <c r="AP25">
        <v>10238.9</v>
      </c>
      <c r="AQ25">
        <v>302.21199999999999</v>
      </c>
      <c r="AR25">
        <v>4052.3</v>
      </c>
      <c r="AS25">
        <f t="shared" si="27"/>
        <v>0.92542210596451402</v>
      </c>
      <c r="AT25">
        <v>-0.32343011824092399</v>
      </c>
      <c r="AU25" t="s">
        <v>428</v>
      </c>
      <c r="AV25">
        <v>10329.9</v>
      </c>
      <c r="AW25">
        <v>915.04715999999996</v>
      </c>
      <c r="AX25">
        <v>1398.22</v>
      </c>
      <c r="AY25">
        <f t="shared" si="28"/>
        <v>0.34556281557980861</v>
      </c>
      <c r="AZ25">
        <v>0.5</v>
      </c>
      <c r="BA25">
        <f t="shared" si="29"/>
        <v>1513.1925059336531</v>
      </c>
      <c r="BB25">
        <f t="shared" si="30"/>
        <v>28.518386013165369</v>
      </c>
      <c r="BC25">
        <f t="shared" si="31"/>
        <v>261.45153143234973</v>
      </c>
      <c r="BD25">
        <f t="shared" si="32"/>
        <v>1.9060242512640942E-2</v>
      </c>
      <c r="BE25">
        <f t="shared" si="33"/>
        <v>1.8981848350045056</v>
      </c>
      <c r="BF25">
        <f t="shared" si="34"/>
        <v>264.73536600079507</v>
      </c>
      <c r="BG25" t="s">
        <v>429</v>
      </c>
      <c r="BH25">
        <v>620.13</v>
      </c>
      <c r="BI25">
        <f t="shared" si="35"/>
        <v>620.13</v>
      </c>
      <c r="BJ25">
        <f t="shared" si="36"/>
        <v>0.55648610376049557</v>
      </c>
      <c r="BK25">
        <f t="shared" si="37"/>
        <v>0.6209729465743038</v>
      </c>
      <c r="BL25">
        <f t="shared" si="38"/>
        <v>0.77329502909238179</v>
      </c>
      <c r="BM25">
        <f t="shared" si="39"/>
        <v>0.44084791351887948</v>
      </c>
      <c r="BN25">
        <f t="shared" si="40"/>
        <v>0.70773805841356252</v>
      </c>
      <c r="BO25">
        <f t="shared" si="41"/>
        <v>0.42083508937301445</v>
      </c>
      <c r="BP25">
        <f t="shared" si="42"/>
        <v>0.57916491062698561</v>
      </c>
      <c r="BQ25">
        <f t="shared" si="43"/>
        <v>1800.01</v>
      </c>
      <c r="BR25">
        <f t="shared" si="44"/>
        <v>1513.1925059336531</v>
      </c>
      <c r="BS25">
        <f t="shared" si="45"/>
        <v>0.84065783297517971</v>
      </c>
      <c r="BT25">
        <f t="shared" si="46"/>
        <v>0.16086961764209703</v>
      </c>
      <c r="BU25">
        <v>6</v>
      </c>
      <c r="BV25">
        <v>0.5</v>
      </c>
      <c r="BW25" t="s">
        <v>386</v>
      </c>
      <c r="BX25">
        <v>2</v>
      </c>
      <c r="BY25">
        <v>1658415399</v>
      </c>
      <c r="BZ25">
        <v>363.26900000000001</v>
      </c>
      <c r="CA25">
        <v>400.05900000000003</v>
      </c>
      <c r="CB25">
        <v>30.0686</v>
      </c>
      <c r="CC25">
        <v>23.1846</v>
      </c>
      <c r="CD25">
        <v>362.35599999999999</v>
      </c>
      <c r="CE25">
        <v>30.014600000000002</v>
      </c>
      <c r="CF25">
        <v>500.15100000000001</v>
      </c>
      <c r="CG25">
        <v>98.758099999999999</v>
      </c>
      <c r="CH25">
        <v>0.100258</v>
      </c>
      <c r="CI25">
        <v>30.0563</v>
      </c>
      <c r="CJ25">
        <v>29.991</v>
      </c>
      <c r="CK25">
        <v>999.9</v>
      </c>
      <c r="CL25">
        <v>0</v>
      </c>
      <c r="CM25">
        <v>0</v>
      </c>
      <c r="CN25">
        <v>10010</v>
      </c>
      <c r="CO25">
        <v>0</v>
      </c>
      <c r="CP25">
        <v>1.5289399999999999E-3</v>
      </c>
      <c r="CQ25">
        <v>-37.205599999999997</v>
      </c>
      <c r="CR25">
        <v>374.10899999999998</v>
      </c>
      <c r="CS25">
        <v>409.55399999999997</v>
      </c>
      <c r="CT25">
        <v>6.9026800000000001</v>
      </c>
      <c r="CU25">
        <v>400.05900000000003</v>
      </c>
      <c r="CV25">
        <v>23.1846</v>
      </c>
      <c r="CW25">
        <v>2.9713599999999998</v>
      </c>
      <c r="CX25">
        <v>2.2896700000000001</v>
      </c>
      <c r="CY25">
        <v>23.868300000000001</v>
      </c>
      <c r="CZ25">
        <v>19.603899999999999</v>
      </c>
      <c r="DA25">
        <v>1800.01</v>
      </c>
      <c r="DB25">
        <v>0.97800900000000002</v>
      </c>
      <c r="DC25">
        <v>2.1991299999999998E-2</v>
      </c>
      <c r="DD25">
        <v>0</v>
      </c>
      <c r="DE25">
        <v>919.48900000000003</v>
      </c>
      <c r="DF25">
        <v>5.0009800000000002</v>
      </c>
      <c r="DG25">
        <v>18825.7</v>
      </c>
      <c r="DH25">
        <v>16376</v>
      </c>
      <c r="DI25">
        <v>49.061999999999998</v>
      </c>
      <c r="DJ25">
        <v>50.811999999999998</v>
      </c>
      <c r="DK25">
        <v>49.061999999999998</v>
      </c>
      <c r="DL25">
        <v>49.561999999999998</v>
      </c>
      <c r="DM25">
        <v>50.125</v>
      </c>
      <c r="DN25">
        <v>1755.53</v>
      </c>
      <c r="DO25">
        <v>39.47</v>
      </c>
      <c r="DP25">
        <v>0</v>
      </c>
      <c r="DQ25">
        <v>99.700000047683702</v>
      </c>
      <c r="DR25">
        <v>0</v>
      </c>
      <c r="DS25">
        <v>915.04715999999996</v>
      </c>
      <c r="DT25">
        <v>36.714384565434997</v>
      </c>
      <c r="DU25">
        <v>686.161537435745</v>
      </c>
      <c r="DV25">
        <v>18743.84</v>
      </c>
      <c r="DW25">
        <v>15</v>
      </c>
      <c r="DX25">
        <v>1658415431</v>
      </c>
      <c r="DY25" t="s">
        <v>430</v>
      </c>
      <c r="DZ25">
        <v>1658415419.5</v>
      </c>
      <c r="EA25">
        <v>1658415431</v>
      </c>
      <c r="EB25">
        <v>10</v>
      </c>
      <c r="EC25">
        <v>0.41399999999999998</v>
      </c>
      <c r="ED25">
        <v>1.0999999999999999E-2</v>
      </c>
      <c r="EE25">
        <v>0.91300000000000003</v>
      </c>
      <c r="EF25">
        <v>5.3999999999999999E-2</v>
      </c>
      <c r="EG25">
        <v>400</v>
      </c>
      <c r="EH25">
        <v>23</v>
      </c>
      <c r="EI25">
        <v>0.06</v>
      </c>
      <c r="EJ25">
        <v>0.02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2.9625499999999998</v>
      </c>
      <c r="EW25">
        <v>2.8406899999999999</v>
      </c>
      <c r="EX25">
        <v>8.6631600000000003E-2</v>
      </c>
      <c r="EY25">
        <v>9.4464900000000004E-2</v>
      </c>
      <c r="EZ25">
        <v>0.13253400000000001</v>
      </c>
      <c r="FA25">
        <v>0.111016</v>
      </c>
      <c r="FB25">
        <v>27321.3</v>
      </c>
      <c r="FC25">
        <v>27839.8</v>
      </c>
      <c r="FD25">
        <v>27436.799999999999</v>
      </c>
      <c r="FE25">
        <v>28007.7</v>
      </c>
      <c r="FF25">
        <v>30495.7</v>
      </c>
      <c r="FG25">
        <v>30465.7</v>
      </c>
      <c r="FH25">
        <v>38203.9</v>
      </c>
      <c r="FI25">
        <v>37149.199999999997</v>
      </c>
      <c r="FJ25">
        <v>2.0313699999999999</v>
      </c>
      <c r="FK25">
        <v>1.7463500000000001</v>
      </c>
      <c r="FL25">
        <v>4.9375000000000002E-2</v>
      </c>
      <c r="FM25">
        <v>0</v>
      </c>
      <c r="FN25">
        <v>29.186900000000001</v>
      </c>
      <c r="FO25">
        <v>999.9</v>
      </c>
      <c r="FP25">
        <v>62.868000000000002</v>
      </c>
      <c r="FQ25">
        <v>34.654000000000003</v>
      </c>
      <c r="FR25">
        <v>35.272599999999997</v>
      </c>
      <c r="FS25">
        <v>61.540100000000002</v>
      </c>
      <c r="FT25">
        <v>34.988</v>
      </c>
      <c r="FU25">
        <v>1</v>
      </c>
      <c r="FV25">
        <v>0.37043399999999999</v>
      </c>
      <c r="FW25">
        <v>2.8812600000000002</v>
      </c>
      <c r="FX25">
        <v>20.2361</v>
      </c>
      <c r="FY25">
        <v>5.2232799999999999</v>
      </c>
      <c r="FZ25">
        <v>12.0159</v>
      </c>
      <c r="GA25">
        <v>4.9993499999999997</v>
      </c>
      <c r="GB25">
        <v>3.2911999999999999</v>
      </c>
      <c r="GC25">
        <v>130.19999999999999</v>
      </c>
      <c r="GD25">
        <v>9999</v>
      </c>
      <c r="GE25">
        <v>7651</v>
      </c>
      <c r="GF25">
        <v>9999</v>
      </c>
      <c r="GG25">
        <v>1.87802</v>
      </c>
      <c r="GH25">
        <v>1.8717999999999999</v>
      </c>
      <c r="GI25">
        <v>1.87401</v>
      </c>
      <c r="GJ25">
        <v>1.8720399999999999</v>
      </c>
      <c r="GK25">
        <v>1.8723399999999999</v>
      </c>
      <c r="GL25">
        <v>1.8735999999999999</v>
      </c>
      <c r="GM25">
        <v>1.87385</v>
      </c>
      <c r="GN25">
        <v>1.8778999999999999</v>
      </c>
      <c r="GO25">
        <v>5</v>
      </c>
      <c r="GP25">
        <v>0</v>
      </c>
      <c r="GQ25">
        <v>0</v>
      </c>
      <c r="GR25">
        <v>0</v>
      </c>
      <c r="GS25" t="s">
        <v>388</v>
      </c>
      <c r="GT25" t="s">
        <v>389</v>
      </c>
      <c r="GU25" t="s">
        <v>390</v>
      </c>
      <c r="GV25" t="s">
        <v>390</v>
      </c>
      <c r="GW25" t="s">
        <v>390</v>
      </c>
      <c r="GX25" t="s">
        <v>390</v>
      </c>
      <c r="GY25">
        <v>0</v>
      </c>
      <c r="GZ25">
        <v>100</v>
      </c>
      <c r="HA25">
        <v>100</v>
      </c>
      <c r="HB25">
        <v>0.91300000000000003</v>
      </c>
      <c r="HC25">
        <v>5.3999999999999999E-2</v>
      </c>
      <c r="HD25">
        <v>0.35838231752609601</v>
      </c>
      <c r="HE25">
        <v>7.2704984381113296E-4</v>
      </c>
      <c r="HF25">
        <v>-1.05877040029023E-6</v>
      </c>
      <c r="HG25">
        <v>2.9517966189716799E-10</v>
      </c>
      <c r="HH25">
        <v>7.2662348064965201E-2</v>
      </c>
      <c r="HI25">
        <v>0</v>
      </c>
      <c r="HJ25">
        <v>0</v>
      </c>
      <c r="HK25">
        <v>0</v>
      </c>
      <c r="HL25">
        <v>1</v>
      </c>
      <c r="HM25">
        <v>2242</v>
      </c>
      <c r="HN25">
        <v>1</v>
      </c>
      <c r="HO25">
        <v>25</v>
      </c>
      <c r="HP25">
        <v>2.1</v>
      </c>
      <c r="HQ25">
        <v>2</v>
      </c>
      <c r="HR25">
        <v>0.99243199999999998</v>
      </c>
      <c r="HS25">
        <v>2.6293899999999999</v>
      </c>
      <c r="HT25">
        <v>1.49536</v>
      </c>
      <c r="HU25">
        <v>2.3059099999999999</v>
      </c>
      <c r="HV25">
        <v>1.49658</v>
      </c>
      <c r="HW25">
        <v>2.4853499999999999</v>
      </c>
      <c r="HX25">
        <v>39.842799999999997</v>
      </c>
      <c r="HY25">
        <v>23.8248</v>
      </c>
      <c r="HZ25">
        <v>18</v>
      </c>
      <c r="IA25">
        <v>507.49799999999999</v>
      </c>
      <c r="IB25">
        <v>460.56099999999998</v>
      </c>
      <c r="IC25">
        <v>25.3003</v>
      </c>
      <c r="ID25">
        <v>31.9512</v>
      </c>
      <c r="IE25">
        <v>30.000499999999999</v>
      </c>
      <c r="IF25">
        <v>31.662500000000001</v>
      </c>
      <c r="IG25">
        <v>31.5855</v>
      </c>
      <c r="IH25">
        <v>19.928999999999998</v>
      </c>
      <c r="II25">
        <v>45.8352</v>
      </c>
      <c r="IJ25">
        <v>77.188900000000004</v>
      </c>
      <c r="IK25">
        <v>25.305499999999999</v>
      </c>
      <c r="IL25">
        <v>400</v>
      </c>
      <c r="IM25">
        <v>23.254799999999999</v>
      </c>
      <c r="IN25">
        <v>99.595100000000002</v>
      </c>
      <c r="IO25">
        <v>99.779700000000005</v>
      </c>
    </row>
    <row r="26" spans="1:249" x14ac:dyDescent="0.3">
      <c r="A26">
        <v>10</v>
      </c>
      <c r="B26">
        <v>1658415522</v>
      </c>
      <c r="C26">
        <v>969</v>
      </c>
      <c r="D26" t="s">
        <v>431</v>
      </c>
      <c r="E26" t="s">
        <v>432</v>
      </c>
      <c r="F26" t="s">
        <v>378</v>
      </c>
      <c r="G26" t="s">
        <v>379</v>
      </c>
      <c r="H26" t="s">
        <v>380</v>
      </c>
      <c r="I26" t="s">
        <v>381</v>
      </c>
      <c r="J26" t="s">
        <v>382</v>
      </c>
      <c r="K26">
        <f t="shared" si="0"/>
        <v>5.7382476180332533</v>
      </c>
      <c r="L26">
        <v>1658415522</v>
      </c>
      <c r="M26">
        <f t="shared" si="1"/>
        <v>6.5331455854141301E-3</v>
      </c>
      <c r="N26">
        <f t="shared" si="2"/>
        <v>6.5331455854141298</v>
      </c>
      <c r="O26">
        <f t="shared" si="3"/>
        <v>29.49479080362671</v>
      </c>
      <c r="P26">
        <f t="shared" si="4"/>
        <v>361.85199999999998</v>
      </c>
      <c r="Q26">
        <f t="shared" si="5"/>
        <v>261.5592631580181</v>
      </c>
      <c r="R26">
        <f t="shared" si="6"/>
        <v>25.855395088616216</v>
      </c>
      <c r="S26">
        <f t="shared" si="7"/>
        <v>35.769432558592797</v>
      </c>
      <c r="T26">
        <f t="shared" si="8"/>
        <v>0.54783818400671402</v>
      </c>
      <c r="U26">
        <f t="shared" si="9"/>
        <v>2.9058020833978491</v>
      </c>
      <c r="V26">
        <f t="shared" si="10"/>
        <v>0.4962614804195053</v>
      </c>
      <c r="W26">
        <f t="shared" si="11"/>
        <v>0.31439175026408406</v>
      </c>
      <c r="X26">
        <f t="shared" si="12"/>
        <v>289.57502875486358</v>
      </c>
      <c r="Y26">
        <f t="shared" si="13"/>
        <v>30.073776459298948</v>
      </c>
      <c r="Z26">
        <f t="shared" si="14"/>
        <v>30.014500000000002</v>
      </c>
      <c r="AA26">
        <f t="shared" si="15"/>
        <v>4.2639994532519339</v>
      </c>
      <c r="AB26">
        <f t="shared" si="16"/>
        <v>70.398749084372298</v>
      </c>
      <c r="AC26">
        <f t="shared" si="17"/>
        <v>3.01053690293742</v>
      </c>
      <c r="AD26">
        <f t="shared" si="18"/>
        <v>4.2764068141740941</v>
      </c>
      <c r="AE26">
        <f t="shared" si="19"/>
        <v>1.2534625503145138</v>
      </c>
      <c r="AF26">
        <f t="shared" si="20"/>
        <v>-288.11172031676313</v>
      </c>
      <c r="AG26">
        <f t="shared" si="21"/>
        <v>7.9268746571592219</v>
      </c>
      <c r="AH26">
        <f t="shared" si="22"/>
        <v>0.60680085372289994</v>
      </c>
      <c r="AI26">
        <f t="shared" si="23"/>
        <v>9.9969839489825922</v>
      </c>
      <c r="AJ26">
        <v>0</v>
      </c>
      <c r="AK26">
        <v>0</v>
      </c>
      <c r="AL26">
        <f t="shared" si="24"/>
        <v>1</v>
      </c>
      <c r="AM26">
        <f t="shared" si="25"/>
        <v>0</v>
      </c>
      <c r="AN26">
        <f t="shared" si="26"/>
        <v>51639.154144234235</v>
      </c>
      <c r="AO26" t="s">
        <v>383</v>
      </c>
      <c r="AP26">
        <v>10238.9</v>
      </c>
      <c r="AQ26">
        <v>302.21199999999999</v>
      </c>
      <c r="AR26">
        <v>4052.3</v>
      </c>
      <c r="AS26">
        <f t="shared" si="27"/>
        <v>0.92542210596451402</v>
      </c>
      <c r="AT26">
        <v>-0.32343011824092399</v>
      </c>
      <c r="AU26" t="s">
        <v>433</v>
      </c>
      <c r="AV26">
        <v>10328.700000000001</v>
      </c>
      <c r="AW26">
        <v>952.31856000000005</v>
      </c>
      <c r="AX26">
        <v>1485.45</v>
      </c>
      <c r="AY26">
        <f t="shared" si="28"/>
        <v>0.35890231243057658</v>
      </c>
      <c r="AZ26">
        <v>0.5</v>
      </c>
      <c r="BA26">
        <f t="shared" si="29"/>
        <v>1513.2269993548514</v>
      </c>
      <c r="BB26">
        <f t="shared" si="30"/>
        <v>29.49479080362671</v>
      </c>
      <c r="BC26">
        <f t="shared" si="31"/>
        <v>271.55033465041936</v>
      </c>
      <c r="BD26">
        <f t="shared" si="32"/>
        <v>1.9705054783307675E-2</v>
      </c>
      <c r="BE26">
        <f t="shared" si="33"/>
        <v>1.7279948837052748</v>
      </c>
      <c r="BF26">
        <f t="shared" si="34"/>
        <v>267.71190773297548</v>
      </c>
      <c r="BG26" t="s">
        <v>434</v>
      </c>
      <c r="BH26">
        <v>632.77</v>
      </c>
      <c r="BI26">
        <f t="shared" si="35"/>
        <v>632.77</v>
      </c>
      <c r="BJ26">
        <f t="shared" si="36"/>
        <v>0.57402134033457886</v>
      </c>
      <c r="BK26">
        <f t="shared" si="37"/>
        <v>0.62524210723835427</v>
      </c>
      <c r="BL26">
        <f t="shared" si="38"/>
        <v>0.75064409436384538</v>
      </c>
      <c r="BM26">
        <f t="shared" si="39"/>
        <v>0.45056991070266506</v>
      </c>
      <c r="BN26">
        <f t="shared" si="40"/>
        <v>0.68447727093337551</v>
      </c>
      <c r="BO26">
        <f t="shared" si="41"/>
        <v>0.415443387134252</v>
      </c>
      <c r="BP26">
        <f t="shared" si="42"/>
        <v>0.584556612865748</v>
      </c>
      <c r="BQ26">
        <f t="shared" si="43"/>
        <v>1800.05</v>
      </c>
      <c r="BR26">
        <f t="shared" si="44"/>
        <v>1513.2269993548514</v>
      </c>
      <c r="BS26">
        <f t="shared" si="45"/>
        <v>0.84065831468839836</v>
      </c>
      <c r="BT26">
        <f t="shared" si="46"/>
        <v>0.16087054734860898</v>
      </c>
      <c r="BU26">
        <v>6</v>
      </c>
      <c r="BV26">
        <v>0.5</v>
      </c>
      <c r="BW26" t="s">
        <v>386</v>
      </c>
      <c r="BX26">
        <v>2</v>
      </c>
      <c r="BY26">
        <v>1658415522</v>
      </c>
      <c r="BZ26">
        <v>361.85199999999998</v>
      </c>
      <c r="CA26">
        <v>400.07799999999997</v>
      </c>
      <c r="CB26">
        <v>30.455300000000001</v>
      </c>
      <c r="CC26">
        <v>22.8552</v>
      </c>
      <c r="CD26">
        <v>361.00299999999999</v>
      </c>
      <c r="CE26">
        <v>30.376000000000001</v>
      </c>
      <c r="CF26">
        <v>500.06</v>
      </c>
      <c r="CG26">
        <v>98.751199999999997</v>
      </c>
      <c r="CH26">
        <v>9.9801399999999998E-2</v>
      </c>
      <c r="CI26">
        <v>30.065100000000001</v>
      </c>
      <c r="CJ26">
        <v>30.014500000000002</v>
      </c>
      <c r="CK26">
        <v>999.9</v>
      </c>
      <c r="CL26">
        <v>0</v>
      </c>
      <c r="CM26">
        <v>0</v>
      </c>
      <c r="CN26">
        <v>9990</v>
      </c>
      <c r="CO26">
        <v>0</v>
      </c>
      <c r="CP26">
        <v>1.5289399999999999E-3</v>
      </c>
      <c r="CQ26">
        <v>-38.226199999999999</v>
      </c>
      <c r="CR26">
        <v>373.21800000000002</v>
      </c>
      <c r="CS26">
        <v>409.43599999999998</v>
      </c>
      <c r="CT26">
        <v>7.6001599999999998</v>
      </c>
      <c r="CU26">
        <v>400.07799999999997</v>
      </c>
      <c r="CV26">
        <v>22.8552</v>
      </c>
      <c r="CW26">
        <v>3.0074999999999998</v>
      </c>
      <c r="CX26">
        <v>2.25698</v>
      </c>
      <c r="CY26">
        <v>24.069500000000001</v>
      </c>
      <c r="CZ26">
        <v>19.372599999999998</v>
      </c>
      <c r="DA26">
        <v>1800.05</v>
      </c>
      <c r="DB26">
        <v>0.97799499999999995</v>
      </c>
      <c r="DC26">
        <v>2.2004800000000001E-2</v>
      </c>
      <c r="DD26">
        <v>0</v>
      </c>
      <c r="DE26">
        <v>953.54899999999998</v>
      </c>
      <c r="DF26">
        <v>5.0009800000000002</v>
      </c>
      <c r="DG26">
        <v>19453.7</v>
      </c>
      <c r="DH26">
        <v>16376.3</v>
      </c>
      <c r="DI26">
        <v>49.375</v>
      </c>
      <c r="DJ26">
        <v>51.25</v>
      </c>
      <c r="DK26">
        <v>49.686999999999998</v>
      </c>
      <c r="DL26">
        <v>49.686999999999998</v>
      </c>
      <c r="DM26">
        <v>50.436999999999998</v>
      </c>
      <c r="DN26">
        <v>1755.55</v>
      </c>
      <c r="DO26">
        <v>39.5</v>
      </c>
      <c r="DP26">
        <v>0</v>
      </c>
      <c r="DQ26">
        <v>122.700000047684</v>
      </c>
      <c r="DR26">
        <v>0</v>
      </c>
      <c r="DS26">
        <v>952.31856000000005</v>
      </c>
      <c r="DT26">
        <v>8.1314615119336793</v>
      </c>
      <c r="DU26">
        <v>156.22307650605401</v>
      </c>
      <c r="DV26">
        <v>19434.168000000001</v>
      </c>
      <c r="DW26">
        <v>15</v>
      </c>
      <c r="DX26">
        <v>1658415502</v>
      </c>
      <c r="DY26" t="s">
        <v>435</v>
      </c>
      <c r="DZ26">
        <v>1658415495</v>
      </c>
      <c r="EA26">
        <v>1658415502</v>
      </c>
      <c r="EB26">
        <v>11</v>
      </c>
      <c r="EC26">
        <v>-6.2E-2</v>
      </c>
      <c r="ED26">
        <v>-5.0000000000000001E-3</v>
      </c>
      <c r="EE26">
        <v>0.85</v>
      </c>
      <c r="EF26">
        <v>5.5E-2</v>
      </c>
      <c r="EG26">
        <v>400</v>
      </c>
      <c r="EH26">
        <v>24</v>
      </c>
      <c r="EI26">
        <v>0.06</v>
      </c>
      <c r="EJ26">
        <v>0.02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2.9621400000000002</v>
      </c>
      <c r="EW26">
        <v>2.8400599999999998</v>
      </c>
      <c r="EX26">
        <v>8.6340700000000006E-2</v>
      </c>
      <c r="EY26">
        <v>9.4425899999999993E-2</v>
      </c>
      <c r="EZ26">
        <v>0.13356699999999999</v>
      </c>
      <c r="FA26">
        <v>0.109873</v>
      </c>
      <c r="FB26">
        <v>27325.3</v>
      </c>
      <c r="FC26">
        <v>27834.400000000001</v>
      </c>
      <c r="FD26">
        <v>27432.6</v>
      </c>
      <c r="FE26">
        <v>28001.5</v>
      </c>
      <c r="FF26">
        <v>30455.200000000001</v>
      </c>
      <c r="FG26">
        <v>30498.5</v>
      </c>
      <c r="FH26">
        <v>38198.6</v>
      </c>
      <c r="FI26">
        <v>37141.199999999997</v>
      </c>
      <c r="FJ26">
        <v>2.0287999999999999</v>
      </c>
      <c r="FK26">
        <v>1.73647</v>
      </c>
      <c r="FL26">
        <v>4.4900900000000001E-2</v>
      </c>
      <c r="FM26">
        <v>0</v>
      </c>
      <c r="FN26">
        <v>29.2834</v>
      </c>
      <c r="FO26">
        <v>999.9</v>
      </c>
      <c r="FP26">
        <v>62.311999999999998</v>
      </c>
      <c r="FQ26">
        <v>35.177999999999997</v>
      </c>
      <c r="FR26">
        <v>35.994700000000002</v>
      </c>
      <c r="FS26">
        <v>61.8401</v>
      </c>
      <c r="FT26">
        <v>35.288499999999999</v>
      </c>
      <c r="FU26">
        <v>1</v>
      </c>
      <c r="FV26">
        <v>0.381878</v>
      </c>
      <c r="FW26">
        <v>3.4252199999999999</v>
      </c>
      <c r="FX26">
        <v>20.222899999999999</v>
      </c>
      <c r="FY26">
        <v>5.2226800000000004</v>
      </c>
      <c r="FZ26">
        <v>12.0159</v>
      </c>
      <c r="GA26">
        <v>4.9980000000000002</v>
      </c>
      <c r="GB26">
        <v>3.2907299999999999</v>
      </c>
      <c r="GC26">
        <v>130.19999999999999</v>
      </c>
      <c r="GD26">
        <v>9999</v>
      </c>
      <c r="GE26">
        <v>7653.1</v>
      </c>
      <c r="GF26">
        <v>9999</v>
      </c>
      <c r="GG26">
        <v>1.8782300000000001</v>
      </c>
      <c r="GH26">
        <v>1.8720699999999999</v>
      </c>
      <c r="GI26">
        <v>1.8742399999999999</v>
      </c>
      <c r="GJ26">
        <v>1.87225</v>
      </c>
      <c r="GK26">
        <v>1.8725700000000001</v>
      </c>
      <c r="GL26">
        <v>1.8737900000000001</v>
      </c>
      <c r="GM26">
        <v>1.87408</v>
      </c>
      <c r="GN26">
        <v>1.87815</v>
      </c>
      <c r="GO26">
        <v>5</v>
      </c>
      <c r="GP26">
        <v>0</v>
      </c>
      <c r="GQ26">
        <v>0</v>
      </c>
      <c r="GR26">
        <v>0</v>
      </c>
      <c r="GS26" t="s">
        <v>388</v>
      </c>
      <c r="GT26" t="s">
        <v>389</v>
      </c>
      <c r="GU26" t="s">
        <v>390</v>
      </c>
      <c r="GV26" t="s">
        <v>390</v>
      </c>
      <c r="GW26" t="s">
        <v>390</v>
      </c>
      <c r="GX26" t="s">
        <v>390</v>
      </c>
      <c r="GY26">
        <v>0</v>
      </c>
      <c r="GZ26">
        <v>100</v>
      </c>
      <c r="HA26">
        <v>100</v>
      </c>
      <c r="HB26">
        <v>0.84899999999999998</v>
      </c>
      <c r="HC26">
        <v>7.9299999999999995E-2</v>
      </c>
      <c r="HD26">
        <v>0.70996030676572697</v>
      </c>
      <c r="HE26">
        <v>7.2704984381113296E-4</v>
      </c>
      <c r="HF26">
        <v>-1.05877040029023E-6</v>
      </c>
      <c r="HG26">
        <v>2.9517966189716799E-10</v>
      </c>
      <c r="HH26">
        <v>7.9343594377311394E-2</v>
      </c>
      <c r="HI26">
        <v>0</v>
      </c>
      <c r="HJ26">
        <v>0</v>
      </c>
      <c r="HK26">
        <v>0</v>
      </c>
      <c r="HL26">
        <v>1</v>
      </c>
      <c r="HM26">
        <v>2242</v>
      </c>
      <c r="HN26">
        <v>1</v>
      </c>
      <c r="HO26">
        <v>25</v>
      </c>
      <c r="HP26">
        <v>0.5</v>
      </c>
      <c r="HQ26">
        <v>0.3</v>
      </c>
      <c r="HR26">
        <v>0.99121099999999995</v>
      </c>
      <c r="HS26">
        <v>2.6220699999999999</v>
      </c>
      <c r="HT26">
        <v>1.49536</v>
      </c>
      <c r="HU26">
        <v>2.3046899999999999</v>
      </c>
      <c r="HV26">
        <v>1.49658</v>
      </c>
      <c r="HW26">
        <v>2.4438499999999999</v>
      </c>
      <c r="HX26">
        <v>40.604199999999999</v>
      </c>
      <c r="HY26">
        <v>23.7986</v>
      </c>
      <c r="HZ26">
        <v>18</v>
      </c>
      <c r="IA26">
        <v>507.04399999999998</v>
      </c>
      <c r="IB26">
        <v>454.738</v>
      </c>
      <c r="IC26">
        <v>24.647099999999998</v>
      </c>
      <c r="ID26">
        <v>32.077300000000001</v>
      </c>
      <c r="IE26">
        <v>30.000599999999999</v>
      </c>
      <c r="IF26">
        <v>31.8094</v>
      </c>
      <c r="IG26">
        <v>31.723600000000001</v>
      </c>
      <c r="IH26">
        <v>19.909199999999998</v>
      </c>
      <c r="II26">
        <v>47.854999999999997</v>
      </c>
      <c r="IJ26">
        <v>73.611199999999997</v>
      </c>
      <c r="IK26">
        <v>24.601600000000001</v>
      </c>
      <c r="IL26">
        <v>400</v>
      </c>
      <c r="IM26">
        <v>22.778500000000001</v>
      </c>
      <c r="IN26">
        <v>99.580699999999993</v>
      </c>
      <c r="IO26">
        <v>99.757999999999996</v>
      </c>
    </row>
    <row r="27" spans="1:249" x14ac:dyDescent="0.3">
      <c r="A27">
        <v>11</v>
      </c>
      <c r="B27">
        <v>1658415622</v>
      </c>
      <c r="C27">
        <v>1069</v>
      </c>
      <c r="D27" t="s">
        <v>436</v>
      </c>
      <c r="E27" t="s">
        <v>437</v>
      </c>
      <c r="F27" t="s">
        <v>378</v>
      </c>
      <c r="G27" t="s">
        <v>379</v>
      </c>
      <c r="H27" t="s">
        <v>380</v>
      </c>
      <c r="I27" t="s">
        <v>381</v>
      </c>
      <c r="J27" t="s">
        <v>382</v>
      </c>
      <c r="K27">
        <f t="shared" si="0"/>
        <v>5.4137618657339006</v>
      </c>
      <c r="L27">
        <v>1658415622</v>
      </c>
      <c r="M27">
        <f t="shared" si="1"/>
        <v>5.6860555837816322E-3</v>
      </c>
      <c r="N27">
        <f t="shared" si="2"/>
        <v>5.6860555837816324</v>
      </c>
      <c r="O27">
        <f t="shared" si="3"/>
        <v>42.0356692105888</v>
      </c>
      <c r="P27">
        <f t="shared" si="4"/>
        <v>545.98800000000006</v>
      </c>
      <c r="Q27">
        <f t="shared" si="5"/>
        <v>382.9658728994545</v>
      </c>
      <c r="R27">
        <f t="shared" si="6"/>
        <v>37.854469580622393</v>
      </c>
      <c r="S27">
        <f t="shared" si="7"/>
        <v>53.968480222286409</v>
      </c>
      <c r="T27">
        <f t="shared" si="8"/>
        <v>0.47216248068800942</v>
      </c>
      <c r="U27">
        <f t="shared" si="9"/>
        <v>2.9073529458386327</v>
      </c>
      <c r="V27">
        <f t="shared" si="10"/>
        <v>0.43332907441881663</v>
      </c>
      <c r="W27">
        <f t="shared" si="11"/>
        <v>0.27405304840042827</v>
      </c>
      <c r="X27">
        <f t="shared" si="12"/>
        <v>289.60855745906389</v>
      </c>
      <c r="Y27">
        <f t="shared" si="13"/>
        <v>30.309959290349532</v>
      </c>
      <c r="Z27">
        <f t="shared" si="14"/>
        <v>29.9938</v>
      </c>
      <c r="AA27">
        <f t="shared" si="15"/>
        <v>4.2589327640408161</v>
      </c>
      <c r="AB27">
        <f t="shared" si="16"/>
        <v>70.317639020809068</v>
      </c>
      <c r="AC27">
        <f t="shared" si="17"/>
        <v>3.0095897798487199</v>
      </c>
      <c r="AD27">
        <f t="shared" si="18"/>
        <v>4.2799926473044598</v>
      </c>
      <c r="AE27">
        <f t="shared" si="19"/>
        <v>1.2493429841920962</v>
      </c>
      <c r="AF27">
        <f t="shared" si="20"/>
        <v>-250.75505124476999</v>
      </c>
      <c r="AG27">
        <f t="shared" si="21"/>
        <v>13.464070112178703</v>
      </c>
      <c r="AH27">
        <f t="shared" si="22"/>
        <v>1.0300913081746434</v>
      </c>
      <c r="AI27">
        <f t="shared" si="23"/>
        <v>53.347667634647237</v>
      </c>
      <c r="AJ27">
        <v>0</v>
      </c>
      <c r="AK27">
        <v>0</v>
      </c>
      <c r="AL27">
        <f t="shared" si="24"/>
        <v>1</v>
      </c>
      <c r="AM27">
        <f t="shared" si="25"/>
        <v>0</v>
      </c>
      <c r="AN27">
        <f t="shared" si="26"/>
        <v>51680.557067615984</v>
      </c>
      <c r="AO27" t="s">
        <v>383</v>
      </c>
      <c r="AP27">
        <v>10238.9</v>
      </c>
      <c r="AQ27">
        <v>302.21199999999999</v>
      </c>
      <c r="AR27">
        <v>4052.3</v>
      </c>
      <c r="AS27">
        <f t="shared" si="27"/>
        <v>0.92542210596451402</v>
      </c>
      <c r="AT27">
        <v>-0.32343011824092399</v>
      </c>
      <c r="AU27" t="s">
        <v>438</v>
      </c>
      <c r="AV27">
        <v>10328.799999999999</v>
      </c>
      <c r="AW27">
        <v>1015.8819999999999</v>
      </c>
      <c r="AX27">
        <v>1649.35</v>
      </c>
      <c r="AY27">
        <f t="shared" si="28"/>
        <v>0.3840713008154728</v>
      </c>
      <c r="AZ27">
        <v>0.5</v>
      </c>
      <c r="BA27">
        <f t="shared" si="29"/>
        <v>1513.4034059373389</v>
      </c>
      <c r="BB27">
        <f t="shared" si="30"/>
        <v>42.0356692105888</v>
      </c>
      <c r="BC27">
        <f t="shared" si="31"/>
        <v>290.62740738846037</v>
      </c>
      <c r="BD27">
        <f t="shared" si="32"/>
        <v>2.7989298268160209E-2</v>
      </c>
      <c r="BE27">
        <f t="shared" si="33"/>
        <v>1.456907266498924</v>
      </c>
      <c r="BF27">
        <f t="shared" si="34"/>
        <v>272.5938407721892</v>
      </c>
      <c r="BG27" t="s">
        <v>439</v>
      </c>
      <c r="BH27">
        <v>649.08000000000004</v>
      </c>
      <c r="BI27">
        <f t="shared" si="35"/>
        <v>649.08000000000004</v>
      </c>
      <c r="BJ27">
        <f t="shared" si="36"/>
        <v>0.60646315215084723</v>
      </c>
      <c r="BK27">
        <f t="shared" si="37"/>
        <v>0.63329700980735204</v>
      </c>
      <c r="BL27">
        <f t="shared" si="38"/>
        <v>0.70608129947520293</v>
      </c>
      <c r="BM27">
        <f t="shared" si="39"/>
        <v>0.47023244834604916</v>
      </c>
      <c r="BN27">
        <f t="shared" si="40"/>
        <v>0.64077162989241854</v>
      </c>
      <c r="BO27">
        <f t="shared" si="41"/>
        <v>0.40463402553225286</v>
      </c>
      <c r="BP27">
        <f t="shared" si="42"/>
        <v>0.59536597446774708</v>
      </c>
      <c r="BQ27">
        <f t="shared" si="43"/>
        <v>1800.26</v>
      </c>
      <c r="BR27">
        <f t="shared" si="44"/>
        <v>1513.4034059373389</v>
      </c>
      <c r="BS27">
        <f t="shared" si="45"/>
        <v>0.84065824155251956</v>
      </c>
      <c r="BT27">
        <f t="shared" si="46"/>
        <v>0.1608704061963627</v>
      </c>
      <c r="BU27">
        <v>6</v>
      </c>
      <c r="BV27">
        <v>0.5</v>
      </c>
      <c r="BW27" t="s">
        <v>386</v>
      </c>
      <c r="BX27">
        <v>2</v>
      </c>
      <c r="BY27">
        <v>1658415622</v>
      </c>
      <c r="BZ27">
        <v>545.98800000000006</v>
      </c>
      <c r="CA27">
        <v>600.15200000000004</v>
      </c>
      <c r="CB27">
        <v>30.447399999999998</v>
      </c>
      <c r="CC27">
        <v>23.8324</v>
      </c>
      <c r="CD27">
        <v>544.98599999999999</v>
      </c>
      <c r="CE27">
        <v>30.362200000000001</v>
      </c>
      <c r="CF27">
        <v>500.03899999999999</v>
      </c>
      <c r="CG27">
        <v>98.746200000000002</v>
      </c>
      <c r="CH27">
        <v>9.9342799999999995E-2</v>
      </c>
      <c r="CI27">
        <v>30.079699999999999</v>
      </c>
      <c r="CJ27">
        <v>29.9938</v>
      </c>
      <c r="CK27">
        <v>999.9</v>
      </c>
      <c r="CL27">
        <v>0</v>
      </c>
      <c r="CM27">
        <v>0</v>
      </c>
      <c r="CN27">
        <v>9999.3799999999992</v>
      </c>
      <c r="CO27">
        <v>0</v>
      </c>
      <c r="CP27">
        <v>1.5289399999999999E-3</v>
      </c>
      <c r="CQ27">
        <v>-54.163899999999998</v>
      </c>
      <c r="CR27">
        <v>563.13400000000001</v>
      </c>
      <c r="CS27">
        <v>614.80399999999997</v>
      </c>
      <c r="CT27">
        <v>6.61496</v>
      </c>
      <c r="CU27">
        <v>600.15200000000004</v>
      </c>
      <c r="CV27">
        <v>23.8324</v>
      </c>
      <c r="CW27">
        <v>3.00657</v>
      </c>
      <c r="CX27">
        <v>2.3533599999999999</v>
      </c>
      <c r="CY27">
        <v>24.064299999999999</v>
      </c>
      <c r="CZ27">
        <v>20.046399999999998</v>
      </c>
      <c r="DA27">
        <v>1800.26</v>
      </c>
      <c r="DB27">
        <v>0.97799499999999995</v>
      </c>
      <c r="DC27">
        <v>2.2004800000000001E-2</v>
      </c>
      <c r="DD27">
        <v>0</v>
      </c>
      <c r="DE27">
        <v>1016.68</v>
      </c>
      <c r="DF27">
        <v>5.0009800000000002</v>
      </c>
      <c r="DG27">
        <v>20653.400000000001</v>
      </c>
      <c r="DH27">
        <v>16378.2</v>
      </c>
      <c r="DI27">
        <v>49.561999999999998</v>
      </c>
      <c r="DJ27">
        <v>51.436999999999998</v>
      </c>
      <c r="DK27">
        <v>49.875</v>
      </c>
      <c r="DL27">
        <v>49.875</v>
      </c>
      <c r="DM27">
        <v>50.686999999999998</v>
      </c>
      <c r="DN27">
        <v>1755.75</v>
      </c>
      <c r="DO27">
        <v>39.5</v>
      </c>
      <c r="DP27">
        <v>0</v>
      </c>
      <c r="DQ27">
        <v>99.799999952316298</v>
      </c>
      <c r="DR27">
        <v>0</v>
      </c>
      <c r="DS27">
        <v>1015.8819999999999</v>
      </c>
      <c r="DT27">
        <v>6.7184615232400997</v>
      </c>
      <c r="DU27">
        <v>166.423076703399</v>
      </c>
      <c r="DV27">
        <v>20625.707999999999</v>
      </c>
      <c r="DW27">
        <v>15</v>
      </c>
      <c r="DX27">
        <v>1658415609</v>
      </c>
      <c r="DY27" t="s">
        <v>440</v>
      </c>
      <c r="DZ27">
        <v>1658415608.5</v>
      </c>
      <c r="EA27">
        <v>1658415609</v>
      </c>
      <c r="EB27">
        <v>12</v>
      </c>
      <c r="EC27">
        <v>0.16300000000000001</v>
      </c>
      <c r="ED27">
        <v>6.0000000000000001E-3</v>
      </c>
      <c r="EE27">
        <v>0.99199999999999999</v>
      </c>
      <c r="EF27">
        <v>5.3999999999999999E-2</v>
      </c>
      <c r="EG27">
        <v>600</v>
      </c>
      <c r="EH27">
        <v>23</v>
      </c>
      <c r="EI27">
        <v>7.0000000000000007E-2</v>
      </c>
      <c r="EJ27">
        <v>0.02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2.9619200000000001</v>
      </c>
      <c r="EW27">
        <v>2.83968</v>
      </c>
      <c r="EX27">
        <v>0.117686</v>
      </c>
      <c r="EY27">
        <v>0.12718199999999999</v>
      </c>
      <c r="EZ27">
        <v>0.13348299999999999</v>
      </c>
      <c r="FA27">
        <v>0.113084</v>
      </c>
      <c r="FB27">
        <v>26382.5</v>
      </c>
      <c r="FC27">
        <v>26821.5</v>
      </c>
      <c r="FD27">
        <v>27428.3</v>
      </c>
      <c r="FE27">
        <v>27996.7</v>
      </c>
      <c r="FF27">
        <v>30456.2</v>
      </c>
      <c r="FG27">
        <v>30385.599999999999</v>
      </c>
      <c r="FH27">
        <v>38192.800000000003</v>
      </c>
      <c r="FI27">
        <v>37135.1</v>
      </c>
      <c r="FJ27">
        <v>2.0251299999999999</v>
      </c>
      <c r="FK27">
        <v>1.7301800000000001</v>
      </c>
      <c r="FL27">
        <v>4.81158E-2</v>
      </c>
      <c r="FM27">
        <v>0</v>
      </c>
      <c r="FN27">
        <v>29.2103</v>
      </c>
      <c r="FO27">
        <v>999.9</v>
      </c>
      <c r="FP27">
        <v>61.744999999999997</v>
      </c>
      <c r="FQ27">
        <v>35.610999999999997</v>
      </c>
      <c r="FR27">
        <v>36.530799999999999</v>
      </c>
      <c r="FS27">
        <v>62.040100000000002</v>
      </c>
      <c r="FT27">
        <v>34.619399999999999</v>
      </c>
      <c r="FU27">
        <v>1</v>
      </c>
      <c r="FV27">
        <v>0.39075500000000002</v>
      </c>
      <c r="FW27">
        <v>3.2151900000000002</v>
      </c>
      <c r="FX27">
        <v>20.225200000000001</v>
      </c>
      <c r="FY27">
        <v>5.2199900000000001</v>
      </c>
      <c r="FZ27">
        <v>12.0159</v>
      </c>
      <c r="GA27">
        <v>4.9981999999999998</v>
      </c>
      <c r="GB27">
        <v>3.29088</v>
      </c>
      <c r="GC27">
        <v>130.19999999999999</v>
      </c>
      <c r="GD27">
        <v>9999</v>
      </c>
      <c r="GE27">
        <v>7655.1</v>
      </c>
      <c r="GF27">
        <v>9999</v>
      </c>
      <c r="GG27">
        <v>1.87835</v>
      </c>
      <c r="GH27">
        <v>1.8721000000000001</v>
      </c>
      <c r="GI27">
        <v>1.87432</v>
      </c>
      <c r="GJ27">
        <v>1.8724099999999999</v>
      </c>
      <c r="GK27">
        <v>1.87269</v>
      </c>
      <c r="GL27">
        <v>1.87392</v>
      </c>
      <c r="GM27">
        <v>1.87422</v>
      </c>
      <c r="GN27">
        <v>1.8782000000000001</v>
      </c>
      <c r="GO27">
        <v>5</v>
      </c>
      <c r="GP27">
        <v>0</v>
      </c>
      <c r="GQ27">
        <v>0</v>
      </c>
      <c r="GR27">
        <v>0</v>
      </c>
      <c r="GS27" t="s">
        <v>388</v>
      </c>
      <c r="GT27" t="s">
        <v>389</v>
      </c>
      <c r="GU27" t="s">
        <v>390</v>
      </c>
      <c r="GV27" t="s">
        <v>390</v>
      </c>
      <c r="GW27" t="s">
        <v>390</v>
      </c>
      <c r="GX27" t="s">
        <v>390</v>
      </c>
      <c r="GY27">
        <v>0</v>
      </c>
      <c r="GZ27">
        <v>100</v>
      </c>
      <c r="HA27">
        <v>100</v>
      </c>
      <c r="HB27">
        <v>1.002</v>
      </c>
      <c r="HC27">
        <v>8.5199999999999998E-2</v>
      </c>
      <c r="HD27">
        <v>0.87274660970303297</v>
      </c>
      <c r="HE27">
        <v>7.2704984381113296E-4</v>
      </c>
      <c r="HF27">
        <v>-1.05877040029023E-6</v>
      </c>
      <c r="HG27">
        <v>2.9517966189716799E-10</v>
      </c>
      <c r="HH27">
        <v>8.5218023366211607E-2</v>
      </c>
      <c r="HI27">
        <v>0</v>
      </c>
      <c r="HJ27">
        <v>0</v>
      </c>
      <c r="HK27">
        <v>0</v>
      </c>
      <c r="HL27">
        <v>1</v>
      </c>
      <c r="HM27">
        <v>2242</v>
      </c>
      <c r="HN27">
        <v>1</v>
      </c>
      <c r="HO27">
        <v>25</v>
      </c>
      <c r="HP27">
        <v>0.2</v>
      </c>
      <c r="HQ27">
        <v>0.2</v>
      </c>
      <c r="HR27">
        <v>1.3708499999999999</v>
      </c>
      <c r="HS27">
        <v>2.6281699999999999</v>
      </c>
      <c r="HT27">
        <v>1.49536</v>
      </c>
      <c r="HU27">
        <v>2.2997999999999998</v>
      </c>
      <c r="HV27">
        <v>1.49658</v>
      </c>
      <c r="HW27">
        <v>2.50366</v>
      </c>
      <c r="HX27">
        <v>41.274099999999997</v>
      </c>
      <c r="HY27">
        <v>23.780999999999999</v>
      </c>
      <c r="HZ27">
        <v>18</v>
      </c>
      <c r="IA27">
        <v>505.70100000000002</v>
      </c>
      <c r="IB27">
        <v>451.24599999999998</v>
      </c>
      <c r="IC27">
        <v>25.0044</v>
      </c>
      <c r="ID27">
        <v>32.1845</v>
      </c>
      <c r="IE27">
        <v>30.000499999999999</v>
      </c>
      <c r="IF27">
        <v>31.929500000000001</v>
      </c>
      <c r="IG27">
        <v>31.838200000000001</v>
      </c>
      <c r="IH27">
        <v>27.522600000000001</v>
      </c>
      <c r="II27">
        <v>46.727400000000003</v>
      </c>
      <c r="IJ27">
        <v>69.044300000000007</v>
      </c>
      <c r="IK27">
        <v>25.011500000000002</v>
      </c>
      <c r="IL27">
        <v>600</v>
      </c>
      <c r="IM27">
        <v>23.536100000000001</v>
      </c>
      <c r="IN27">
        <v>99.565399999999997</v>
      </c>
      <c r="IO27">
        <v>99.741200000000006</v>
      </c>
    </row>
    <row r="28" spans="1:249" x14ac:dyDescent="0.3">
      <c r="A28">
        <v>12</v>
      </c>
      <c r="B28">
        <v>1658415722</v>
      </c>
      <c r="C28">
        <v>1169</v>
      </c>
      <c r="D28" t="s">
        <v>441</v>
      </c>
      <c r="E28" t="s">
        <v>442</v>
      </c>
      <c r="F28" t="s">
        <v>378</v>
      </c>
      <c r="G28" t="s">
        <v>379</v>
      </c>
      <c r="H28" t="s">
        <v>380</v>
      </c>
      <c r="I28" t="s">
        <v>381</v>
      </c>
      <c r="J28" t="s">
        <v>382</v>
      </c>
      <c r="K28">
        <f t="shared" si="0"/>
        <v>4.6784863284594334</v>
      </c>
      <c r="L28">
        <v>1658415722</v>
      </c>
      <c r="M28">
        <f t="shared" si="1"/>
        <v>5.743599385353809E-3</v>
      </c>
      <c r="N28">
        <f t="shared" si="2"/>
        <v>5.743599385353809</v>
      </c>
      <c r="O28">
        <f t="shared" si="3"/>
        <v>49.036277157860596</v>
      </c>
      <c r="P28">
        <f t="shared" si="4"/>
        <v>736.34900000000005</v>
      </c>
      <c r="Q28">
        <f t="shared" si="5"/>
        <v>546.02145252254695</v>
      </c>
      <c r="R28">
        <f t="shared" si="6"/>
        <v>53.97385856963075</v>
      </c>
      <c r="S28">
        <f t="shared" si="7"/>
        <v>72.787610450613002</v>
      </c>
      <c r="T28">
        <f t="shared" si="8"/>
        <v>0.47768790483294538</v>
      </c>
      <c r="U28">
        <f t="shared" si="9"/>
        <v>2.9016061261410311</v>
      </c>
      <c r="V28">
        <f t="shared" si="10"/>
        <v>0.43790957264870872</v>
      </c>
      <c r="W28">
        <f t="shared" si="11"/>
        <v>0.27699084514057587</v>
      </c>
      <c r="X28">
        <f t="shared" si="12"/>
        <v>289.57285375517188</v>
      </c>
      <c r="Y28">
        <f t="shared" si="13"/>
        <v>30.359694214621058</v>
      </c>
      <c r="Z28">
        <f t="shared" si="14"/>
        <v>30.0258</v>
      </c>
      <c r="AA28">
        <f t="shared" si="15"/>
        <v>4.2667675429518424</v>
      </c>
      <c r="AB28">
        <f t="shared" si="16"/>
        <v>70.25408389760959</v>
      </c>
      <c r="AC28">
        <f t="shared" si="17"/>
        <v>3.0180383024829003</v>
      </c>
      <c r="AD28">
        <f t="shared" si="18"/>
        <v>4.2958901960510651</v>
      </c>
      <c r="AE28">
        <f t="shared" si="19"/>
        <v>1.2487292404689421</v>
      </c>
      <c r="AF28">
        <f t="shared" si="20"/>
        <v>-253.29273289410298</v>
      </c>
      <c r="AG28">
        <f t="shared" si="21"/>
        <v>18.53711965249321</v>
      </c>
      <c r="AH28">
        <f t="shared" si="22"/>
        <v>1.4217019616693625</v>
      </c>
      <c r="AI28">
        <f t="shared" si="23"/>
        <v>56.238942475231489</v>
      </c>
      <c r="AJ28">
        <v>0</v>
      </c>
      <c r="AK28">
        <v>0</v>
      </c>
      <c r="AL28">
        <f t="shared" si="24"/>
        <v>1</v>
      </c>
      <c r="AM28">
        <f t="shared" si="25"/>
        <v>0</v>
      </c>
      <c r="AN28">
        <f t="shared" si="26"/>
        <v>51506.675517906915</v>
      </c>
      <c r="AO28" t="s">
        <v>383</v>
      </c>
      <c r="AP28">
        <v>10238.9</v>
      </c>
      <c r="AQ28">
        <v>302.21199999999999</v>
      </c>
      <c r="AR28">
        <v>4052.3</v>
      </c>
      <c r="AS28">
        <f t="shared" si="27"/>
        <v>0.92542210596451402</v>
      </c>
      <c r="AT28">
        <v>-0.32343011824092399</v>
      </c>
      <c r="AU28" t="s">
        <v>443</v>
      </c>
      <c r="AV28">
        <v>10328.1</v>
      </c>
      <c r="AW28">
        <v>1021.5524</v>
      </c>
      <c r="AX28">
        <v>1680.92</v>
      </c>
      <c r="AY28">
        <f t="shared" si="28"/>
        <v>0.39226590200604428</v>
      </c>
      <c r="AZ28">
        <v>0.5</v>
      </c>
      <c r="BA28">
        <f t="shared" si="29"/>
        <v>1513.2182993550111</v>
      </c>
      <c r="BB28">
        <f t="shared" si="30"/>
        <v>49.036277157860596</v>
      </c>
      <c r="BC28">
        <f t="shared" si="31"/>
        <v>296.7919705642729</v>
      </c>
      <c r="BD28">
        <f t="shared" si="32"/>
        <v>3.2619026149195013E-2</v>
      </c>
      <c r="BE28">
        <f t="shared" si="33"/>
        <v>1.4107631535111724</v>
      </c>
      <c r="BF28">
        <f t="shared" si="34"/>
        <v>273.44262434320382</v>
      </c>
      <c r="BG28" t="s">
        <v>444</v>
      </c>
      <c r="BH28">
        <v>648.20000000000005</v>
      </c>
      <c r="BI28">
        <f t="shared" si="35"/>
        <v>648.20000000000005</v>
      </c>
      <c r="BJ28">
        <f t="shared" si="36"/>
        <v>0.61437784070627988</v>
      </c>
      <c r="BK28">
        <f t="shared" si="37"/>
        <v>0.63847664420171979</v>
      </c>
      <c r="BL28">
        <f t="shared" si="38"/>
        <v>0.69662465850004407</v>
      </c>
      <c r="BM28">
        <f t="shared" si="39"/>
        <v>0.47825036193305615</v>
      </c>
      <c r="BN28">
        <f t="shared" si="40"/>
        <v>0.63235316077916037</v>
      </c>
      <c r="BO28">
        <f t="shared" si="41"/>
        <v>0.40512905727748744</v>
      </c>
      <c r="BP28">
        <f t="shared" si="42"/>
        <v>0.59487094272251251</v>
      </c>
      <c r="BQ28">
        <f t="shared" si="43"/>
        <v>1800.04</v>
      </c>
      <c r="BR28">
        <f t="shared" si="44"/>
        <v>1513.2182993550111</v>
      </c>
      <c r="BS28">
        <f t="shared" si="45"/>
        <v>0.8406581516827466</v>
      </c>
      <c r="BT28">
        <f t="shared" si="46"/>
        <v>0.1608702327477011</v>
      </c>
      <c r="BU28">
        <v>6</v>
      </c>
      <c r="BV28">
        <v>0.5</v>
      </c>
      <c r="BW28" t="s">
        <v>386</v>
      </c>
      <c r="BX28">
        <v>2</v>
      </c>
      <c r="BY28">
        <v>1658415722</v>
      </c>
      <c r="BZ28">
        <v>736.34900000000005</v>
      </c>
      <c r="CA28">
        <v>800.24199999999996</v>
      </c>
      <c r="CB28">
        <v>30.531700000000001</v>
      </c>
      <c r="CC28">
        <v>23.852499999999999</v>
      </c>
      <c r="CD28">
        <v>735.02700000000004</v>
      </c>
      <c r="CE28">
        <v>30.446899999999999</v>
      </c>
      <c r="CF28">
        <v>500.20100000000002</v>
      </c>
      <c r="CG28">
        <v>98.748900000000006</v>
      </c>
      <c r="CH28">
        <v>0.100437</v>
      </c>
      <c r="CI28">
        <v>30.144300000000001</v>
      </c>
      <c r="CJ28">
        <v>30.0258</v>
      </c>
      <c r="CK28">
        <v>999.9</v>
      </c>
      <c r="CL28">
        <v>0</v>
      </c>
      <c r="CM28">
        <v>0</v>
      </c>
      <c r="CN28">
        <v>9966.25</v>
      </c>
      <c r="CO28">
        <v>0</v>
      </c>
      <c r="CP28">
        <v>1.5289399999999999E-3</v>
      </c>
      <c r="CQ28">
        <v>-63.8934</v>
      </c>
      <c r="CR28">
        <v>759.53899999999999</v>
      </c>
      <c r="CS28">
        <v>819.79600000000005</v>
      </c>
      <c r="CT28">
        <v>6.6791999999999998</v>
      </c>
      <c r="CU28">
        <v>800.24199999999996</v>
      </c>
      <c r="CV28">
        <v>23.852499999999999</v>
      </c>
      <c r="CW28">
        <v>3.0149699999999999</v>
      </c>
      <c r="CX28">
        <v>2.35541</v>
      </c>
      <c r="CY28">
        <v>24.110800000000001</v>
      </c>
      <c r="CZ28">
        <v>20.060400000000001</v>
      </c>
      <c r="DA28">
        <v>1800.04</v>
      </c>
      <c r="DB28">
        <v>0.97799899999999995</v>
      </c>
      <c r="DC28">
        <v>2.2001E-2</v>
      </c>
      <c r="DD28">
        <v>0</v>
      </c>
      <c r="DE28">
        <v>1021.45</v>
      </c>
      <c r="DF28">
        <v>5.0009800000000002</v>
      </c>
      <c r="DG28">
        <v>19842.2</v>
      </c>
      <c r="DH28">
        <v>16376.2</v>
      </c>
      <c r="DI28">
        <v>49.811999999999998</v>
      </c>
      <c r="DJ28">
        <v>51.561999999999998</v>
      </c>
      <c r="DK28">
        <v>50</v>
      </c>
      <c r="DL28">
        <v>50.25</v>
      </c>
      <c r="DM28">
        <v>50.75</v>
      </c>
      <c r="DN28">
        <v>1755.55</v>
      </c>
      <c r="DO28">
        <v>39.49</v>
      </c>
      <c r="DP28">
        <v>0</v>
      </c>
      <c r="DQ28">
        <v>99.700000047683702</v>
      </c>
      <c r="DR28">
        <v>0</v>
      </c>
      <c r="DS28">
        <v>1021.5524</v>
      </c>
      <c r="DT28">
        <v>-2.7692308468102899E-2</v>
      </c>
      <c r="DU28">
        <v>-5600.9846010392603</v>
      </c>
      <c r="DV28">
        <v>20322.28</v>
      </c>
      <c r="DW28">
        <v>15</v>
      </c>
      <c r="DX28">
        <v>1658415701</v>
      </c>
      <c r="DY28" t="s">
        <v>445</v>
      </c>
      <c r="DZ28">
        <v>1658415698</v>
      </c>
      <c r="EA28">
        <v>1658415701</v>
      </c>
      <c r="EB28">
        <v>13</v>
      </c>
      <c r="EC28">
        <v>0.36899999999999999</v>
      </c>
      <c r="ED28">
        <v>0</v>
      </c>
      <c r="EE28">
        <v>1.298</v>
      </c>
      <c r="EF28">
        <v>5.8999999999999997E-2</v>
      </c>
      <c r="EG28">
        <v>800</v>
      </c>
      <c r="EH28">
        <v>24</v>
      </c>
      <c r="EI28">
        <v>0.1</v>
      </c>
      <c r="EJ28">
        <v>0.02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2.9622299999999999</v>
      </c>
      <c r="EW28">
        <v>2.84049</v>
      </c>
      <c r="EX28">
        <v>0.145007</v>
      </c>
      <c r="EY28">
        <v>0.154836</v>
      </c>
      <c r="EZ28">
        <v>0.133717</v>
      </c>
      <c r="FA28">
        <v>0.11312999999999999</v>
      </c>
      <c r="FB28">
        <v>25560.799999999999</v>
      </c>
      <c r="FC28">
        <v>25965.599999999999</v>
      </c>
      <c r="FD28">
        <v>27424.799999999999</v>
      </c>
      <c r="FE28">
        <v>27991.7</v>
      </c>
      <c r="FF28">
        <v>30446</v>
      </c>
      <c r="FG28">
        <v>30381.200000000001</v>
      </c>
      <c r="FH28">
        <v>38187.5</v>
      </c>
      <c r="FI28">
        <v>37129.199999999997</v>
      </c>
      <c r="FJ28">
        <v>2.0269300000000001</v>
      </c>
      <c r="FK28">
        <v>1.72462</v>
      </c>
      <c r="FL28">
        <v>5.1230199999999997E-2</v>
      </c>
      <c r="FM28">
        <v>0</v>
      </c>
      <c r="FN28">
        <v>29.191500000000001</v>
      </c>
      <c r="FO28">
        <v>999.9</v>
      </c>
      <c r="FP28">
        <v>61.213999999999999</v>
      </c>
      <c r="FQ28">
        <v>36.054000000000002</v>
      </c>
      <c r="FR28">
        <v>37.1098</v>
      </c>
      <c r="FS28">
        <v>62.0901</v>
      </c>
      <c r="FT28">
        <v>34.8598</v>
      </c>
      <c r="FU28">
        <v>1</v>
      </c>
      <c r="FV28">
        <v>0.39827200000000001</v>
      </c>
      <c r="FW28">
        <v>3.3746800000000001</v>
      </c>
      <c r="FX28">
        <v>20.221299999999999</v>
      </c>
      <c r="FY28">
        <v>5.2267200000000003</v>
      </c>
      <c r="FZ28">
        <v>12.0159</v>
      </c>
      <c r="GA28">
        <v>4.9992000000000001</v>
      </c>
      <c r="GB28">
        <v>3.2911800000000002</v>
      </c>
      <c r="GC28">
        <v>130.19999999999999</v>
      </c>
      <c r="GD28">
        <v>9999</v>
      </c>
      <c r="GE28">
        <v>7656.9</v>
      </c>
      <c r="GF28">
        <v>9999</v>
      </c>
      <c r="GG28">
        <v>1.8783700000000001</v>
      </c>
      <c r="GH28">
        <v>1.8722000000000001</v>
      </c>
      <c r="GI28">
        <v>1.87439</v>
      </c>
      <c r="GJ28">
        <v>1.8724499999999999</v>
      </c>
      <c r="GK28">
        <v>1.8727100000000001</v>
      </c>
      <c r="GL28">
        <v>1.8739300000000001</v>
      </c>
      <c r="GM28">
        <v>1.8742399999999999</v>
      </c>
      <c r="GN28">
        <v>1.87822</v>
      </c>
      <c r="GO28">
        <v>5</v>
      </c>
      <c r="GP28">
        <v>0</v>
      </c>
      <c r="GQ28">
        <v>0</v>
      </c>
      <c r="GR28">
        <v>0</v>
      </c>
      <c r="GS28" t="s">
        <v>388</v>
      </c>
      <c r="GT28" t="s">
        <v>389</v>
      </c>
      <c r="GU28" t="s">
        <v>390</v>
      </c>
      <c r="GV28" t="s">
        <v>390</v>
      </c>
      <c r="GW28" t="s">
        <v>390</v>
      </c>
      <c r="GX28" t="s">
        <v>390</v>
      </c>
      <c r="GY28">
        <v>0</v>
      </c>
      <c r="GZ28">
        <v>100</v>
      </c>
      <c r="HA28">
        <v>100</v>
      </c>
      <c r="HB28">
        <v>1.3220000000000001</v>
      </c>
      <c r="HC28">
        <v>8.48E-2</v>
      </c>
      <c r="HD28">
        <v>1.24199202620041</v>
      </c>
      <c r="HE28">
        <v>7.2704984381113296E-4</v>
      </c>
      <c r="HF28">
        <v>-1.05877040029023E-6</v>
      </c>
      <c r="HG28">
        <v>2.9517966189716799E-10</v>
      </c>
      <c r="HH28">
        <v>8.4838125440166404E-2</v>
      </c>
      <c r="HI28">
        <v>0</v>
      </c>
      <c r="HJ28">
        <v>0</v>
      </c>
      <c r="HK28">
        <v>0</v>
      </c>
      <c r="HL28">
        <v>1</v>
      </c>
      <c r="HM28">
        <v>2242</v>
      </c>
      <c r="HN28">
        <v>1</v>
      </c>
      <c r="HO28">
        <v>25</v>
      </c>
      <c r="HP28">
        <v>0.4</v>
      </c>
      <c r="HQ28">
        <v>0.3</v>
      </c>
      <c r="HR28">
        <v>1.7297400000000001</v>
      </c>
      <c r="HS28">
        <v>2.6122999999999998</v>
      </c>
      <c r="HT28">
        <v>1.49536</v>
      </c>
      <c r="HU28">
        <v>2.2985799999999998</v>
      </c>
      <c r="HV28">
        <v>1.49658</v>
      </c>
      <c r="HW28">
        <v>2.4267599999999998</v>
      </c>
      <c r="HX28">
        <v>41.901200000000003</v>
      </c>
      <c r="HY28">
        <v>23.772300000000001</v>
      </c>
      <c r="HZ28">
        <v>18</v>
      </c>
      <c r="IA28">
        <v>507.42599999999999</v>
      </c>
      <c r="IB28">
        <v>448.09899999999999</v>
      </c>
      <c r="IC28">
        <v>25.069099999999999</v>
      </c>
      <c r="ID28">
        <v>32.262799999999999</v>
      </c>
      <c r="IE28">
        <v>30.000499999999999</v>
      </c>
      <c r="IF28">
        <v>32.009399999999999</v>
      </c>
      <c r="IG28">
        <v>31.9283</v>
      </c>
      <c r="IH28">
        <v>34.689799999999998</v>
      </c>
      <c r="II28">
        <v>47.289000000000001</v>
      </c>
      <c r="IJ28">
        <v>64.800700000000006</v>
      </c>
      <c r="IK28">
        <v>25.059799999999999</v>
      </c>
      <c r="IL28">
        <v>800</v>
      </c>
      <c r="IM28">
        <v>23.725000000000001</v>
      </c>
      <c r="IN28">
        <v>99.551900000000003</v>
      </c>
      <c r="IO28">
        <v>99.724500000000006</v>
      </c>
    </row>
    <row r="29" spans="1:249" x14ac:dyDescent="0.3">
      <c r="A29">
        <v>13</v>
      </c>
      <c r="B29">
        <v>1658415822.0999999</v>
      </c>
      <c r="C29">
        <v>1269.0999999046301</v>
      </c>
      <c r="D29" t="s">
        <v>446</v>
      </c>
      <c r="E29" t="s">
        <v>447</v>
      </c>
      <c r="F29" t="s">
        <v>378</v>
      </c>
      <c r="G29" t="s">
        <v>379</v>
      </c>
      <c r="H29" t="s">
        <v>380</v>
      </c>
      <c r="I29" t="s">
        <v>381</v>
      </c>
      <c r="J29" t="s">
        <v>382</v>
      </c>
      <c r="K29">
        <f t="shared" si="0"/>
        <v>3.8704677589026217</v>
      </c>
      <c r="L29">
        <v>1658415822.0999999</v>
      </c>
      <c r="M29">
        <f t="shared" si="1"/>
        <v>5.9244174353856784E-3</v>
      </c>
      <c r="N29">
        <f t="shared" si="2"/>
        <v>5.9244174353856787</v>
      </c>
      <c r="O29">
        <f t="shared" si="3"/>
        <v>51.637083268850162</v>
      </c>
      <c r="P29">
        <f t="shared" si="4"/>
        <v>931.72299999999996</v>
      </c>
      <c r="Q29">
        <f t="shared" si="5"/>
        <v>730.01453089398888</v>
      </c>
      <c r="R29">
        <f t="shared" si="6"/>
        <v>72.164898047822632</v>
      </c>
      <c r="S29">
        <f t="shared" si="7"/>
        <v>92.104598550210994</v>
      </c>
      <c r="T29">
        <f t="shared" si="8"/>
        <v>0.48401976156347121</v>
      </c>
      <c r="U29">
        <f t="shared" si="9"/>
        <v>2.9025610030892164</v>
      </c>
      <c r="V29">
        <f t="shared" si="10"/>
        <v>0.44324030272866216</v>
      </c>
      <c r="W29">
        <f t="shared" si="11"/>
        <v>0.28040219094447627</v>
      </c>
      <c r="X29">
        <f t="shared" si="12"/>
        <v>289.5632777551304</v>
      </c>
      <c r="Y29">
        <f t="shared" si="13"/>
        <v>30.335141421617635</v>
      </c>
      <c r="Z29">
        <f t="shared" si="14"/>
        <v>30.066400000000002</v>
      </c>
      <c r="AA29">
        <f t="shared" si="15"/>
        <v>4.2767259944690776</v>
      </c>
      <c r="AB29">
        <f t="shared" si="16"/>
        <v>69.837481194516911</v>
      </c>
      <c r="AC29">
        <f t="shared" si="17"/>
        <v>3.0040858235786998</v>
      </c>
      <c r="AD29">
        <f t="shared" si="18"/>
        <v>4.3015380454679928</v>
      </c>
      <c r="AE29">
        <f t="shared" si="19"/>
        <v>1.2726401708903778</v>
      </c>
      <c r="AF29">
        <f t="shared" si="20"/>
        <v>-261.26680890050841</v>
      </c>
      <c r="AG29">
        <f t="shared" si="21"/>
        <v>15.773473174893351</v>
      </c>
      <c r="AH29">
        <f t="shared" si="22"/>
        <v>1.2097265649844475</v>
      </c>
      <c r="AI29">
        <f t="shared" si="23"/>
        <v>45.27966859449981</v>
      </c>
      <c r="AJ29">
        <v>0</v>
      </c>
      <c r="AK29">
        <v>0</v>
      </c>
      <c r="AL29">
        <f t="shared" si="24"/>
        <v>1</v>
      </c>
      <c r="AM29">
        <f t="shared" si="25"/>
        <v>0</v>
      </c>
      <c r="AN29">
        <f t="shared" si="26"/>
        <v>51529.934768336141</v>
      </c>
      <c r="AO29" t="s">
        <v>383</v>
      </c>
      <c r="AP29">
        <v>10238.9</v>
      </c>
      <c r="AQ29">
        <v>302.21199999999999</v>
      </c>
      <c r="AR29">
        <v>4052.3</v>
      </c>
      <c r="AS29">
        <f t="shared" si="27"/>
        <v>0.92542210596451402</v>
      </c>
      <c r="AT29">
        <v>-0.32343011824092399</v>
      </c>
      <c r="AU29" t="s">
        <v>448</v>
      </c>
      <c r="AV29">
        <v>10327.1</v>
      </c>
      <c r="AW29">
        <v>1000.16242307692</v>
      </c>
      <c r="AX29">
        <v>1643.27</v>
      </c>
      <c r="AY29">
        <f t="shared" si="28"/>
        <v>0.39135843587668484</v>
      </c>
      <c r="AZ29">
        <v>0.5</v>
      </c>
      <c r="BA29">
        <f t="shared" si="29"/>
        <v>1513.1678993549897</v>
      </c>
      <c r="BB29">
        <f t="shared" si="30"/>
        <v>51.637083268850162</v>
      </c>
      <c r="BC29">
        <f t="shared" si="31"/>
        <v>296.09551115518883</v>
      </c>
      <c r="BD29">
        <f t="shared" si="32"/>
        <v>3.4338894850492151E-2</v>
      </c>
      <c r="BE29">
        <f t="shared" si="33"/>
        <v>1.4659976753667994</v>
      </c>
      <c r="BF29">
        <f t="shared" si="34"/>
        <v>272.42725096922368</v>
      </c>
      <c r="BG29" t="s">
        <v>449</v>
      </c>
      <c r="BH29">
        <v>636.64</v>
      </c>
      <c r="BI29">
        <f t="shared" si="35"/>
        <v>636.64</v>
      </c>
      <c r="BJ29">
        <f t="shared" si="36"/>
        <v>0.61257736099362858</v>
      </c>
      <c r="BK29">
        <f t="shared" si="37"/>
        <v>0.63887185651438949</v>
      </c>
      <c r="BL29">
        <f t="shared" si="38"/>
        <v>0.70528975366400637</v>
      </c>
      <c r="BM29">
        <f t="shared" si="39"/>
        <v>0.47955239588674015</v>
      </c>
      <c r="BN29">
        <f t="shared" si="40"/>
        <v>0.64239292517935576</v>
      </c>
      <c r="BO29">
        <f t="shared" si="41"/>
        <v>0.4066653268976495</v>
      </c>
      <c r="BP29">
        <f t="shared" si="42"/>
        <v>0.59333467310235055</v>
      </c>
      <c r="BQ29">
        <f t="shared" si="43"/>
        <v>1799.98</v>
      </c>
      <c r="BR29">
        <f t="shared" si="44"/>
        <v>1513.1678993549897</v>
      </c>
      <c r="BS29">
        <f t="shared" si="45"/>
        <v>0.84065817362136785</v>
      </c>
      <c r="BT29">
        <f t="shared" si="46"/>
        <v>0.16087027508924009</v>
      </c>
      <c r="BU29">
        <v>6</v>
      </c>
      <c r="BV29">
        <v>0.5</v>
      </c>
      <c r="BW29" t="s">
        <v>386</v>
      </c>
      <c r="BX29">
        <v>2</v>
      </c>
      <c r="BY29">
        <v>1658415822.0999999</v>
      </c>
      <c r="BZ29">
        <v>931.72299999999996</v>
      </c>
      <c r="CA29">
        <v>1000.28</v>
      </c>
      <c r="CB29">
        <v>30.389099999999999</v>
      </c>
      <c r="CC29">
        <v>23.498999999999999</v>
      </c>
      <c r="CD29">
        <v>930.51099999999997</v>
      </c>
      <c r="CE29">
        <v>30.309799999999999</v>
      </c>
      <c r="CF29">
        <v>500.22899999999998</v>
      </c>
      <c r="CG29">
        <v>98.753399999999999</v>
      </c>
      <c r="CH29">
        <v>0.100657</v>
      </c>
      <c r="CI29">
        <v>30.167200000000001</v>
      </c>
      <c r="CJ29">
        <v>30.066400000000002</v>
      </c>
      <c r="CK29">
        <v>999.9</v>
      </c>
      <c r="CL29">
        <v>0</v>
      </c>
      <c r="CM29">
        <v>0</v>
      </c>
      <c r="CN29">
        <v>9971.25</v>
      </c>
      <c r="CO29">
        <v>0</v>
      </c>
      <c r="CP29">
        <v>1.5289399999999999E-3</v>
      </c>
      <c r="CQ29">
        <v>-68.552599999999998</v>
      </c>
      <c r="CR29">
        <v>960.92499999999995</v>
      </c>
      <c r="CS29">
        <v>1024.3499999999999</v>
      </c>
      <c r="CT29">
        <v>6.8900399999999999</v>
      </c>
      <c r="CU29">
        <v>1000.28</v>
      </c>
      <c r="CV29">
        <v>23.498999999999999</v>
      </c>
      <c r="CW29">
        <v>3.00102</v>
      </c>
      <c r="CX29">
        <v>2.3206099999999998</v>
      </c>
      <c r="CY29">
        <v>24.0336</v>
      </c>
      <c r="CZ29">
        <v>19.8202</v>
      </c>
      <c r="DA29">
        <v>1799.98</v>
      </c>
      <c r="DB29">
        <v>0.97799899999999995</v>
      </c>
      <c r="DC29">
        <v>2.2001E-2</v>
      </c>
      <c r="DD29">
        <v>0</v>
      </c>
      <c r="DE29">
        <v>999.07</v>
      </c>
      <c r="DF29">
        <v>5.0009800000000002</v>
      </c>
      <c r="DG29">
        <v>20364.8</v>
      </c>
      <c r="DH29">
        <v>16375.6</v>
      </c>
      <c r="DI29">
        <v>49.936999999999998</v>
      </c>
      <c r="DJ29">
        <v>51.625</v>
      </c>
      <c r="DK29">
        <v>50.375</v>
      </c>
      <c r="DL29">
        <v>50.811999999999998</v>
      </c>
      <c r="DM29">
        <v>51</v>
      </c>
      <c r="DN29">
        <v>1755.49</v>
      </c>
      <c r="DO29">
        <v>39.49</v>
      </c>
      <c r="DP29">
        <v>0</v>
      </c>
      <c r="DQ29">
        <v>99.799999952316298</v>
      </c>
      <c r="DR29">
        <v>0</v>
      </c>
      <c r="DS29">
        <v>1000.16242307692</v>
      </c>
      <c r="DT29">
        <v>-6.36564102967042</v>
      </c>
      <c r="DU29">
        <v>-114.420512796784</v>
      </c>
      <c r="DV29">
        <v>20380.3384615385</v>
      </c>
      <c r="DW29">
        <v>15</v>
      </c>
      <c r="DX29">
        <v>1658415798.0999999</v>
      </c>
      <c r="DY29" t="s">
        <v>450</v>
      </c>
      <c r="DZ29">
        <v>1658415796.5999999</v>
      </c>
      <c r="EA29">
        <v>1658415798.0999999</v>
      </c>
      <c r="EB29">
        <v>14</v>
      </c>
      <c r="EC29">
        <v>-2.7E-2</v>
      </c>
      <c r="ED29">
        <v>-6.0000000000000001E-3</v>
      </c>
      <c r="EE29">
        <v>1.1779999999999999</v>
      </c>
      <c r="EF29">
        <v>5.6000000000000001E-2</v>
      </c>
      <c r="EG29">
        <v>1000</v>
      </c>
      <c r="EH29">
        <v>24</v>
      </c>
      <c r="EI29">
        <v>0.03</v>
      </c>
      <c r="EJ29">
        <v>0.01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2.9622000000000002</v>
      </c>
      <c r="EW29">
        <v>2.84076</v>
      </c>
      <c r="EX29">
        <v>0.169575</v>
      </c>
      <c r="EY29">
        <v>0.17910999999999999</v>
      </c>
      <c r="EZ29">
        <v>0.13328799999999999</v>
      </c>
      <c r="FA29">
        <v>0.111947</v>
      </c>
      <c r="FB29">
        <v>24820.9</v>
      </c>
      <c r="FC29">
        <v>25215.3</v>
      </c>
      <c r="FD29">
        <v>27420.6</v>
      </c>
      <c r="FE29">
        <v>27988.6</v>
      </c>
      <c r="FF29">
        <v>30459.3</v>
      </c>
      <c r="FG29">
        <v>30420.400000000001</v>
      </c>
      <c r="FH29">
        <v>38182.699999999997</v>
      </c>
      <c r="FI29">
        <v>37125.199999999997</v>
      </c>
      <c r="FJ29">
        <v>2.0268799999999998</v>
      </c>
      <c r="FK29">
        <v>1.7185999999999999</v>
      </c>
      <c r="FL29">
        <v>4.7229199999999999E-2</v>
      </c>
      <c r="FM29">
        <v>0</v>
      </c>
      <c r="FN29">
        <v>29.297499999999999</v>
      </c>
      <c r="FO29">
        <v>999.9</v>
      </c>
      <c r="FP29">
        <v>60.682000000000002</v>
      </c>
      <c r="FQ29">
        <v>36.497</v>
      </c>
      <c r="FR29">
        <v>37.6892</v>
      </c>
      <c r="FS29">
        <v>61.894599999999997</v>
      </c>
      <c r="FT29">
        <v>35.104199999999999</v>
      </c>
      <c r="FU29">
        <v>1</v>
      </c>
      <c r="FV29">
        <v>0.40548299999999998</v>
      </c>
      <c r="FW29">
        <v>3.6570100000000001</v>
      </c>
      <c r="FX29">
        <v>20.215499999999999</v>
      </c>
      <c r="FY29">
        <v>5.2234299999999996</v>
      </c>
      <c r="FZ29">
        <v>12.0159</v>
      </c>
      <c r="GA29">
        <v>4.9985499999999998</v>
      </c>
      <c r="GB29">
        <v>3.29108</v>
      </c>
      <c r="GC29">
        <v>130.30000000000001</v>
      </c>
      <c r="GD29">
        <v>9999</v>
      </c>
      <c r="GE29">
        <v>7658.9</v>
      </c>
      <c r="GF29">
        <v>9999</v>
      </c>
      <c r="GG29">
        <v>1.87839</v>
      </c>
      <c r="GH29">
        <v>1.8722300000000001</v>
      </c>
      <c r="GI29">
        <v>1.87439</v>
      </c>
      <c r="GJ29">
        <v>1.8724400000000001</v>
      </c>
      <c r="GK29">
        <v>1.8727100000000001</v>
      </c>
      <c r="GL29">
        <v>1.8739300000000001</v>
      </c>
      <c r="GM29">
        <v>1.8742399999999999</v>
      </c>
      <c r="GN29">
        <v>1.87822</v>
      </c>
      <c r="GO29">
        <v>5</v>
      </c>
      <c r="GP29">
        <v>0</v>
      </c>
      <c r="GQ29">
        <v>0</v>
      </c>
      <c r="GR29">
        <v>0</v>
      </c>
      <c r="GS29" t="s">
        <v>388</v>
      </c>
      <c r="GT29" t="s">
        <v>389</v>
      </c>
      <c r="GU29" t="s">
        <v>390</v>
      </c>
      <c r="GV29" t="s">
        <v>390</v>
      </c>
      <c r="GW29" t="s">
        <v>390</v>
      </c>
      <c r="GX29" t="s">
        <v>390</v>
      </c>
      <c r="GY29">
        <v>0</v>
      </c>
      <c r="GZ29">
        <v>100</v>
      </c>
      <c r="HA29">
        <v>100</v>
      </c>
      <c r="HB29">
        <v>1.212</v>
      </c>
      <c r="HC29">
        <v>7.9299999999999995E-2</v>
      </c>
      <c r="HD29">
        <v>1.21454043429851</v>
      </c>
      <c r="HE29">
        <v>7.2704984381113296E-4</v>
      </c>
      <c r="HF29">
        <v>-1.05877040029023E-6</v>
      </c>
      <c r="HG29">
        <v>2.9517966189716799E-10</v>
      </c>
      <c r="HH29">
        <v>7.92596591119724E-2</v>
      </c>
      <c r="HI29">
        <v>0</v>
      </c>
      <c r="HJ29">
        <v>0</v>
      </c>
      <c r="HK29">
        <v>0</v>
      </c>
      <c r="HL29">
        <v>1</v>
      </c>
      <c r="HM29">
        <v>2242</v>
      </c>
      <c r="HN29">
        <v>1</v>
      </c>
      <c r="HO29">
        <v>25</v>
      </c>
      <c r="HP29">
        <v>0.4</v>
      </c>
      <c r="HQ29">
        <v>0.4</v>
      </c>
      <c r="HR29">
        <v>2.0739700000000001</v>
      </c>
      <c r="HS29">
        <v>2.6196299999999999</v>
      </c>
      <c r="HT29">
        <v>1.49536</v>
      </c>
      <c r="HU29">
        <v>2.2936999999999999</v>
      </c>
      <c r="HV29">
        <v>1.49658</v>
      </c>
      <c r="HW29">
        <v>2.4047900000000002</v>
      </c>
      <c r="HX29">
        <v>42.403799999999997</v>
      </c>
      <c r="HY29">
        <v>23.763500000000001</v>
      </c>
      <c r="HZ29">
        <v>18</v>
      </c>
      <c r="IA29">
        <v>508.00799999999998</v>
      </c>
      <c r="IB29">
        <v>444.59500000000003</v>
      </c>
      <c r="IC29">
        <v>24.6143</v>
      </c>
      <c r="ID29">
        <v>32.337699999999998</v>
      </c>
      <c r="IE29">
        <v>29.9999</v>
      </c>
      <c r="IF29">
        <v>32.089100000000002</v>
      </c>
      <c r="IG29">
        <v>32.011800000000001</v>
      </c>
      <c r="IH29">
        <v>41.566099999999999</v>
      </c>
      <c r="II29">
        <v>48.820500000000003</v>
      </c>
      <c r="IJ29">
        <v>59.688299999999998</v>
      </c>
      <c r="IK29">
        <v>24.6158</v>
      </c>
      <c r="IL29">
        <v>1000</v>
      </c>
      <c r="IM29">
        <v>23.249199999999998</v>
      </c>
      <c r="IN29">
        <v>99.538300000000007</v>
      </c>
      <c r="IO29">
        <v>99.7136</v>
      </c>
    </row>
    <row r="30" spans="1:249" x14ac:dyDescent="0.3">
      <c r="A30">
        <v>14</v>
      </c>
      <c r="B30">
        <v>1658415922.0999999</v>
      </c>
      <c r="C30">
        <v>1369.0999999046301</v>
      </c>
      <c r="D30" t="s">
        <v>451</v>
      </c>
      <c r="E30" t="s">
        <v>452</v>
      </c>
      <c r="F30" t="s">
        <v>378</v>
      </c>
      <c r="G30" t="s">
        <v>379</v>
      </c>
      <c r="H30" t="s">
        <v>380</v>
      </c>
      <c r="I30" t="s">
        <v>381</v>
      </c>
      <c r="J30" t="s">
        <v>382</v>
      </c>
      <c r="K30">
        <f t="shared" si="0"/>
        <v>3.1866084948511597</v>
      </c>
      <c r="L30">
        <v>1658415922.0999999</v>
      </c>
      <c r="M30">
        <f t="shared" si="1"/>
        <v>5.7176038480748906E-3</v>
      </c>
      <c r="N30">
        <f t="shared" si="2"/>
        <v>5.7176038480748907</v>
      </c>
      <c r="O30">
        <f t="shared" si="3"/>
        <v>51.977326037238633</v>
      </c>
      <c r="P30">
        <f t="shared" si="4"/>
        <v>1130.46</v>
      </c>
      <c r="Q30">
        <f t="shared" si="5"/>
        <v>913.05632320473592</v>
      </c>
      <c r="R30">
        <f t="shared" si="6"/>
        <v>90.257644259908758</v>
      </c>
      <c r="S30">
        <f t="shared" si="7"/>
        <v>111.74848028206199</v>
      </c>
      <c r="T30">
        <f t="shared" si="8"/>
        <v>0.45723004018508767</v>
      </c>
      <c r="U30">
        <f t="shared" si="9"/>
        <v>2.9027691914181255</v>
      </c>
      <c r="V30">
        <f t="shared" si="10"/>
        <v>0.42065963154820402</v>
      </c>
      <c r="W30">
        <f t="shared" si="11"/>
        <v>0.26595380209815173</v>
      </c>
      <c r="X30">
        <f t="shared" si="12"/>
        <v>289.58083375520647</v>
      </c>
      <c r="Y30">
        <f t="shared" si="13"/>
        <v>30.321672071961256</v>
      </c>
      <c r="Z30">
        <f t="shared" si="14"/>
        <v>30.014900000000001</v>
      </c>
      <c r="AA30">
        <f t="shared" si="15"/>
        <v>4.2640974120021067</v>
      </c>
      <c r="AB30">
        <f t="shared" si="16"/>
        <v>69.30586303167243</v>
      </c>
      <c r="AC30">
        <f t="shared" si="17"/>
        <v>2.9696590728955798</v>
      </c>
      <c r="AD30">
        <f t="shared" si="18"/>
        <v>4.2848598127094393</v>
      </c>
      <c r="AE30">
        <f t="shared" si="19"/>
        <v>1.2944383391065268</v>
      </c>
      <c r="AF30">
        <f t="shared" si="20"/>
        <v>-252.14632970010268</v>
      </c>
      <c r="AG30">
        <f t="shared" si="21"/>
        <v>13.239400237998019</v>
      </c>
      <c r="AH30">
        <f t="shared" si="22"/>
        <v>1.014707433313905</v>
      </c>
      <c r="AI30">
        <f t="shared" si="23"/>
        <v>51.688611726415708</v>
      </c>
      <c r="AJ30">
        <v>0</v>
      </c>
      <c r="AK30">
        <v>0</v>
      </c>
      <c r="AL30">
        <f t="shared" si="24"/>
        <v>1</v>
      </c>
      <c r="AM30">
        <f t="shared" si="25"/>
        <v>0</v>
      </c>
      <c r="AN30">
        <f t="shared" si="26"/>
        <v>51547.332787658219</v>
      </c>
      <c r="AO30" t="s">
        <v>383</v>
      </c>
      <c r="AP30">
        <v>10238.9</v>
      </c>
      <c r="AQ30">
        <v>302.21199999999999</v>
      </c>
      <c r="AR30">
        <v>4052.3</v>
      </c>
      <c r="AS30">
        <f t="shared" si="27"/>
        <v>0.92542210596451402</v>
      </c>
      <c r="AT30">
        <v>-0.32343011824092399</v>
      </c>
      <c r="AU30" t="s">
        <v>453</v>
      </c>
      <c r="AV30">
        <v>10325.799999999999</v>
      </c>
      <c r="AW30">
        <v>973.86746153846104</v>
      </c>
      <c r="AX30">
        <v>1579.48</v>
      </c>
      <c r="AY30">
        <f t="shared" si="28"/>
        <v>0.38342526556938927</v>
      </c>
      <c r="AZ30">
        <v>0.5</v>
      </c>
      <c r="BA30">
        <f t="shared" si="29"/>
        <v>1513.2602993550292</v>
      </c>
      <c r="BB30">
        <f t="shared" si="30"/>
        <v>51.977326037238633</v>
      </c>
      <c r="BC30">
        <f t="shared" si="31"/>
        <v>290.11111607790781</v>
      </c>
      <c r="BD30">
        <f t="shared" si="32"/>
        <v>3.4561638984232125E-2</v>
      </c>
      <c r="BE30">
        <f t="shared" si="33"/>
        <v>1.5655912072327602</v>
      </c>
      <c r="BF30">
        <f t="shared" si="34"/>
        <v>270.6153580303079</v>
      </c>
      <c r="BG30" t="s">
        <v>454</v>
      </c>
      <c r="BH30">
        <v>625.42999999999995</v>
      </c>
      <c r="BI30">
        <f t="shared" si="35"/>
        <v>625.42999999999995</v>
      </c>
      <c r="BJ30">
        <f t="shared" si="36"/>
        <v>0.60402790791906202</v>
      </c>
      <c r="BK30">
        <f t="shared" si="37"/>
        <v>0.634780712186509</v>
      </c>
      <c r="BL30">
        <f t="shared" si="38"/>
        <v>0.72159725930659757</v>
      </c>
      <c r="BM30">
        <f t="shared" si="39"/>
        <v>0.47414680275520799</v>
      </c>
      <c r="BN30">
        <f t="shared" si="40"/>
        <v>0.6594031926717453</v>
      </c>
      <c r="BO30">
        <f t="shared" si="41"/>
        <v>0.40766420124113484</v>
      </c>
      <c r="BP30">
        <f t="shared" si="42"/>
        <v>0.59233579875886511</v>
      </c>
      <c r="BQ30">
        <f t="shared" si="43"/>
        <v>1800.09</v>
      </c>
      <c r="BR30">
        <f t="shared" si="44"/>
        <v>1513.2602993550292</v>
      </c>
      <c r="BS30">
        <f t="shared" si="45"/>
        <v>0.8406581334016795</v>
      </c>
      <c r="BT30">
        <f t="shared" si="46"/>
        <v>0.16087019746524145</v>
      </c>
      <c r="BU30">
        <v>6</v>
      </c>
      <c r="BV30">
        <v>0.5</v>
      </c>
      <c r="BW30" t="s">
        <v>386</v>
      </c>
      <c r="BX30">
        <v>2</v>
      </c>
      <c r="BY30">
        <v>1658415922.0999999</v>
      </c>
      <c r="BZ30">
        <v>1130.46</v>
      </c>
      <c r="CA30">
        <v>1200.5899999999999</v>
      </c>
      <c r="CB30">
        <v>30.041399999999999</v>
      </c>
      <c r="CC30">
        <v>23.386299999999999</v>
      </c>
      <c r="CD30">
        <v>1128.99</v>
      </c>
      <c r="CE30">
        <v>29.965399999999999</v>
      </c>
      <c r="CF30">
        <v>499.99299999999999</v>
      </c>
      <c r="CG30">
        <v>98.752799999999993</v>
      </c>
      <c r="CH30">
        <v>9.94197E-2</v>
      </c>
      <c r="CI30">
        <v>30.099499999999999</v>
      </c>
      <c r="CJ30">
        <v>30.014900000000001</v>
      </c>
      <c r="CK30">
        <v>999.9</v>
      </c>
      <c r="CL30">
        <v>0</v>
      </c>
      <c r="CM30">
        <v>0</v>
      </c>
      <c r="CN30">
        <v>9972.5</v>
      </c>
      <c r="CO30">
        <v>0</v>
      </c>
      <c r="CP30">
        <v>1.5289399999999999E-3</v>
      </c>
      <c r="CQ30">
        <v>-70.130899999999997</v>
      </c>
      <c r="CR30">
        <v>1165.47</v>
      </c>
      <c r="CS30">
        <v>1229.3399999999999</v>
      </c>
      <c r="CT30">
        <v>6.6551099999999996</v>
      </c>
      <c r="CU30">
        <v>1200.5899999999999</v>
      </c>
      <c r="CV30">
        <v>23.386299999999999</v>
      </c>
      <c r="CW30">
        <v>2.9666800000000002</v>
      </c>
      <c r="CX30">
        <v>2.3094600000000001</v>
      </c>
      <c r="CY30">
        <v>23.841999999999999</v>
      </c>
      <c r="CZ30">
        <v>19.742599999999999</v>
      </c>
      <c r="DA30">
        <v>1800.09</v>
      </c>
      <c r="DB30">
        <v>0.97800299999999996</v>
      </c>
      <c r="DC30">
        <v>2.1997200000000001E-2</v>
      </c>
      <c r="DD30">
        <v>0</v>
      </c>
      <c r="DE30">
        <v>972.37099999999998</v>
      </c>
      <c r="DF30">
        <v>5.0009800000000002</v>
      </c>
      <c r="DG30">
        <v>19886</v>
      </c>
      <c r="DH30">
        <v>16376.7</v>
      </c>
      <c r="DI30">
        <v>50</v>
      </c>
      <c r="DJ30">
        <v>51.875</v>
      </c>
      <c r="DK30">
        <v>50.375</v>
      </c>
      <c r="DL30">
        <v>50.625</v>
      </c>
      <c r="DM30">
        <v>51</v>
      </c>
      <c r="DN30">
        <v>1755.6</v>
      </c>
      <c r="DO30">
        <v>39.49</v>
      </c>
      <c r="DP30">
        <v>0</v>
      </c>
      <c r="DQ30">
        <v>99.399999856948895</v>
      </c>
      <c r="DR30">
        <v>0</v>
      </c>
      <c r="DS30">
        <v>973.86746153846104</v>
      </c>
      <c r="DT30">
        <v>-11.274256429593599</v>
      </c>
      <c r="DU30">
        <v>-185.21709423253901</v>
      </c>
      <c r="DV30">
        <v>19912.176923076899</v>
      </c>
      <c r="DW30">
        <v>15</v>
      </c>
      <c r="DX30">
        <v>1658415909.5999999</v>
      </c>
      <c r="DY30" t="s">
        <v>455</v>
      </c>
      <c r="DZ30">
        <v>1658415909.0999999</v>
      </c>
      <c r="EA30">
        <v>1658415909.5999999</v>
      </c>
      <c r="EB30">
        <v>15</v>
      </c>
      <c r="EC30">
        <v>0.35799999999999998</v>
      </c>
      <c r="ED30">
        <v>-3.0000000000000001E-3</v>
      </c>
      <c r="EE30">
        <v>1.43</v>
      </c>
      <c r="EF30">
        <v>5.1999999999999998E-2</v>
      </c>
      <c r="EG30">
        <v>1201</v>
      </c>
      <c r="EH30">
        <v>24</v>
      </c>
      <c r="EI30">
        <v>0.03</v>
      </c>
      <c r="EJ30">
        <v>0.02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2.9613999999999998</v>
      </c>
      <c r="EW30">
        <v>2.8395199999999998</v>
      </c>
      <c r="EX30">
        <v>0.19189400000000001</v>
      </c>
      <c r="EY30">
        <v>0.20097000000000001</v>
      </c>
      <c r="EZ30">
        <v>0.13222400000000001</v>
      </c>
      <c r="FA30">
        <v>0.11155</v>
      </c>
      <c r="FB30">
        <v>24149.4</v>
      </c>
      <c r="FC30">
        <v>24538</v>
      </c>
      <c r="FD30">
        <v>27417.9</v>
      </c>
      <c r="FE30">
        <v>27984.3</v>
      </c>
      <c r="FF30">
        <v>30495.9</v>
      </c>
      <c r="FG30">
        <v>30431.200000000001</v>
      </c>
      <c r="FH30">
        <v>38179</v>
      </c>
      <c r="FI30">
        <v>37119.699999999997</v>
      </c>
      <c r="FJ30">
        <v>2.02413</v>
      </c>
      <c r="FK30">
        <v>1.7120299999999999</v>
      </c>
      <c r="FL30">
        <v>3.7848899999999998E-2</v>
      </c>
      <c r="FM30">
        <v>0</v>
      </c>
      <c r="FN30">
        <v>29.398700000000002</v>
      </c>
      <c r="FO30">
        <v>999.9</v>
      </c>
      <c r="FP30">
        <v>59.918999999999997</v>
      </c>
      <c r="FQ30">
        <v>36.93</v>
      </c>
      <c r="FR30">
        <v>38.110599999999998</v>
      </c>
      <c r="FS30">
        <v>61.9146</v>
      </c>
      <c r="FT30">
        <v>35.576900000000002</v>
      </c>
      <c r="FU30">
        <v>1</v>
      </c>
      <c r="FV30">
        <v>0.409578</v>
      </c>
      <c r="FW30">
        <v>2.3142900000000002</v>
      </c>
      <c r="FX30">
        <v>20.238199999999999</v>
      </c>
      <c r="FY30">
        <v>5.2214799999999997</v>
      </c>
      <c r="FZ30">
        <v>12.0159</v>
      </c>
      <c r="GA30">
        <v>4.9973000000000001</v>
      </c>
      <c r="GB30">
        <v>3.2905000000000002</v>
      </c>
      <c r="GC30">
        <v>130.30000000000001</v>
      </c>
      <c r="GD30">
        <v>9999</v>
      </c>
      <c r="GE30">
        <v>7660.9</v>
      </c>
      <c r="GF30">
        <v>9999</v>
      </c>
      <c r="GG30">
        <v>1.87845</v>
      </c>
      <c r="GH30">
        <v>1.87225</v>
      </c>
      <c r="GI30">
        <v>1.87439</v>
      </c>
      <c r="GJ30">
        <v>1.87256</v>
      </c>
      <c r="GK30">
        <v>1.8727100000000001</v>
      </c>
      <c r="GL30">
        <v>1.8739300000000001</v>
      </c>
      <c r="GM30">
        <v>1.87425</v>
      </c>
      <c r="GN30">
        <v>1.8782000000000001</v>
      </c>
      <c r="GO30">
        <v>5</v>
      </c>
      <c r="GP30">
        <v>0</v>
      </c>
      <c r="GQ30">
        <v>0</v>
      </c>
      <c r="GR30">
        <v>0</v>
      </c>
      <c r="GS30" t="s">
        <v>388</v>
      </c>
      <c r="GT30" t="s">
        <v>389</v>
      </c>
      <c r="GU30" t="s">
        <v>390</v>
      </c>
      <c r="GV30" t="s">
        <v>390</v>
      </c>
      <c r="GW30" t="s">
        <v>390</v>
      </c>
      <c r="GX30" t="s">
        <v>390</v>
      </c>
      <c r="GY30">
        <v>0</v>
      </c>
      <c r="GZ30">
        <v>100</v>
      </c>
      <c r="HA30">
        <v>100</v>
      </c>
      <c r="HB30">
        <v>1.47</v>
      </c>
      <c r="HC30">
        <v>7.5999999999999998E-2</v>
      </c>
      <c r="HD30">
        <v>1.57159234189298</v>
      </c>
      <c r="HE30">
        <v>7.2704984381113296E-4</v>
      </c>
      <c r="HF30">
        <v>-1.05877040029023E-6</v>
      </c>
      <c r="HG30">
        <v>2.9517966189716799E-10</v>
      </c>
      <c r="HH30">
        <v>7.6066852918755604E-2</v>
      </c>
      <c r="HI30">
        <v>0</v>
      </c>
      <c r="HJ30">
        <v>0</v>
      </c>
      <c r="HK30">
        <v>0</v>
      </c>
      <c r="HL30">
        <v>1</v>
      </c>
      <c r="HM30">
        <v>2242</v>
      </c>
      <c r="HN30">
        <v>1</v>
      </c>
      <c r="HO30">
        <v>25</v>
      </c>
      <c r="HP30">
        <v>0.2</v>
      </c>
      <c r="HQ30">
        <v>0.2</v>
      </c>
      <c r="HR30">
        <v>2.4060100000000002</v>
      </c>
      <c r="HS30">
        <v>2.6122999999999998</v>
      </c>
      <c r="HT30">
        <v>1.49536</v>
      </c>
      <c r="HU30">
        <v>2.2851599999999999</v>
      </c>
      <c r="HV30">
        <v>1.49658</v>
      </c>
      <c r="HW30">
        <v>2.4890099999999999</v>
      </c>
      <c r="HX30">
        <v>42.831499999999998</v>
      </c>
      <c r="HY30">
        <v>23.772300000000001</v>
      </c>
      <c r="HZ30">
        <v>18</v>
      </c>
      <c r="IA30">
        <v>507.04</v>
      </c>
      <c r="IB30">
        <v>440.75799999999998</v>
      </c>
      <c r="IC30">
        <v>24.290400000000002</v>
      </c>
      <c r="ID30">
        <v>32.428400000000003</v>
      </c>
      <c r="IE30">
        <v>29.994599999999998</v>
      </c>
      <c r="IF30">
        <v>32.1845</v>
      </c>
      <c r="IG30">
        <v>32.098300000000002</v>
      </c>
      <c r="IH30">
        <v>48.217199999999998</v>
      </c>
      <c r="II30">
        <v>50.3962</v>
      </c>
      <c r="IJ30">
        <v>53.9405</v>
      </c>
      <c r="IK30">
        <v>24.393699999999999</v>
      </c>
      <c r="IL30">
        <v>1200</v>
      </c>
      <c r="IM30">
        <v>22.629300000000001</v>
      </c>
      <c r="IN30">
        <v>99.528599999999997</v>
      </c>
      <c r="IO30">
        <v>99.698700000000002</v>
      </c>
    </row>
    <row r="31" spans="1:249" x14ac:dyDescent="0.3">
      <c r="A31">
        <v>15</v>
      </c>
      <c r="B31">
        <v>1658416022.0999999</v>
      </c>
      <c r="C31">
        <v>1469.0999999046301</v>
      </c>
      <c r="D31" t="s">
        <v>456</v>
      </c>
      <c r="E31" t="s">
        <v>457</v>
      </c>
      <c r="F31" t="s">
        <v>378</v>
      </c>
      <c r="G31" t="s">
        <v>379</v>
      </c>
      <c r="H31" t="s">
        <v>380</v>
      </c>
      <c r="I31" t="s">
        <v>381</v>
      </c>
      <c r="J31" t="s">
        <v>382</v>
      </c>
      <c r="K31">
        <f t="shared" si="0"/>
        <v>2.5301094375876101</v>
      </c>
      <c r="L31">
        <v>1658416022.0999999</v>
      </c>
      <c r="M31">
        <f t="shared" si="1"/>
        <v>5.0012072505003936E-3</v>
      </c>
      <c r="N31">
        <f t="shared" si="2"/>
        <v>5.0012072505003937</v>
      </c>
      <c r="O31">
        <f t="shared" si="3"/>
        <v>52.425354121091637</v>
      </c>
      <c r="P31">
        <f t="shared" si="4"/>
        <v>1429.36</v>
      </c>
      <c r="Q31">
        <f t="shared" si="5"/>
        <v>1171.6998370783372</v>
      </c>
      <c r="R31">
        <f t="shared" si="6"/>
        <v>115.82430003666735</v>
      </c>
      <c r="S31">
        <f t="shared" si="7"/>
        <v>141.29439662057598</v>
      </c>
      <c r="T31">
        <f t="shared" si="8"/>
        <v>0.38909047338880048</v>
      </c>
      <c r="U31">
        <f t="shared" si="9"/>
        <v>2.9110946157464959</v>
      </c>
      <c r="V31">
        <f t="shared" si="10"/>
        <v>0.36233629850714544</v>
      </c>
      <c r="W31">
        <f t="shared" si="11"/>
        <v>0.22871045764687717</v>
      </c>
      <c r="X31">
        <f t="shared" si="12"/>
        <v>289.56430745497983</v>
      </c>
      <c r="Y31">
        <f t="shared" si="13"/>
        <v>30.46560155658003</v>
      </c>
      <c r="Z31">
        <f t="shared" si="14"/>
        <v>30.011500000000002</v>
      </c>
      <c r="AA31">
        <f t="shared" si="15"/>
        <v>4.2632648251370604</v>
      </c>
      <c r="AB31">
        <f t="shared" si="16"/>
        <v>68.98259985725629</v>
      </c>
      <c r="AC31">
        <f t="shared" si="17"/>
        <v>2.9486219692140798</v>
      </c>
      <c r="AD31">
        <f t="shared" si="18"/>
        <v>4.2744430846555197</v>
      </c>
      <c r="AE31">
        <f t="shared" si="19"/>
        <v>1.3146428559229806</v>
      </c>
      <c r="AF31">
        <f t="shared" si="20"/>
        <v>-220.55323974706735</v>
      </c>
      <c r="AG31">
        <f t="shared" si="21"/>
        <v>7.1565977413395938</v>
      </c>
      <c r="AH31">
        <f t="shared" si="22"/>
        <v>0.54681052035770616</v>
      </c>
      <c r="AI31">
        <f t="shared" si="23"/>
        <v>76.714475969609794</v>
      </c>
      <c r="AJ31">
        <v>0</v>
      </c>
      <c r="AK31">
        <v>0</v>
      </c>
      <c r="AL31">
        <f t="shared" si="24"/>
        <v>1</v>
      </c>
      <c r="AM31">
        <f t="shared" si="25"/>
        <v>0</v>
      </c>
      <c r="AN31">
        <f t="shared" si="26"/>
        <v>51790.801083802828</v>
      </c>
      <c r="AO31" t="s">
        <v>383</v>
      </c>
      <c r="AP31">
        <v>10238.9</v>
      </c>
      <c r="AQ31">
        <v>302.21199999999999</v>
      </c>
      <c r="AR31">
        <v>4052.3</v>
      </c>
      <c r="AS31">
        <f t="shared" si="27"/>
        <v>0.92542210596451402</v>
      </c>
      <c r="AT31">
        <v>-0.32343011824092399</v>
      </c>
      <c r="AU31" t="s">
        <v>458</v>
      </c>
      <c r="AV31">
        <v>10325</v>
      </c>
      <c r="AW31">
        <v>946.58144000000004</v>
      </c>
      <c r="AX31">
        <v>1505.98</v>
      </c>
      <c r="AY31">
        <f t="shared" si="28"/>
        <v>0.37145151994050385</v>
      </c>
      <c r="AZ31">
        <v>0.5</v>
      </c>
      <c r="BA31">
        <f t="shared" si="29"/>
        <v>1513.1760059352227</v>
      </c>
      <c r="BB31">
        <f t="shared" si="30"/>
        <v>52.425354121091637</v>
      </c>
      <c r="BC31">
        <f t="shared" si="31"/>
        <v>281.03576367106967</v>
      </c>
      <c r="BD31">
        <f t="shared" si="32"/>
        <v>3.4859648865983056E-2</v>
      </c>
      <c r="BE31">
        <f t="shared" si="33"/>
        <v>1.6908059867992935</v>
      </c>
      <c r="BF31">
        <f t="shared" si="34"/>
        <v>268.37125679978953</v>
      </c>
      <c r="BG31" t="s">
        <v>459</v>
      </c>
      <c r="BH31">
        <v>617.57000000000005</v>
      </c>
      <c r="BI31">
        <f t="shared" si="35"/>
        <v>617.57000000000005</v>
      </c>
      <c r="BJ31">
        <f t="shared" si="36"/>
        <v>0.58992151290189776</v>
      </c>
      <c r="BK31">
        <f t="shared" si="37"/>
        <v>0.62966261073153162</v>
      </c>
      <c r="BL31">
        <f t="shared" si="38"/>
        <v>0.74134502566431715</v>
      </c>
      <c r="BM31">
        <f t="shared" si="39"/>
        <v>0.46470628891945953</v>
      </c>
      <c r="BN31">
        <f t="shared" si="40"/>
        <v>0.67900273273587186</v>
      </c>
      <c r="BO31">
        <f t="shared" si="41"/>
        <v>0.41080536980470694</v>
      </c>
      <c r="BP31">
        <f t="shared" si="42"/>
        <v>0.58919463019529306</v>
      </c>
      <c r="BQ31">
        <f t="shared" si="43"/>
        <v>1799.99</v>
      </c>
      <c r="BR31">
        <f t="shared" si="44"/>
        <v>1513.1760059352227</v>
      </c>
      <c r="BS31">
        <f t="shared" si="45"/>
        <v>0.84065800695294013</v>
      </c>
      <c r="BT31">
        <f t="shared" si="46"/>
        <v>0.16086995341917446</v>
      </c>
      <c r="BU31">
        <v>6</v>
      </c>
      <c r="BV31">
        <v>0.5</v>
      </c>
      <c r="BW31" t="s">
        <v>386</v>
      </c>
      <c r="BX31">
        <v>2</v>
      </c>
      <c r="BY31">
        <v>1658416022.0999999</v>
      </c>
      <c r="BZ31">
        <v>1429.36</v>
      </c>
      <c r="CA31">
        <v>1500.89</v>
      </c>
      <c r="CB31">
        <v>29.828800000000001</v>
      </c>
      <c r="CC31">
        <v>24.003</v>
      </c>
      <c r="CD31">
        <v>1427.96</v>
      </c>
      <c r="CE31">
        <v>29.750800000000002</v>
      </c>
      <c r="CF31">
        <v>499.71100000000001</v>
      </c>
      <c r="CG31">
        <v>98.754199999999997</v>
      </c>
      <c r="CH31">
        <v>9.7311599999999998E-2</v>
      </c>
      <c r="CI31">
        <v>30.057099999999998</v>
      </c>
      <c r="CJ31">
        <v>30.011500000000002</v>
      </c>
      <c r="CK31">
        <v>999.9</v>
      </c>
      <c r="CL31">
        <v>0</v>
      </c>
      <c r="CM31">
        <v>0</v>
      </c>
      <c r="CN31">
        <v>10020</v>
      </c>
      <c r="CO31">
        <v>0</v>
      </c>
      <c r="CP31">
        <v>1.5289399999999999E-3</v>
      </c>
      <c r="CQ31">
        <v>-71.530199999999994</v>
      </c>
      <c r="CR31">
        <v>1473.3</v>
      </c>
      <c r="CS31">
        <v>1537.8</v>
      </c>
      <c r="CT31">
        <v>5.8258299999999998</v>
      </c>
      <c r="CU31">
        <v>1500.89</v>
      </c>
      <c r="CV31">
        <v>24.003</v>
      </c>
      <c r="CW31">
        <v>2.9457200000000001</v>
      </c>
      <c r="CX31">
        <v>2.3704000000000001</v>
      </c>
      <c r="CY31">
        <v>23.7242</v>
      </c>
      <c r="CZ31">
        <v>20.1629</v>
      </c>
      <c r="DA31">
        <v>1799.99</v>
      </c>
      <c r="DB31">
        <v>0.97800299999999996</v>
      </c>
      <c r="DC31">
        <v>2.1997200000000001E-2</v>
      </c>
      <c r="DD31">
        <v>0</v>
      </c>
      <c r="DE31">
        <v>944.53899999999999</v>
      </c>
      <c r="DF31">
        <v>5.0009800000000002</v>
      </c>
      <c r="DG31">
        <v>19380.400000000001</v>
      </c>
      <c r="DH31">
        <v>16375.8</v>
      </c>
      <c r="DI31">
        <v>50.125</v>
      </c>
      <c r="DJ31">
        <v>51.936999999999998</v>
      </c>
      <c r="DK31">
        <v>50.5</v>
      </c>
      <c r="DL31">
        <v>51.186999999999998</v>
      </c>
      <c r="DM31">
        <v>51.186999999999998</v>
      </c>
      <c r="DN31">
        <v>1755.5</v>
      </c>
      <c r="DO31">
        <v>39.479999999999997</v>
      </c>
      <c r="DP31">
        <v>0</v>
      </c>
      <c r="DQ31">
        <v>99.699999809265094</v>
      </c>
      <c r="DR31">
        <v>0</v>
      </c>
      <c r="DS31">
        <v>946.58144000000004</v>
      </c>
      <c r="DT31">
        <v>-17.946538489759298</v>
      </c>
      <c r="DU31">
        <v>-339.15384648752303</v>
      </c>
      <c r="DV31">
        <v>19417.919999999998</v>
      </c>
      <c r="DW31">
        <v>15</v>
      </c>
      <c r="DX31">
        <v>1658416012.5999999</v>
      </c>
      <c r="DY31" t="s">
        <v>460</v>
      </c>
      <c r="DZ31">
        <v>1658416012.0999999</v>
      </c>
      <c r="EA31">
        <v>1658416012.5999999</v>
      </c>
      <c r="EB31">
        <v>16</v>
      </c>
      <c r="EC31">
        <v>8.5999999999999993E-2</v>
      </c>
      <c r="ED31">
        <v>2E-3</v>
      </c>
      <c r="EE31">
        <v>1.3620000000000001</v>
      </c>
      <c r="EF31">
        <v>5.3999999999999999E-2</v>
      </c>
      <c r="EG31">
        <v>1500</v>
      </c>
      <c r="EH31">
        <v>24</v>
      </c>
      <c r="EI31">
        <v>0.04</v>
      </c>
      <c r="EJ31">
        <v>0.02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2.9605800000000002</v>
      </c>
      <c r="EW31">
        <v>2.8378199999999998</v>
      </c>
      <c r="EX31">
        <v>0.22190099999999999</v>
      </c>
      <c r="EY31">
        <v>0.23034299999999999</v>
      </c>
      <c r="EZ31">
        <v>0.13156000000000001</v>
      </c>
      <c r="FA31">
        <v>0.113568</v>
      </c>
      <c r="FB31">
        <v>23250</v>
      </c>
      <c r="FC31">
        <v>23632.400000000001</v>
      </c>
      <c r="FD31">
        <v>27418</v>
      </c>
      <c r="FE31">
        <v>27983.7</v>
      </c>
      <c r="FF31">
        <v>30521.7</v>
      </c>
      <c r="FG31">
        <v>30362.799999999999</v>
      </c>
      <c r="FH31">
        <v>38179</v>
      </c>
      <c r="FI31">
        <v>37118.199999999997</v>
      </c>
      <c r="FJ31">
        <v>2.0205799999999998</v>
      </c>
      <c r="FK31">
        <v>1.7081500000000001</v>
      </c>
      <c r="FL31">
        <v>3.8936699999999998E-2</v>
      </c>
      <c r="FM31">
        <v>0</v>
      </c>
      <c r="FN31">
        <v>29.377500000000001</v>
      </c>
      <c r="FO31">
        <v>999.9</v>
      </c>
      <c r="FP31">
        <v>59.161999999999999</v>
      </c>
      <c r="FQ31">
        <v>37.353000000000002</v>
      </c>
      <c r="FR31">
        <v>38.503700000000002</v>
      </c>
      <c r="FS31">
        <v>61.604599999999998</v>
      </c>
      <c r="FT31">
        <v>34.863799999999998</v>
      </c>
      <c r="FU31">
        <v>1</v>
      </c>
      <c r="FV31">
        <v>0.41683199999999998</v>
      </c>
      <c r="FW31">
        <v>3.88164</v>
      </c>
      <c r="FX31">
        <v>20.209800000000001</v>
      </c>
      <c r="FY31">
        <v>5.2238800000000003</v>
      </c>
      <c r="FZ31">
        <v>12.0162</v>
      </c>
      <c r="GA31">
        <v>4.9982499999999996</v>
      </c>
      <c r="GB31">
        <v>3.29067</v>
      </c>
      <c r="GC31">
        <v>130.30000000000001</v>
      </c>
      <c r="GD31">
        <v>9999</v>
      </c>
      <c r="GE31">
        <v>7662.7</v>
      </c>
      <c r="GF31">
        <v>9999</v>
      </c>
      <c r="GG31">
        <v>1.8784000000000001</v>
      </c>
      <c r="GH31">
        <v>1.87225</v>
      </c>
      <c r="GI31">
        <v>1.87439</v>
      </c>
      <c r="GJ31">
        <v>1.8725499999999999</v>
      </c>
      <c r="GK31">
        <v>1.8727100000000001</v>
      </c>
      <c r="GL31">
        <v>1.8739300000000001</v>
      </c>
      <c r="GM31">
        <v>1.8742399999999999</v>
      </c>
      <c r="GN31">
        <v>1.87822</v>
      </c>
      <c r="GO31">
        <v>5</v>
      </c>
      <c r="GP31">
        <v>0</v>
      </c>
      <c r="GQ31">
        <v>0</v>
      </c>
      <c r="GR31">
        <v>0</v>
      </c>
      <c r="GS31" t="s">
        <v>388</v>
      </c>
      <c r="GT31" t="s">
        <v>389</v>
      </c>
      <c r="GU31" t="s">
        <v>390</v>
      </c>
      <c r="GV31" t="s">
        <v>390</v>
      </c>
      <c r="GW31" t="s">
        <v>390</v>
      </c>
      <c r="GX31" t="s">
        <v>390</v>
      </c>
      <c r="GY31">
        <v>0</v>
      </c>
      <c r="GZ31">
        <v>100</v>
      </c>
      <c r="HA31">
        <v>100</v>
      </c>
      <c r="HB31">
        <v>1.4</v>
      </c>
      <c r="HC31">
        <v>7.8E-2</v>
      </c>
      <c r="HD31">
        <v>1.6573052063579701</v>
      </c>
      <c r="HE31">
        <v>7.2704984381113296E-4</v>
      </c>
      <c r="HF31">
        <v>-1.05877040029023E-6</v>
      </c>
      <c r="HG31">
        <v>2.9517966189716799E-10</v>
      </c>
      <c r="HH31">
        <v>7.8062544376231099E-2</v>
      </c>
      <c r="HI31">
        <v>0</v>
      </c>
      <c r="HJ31">
        <v>0</v>
      </c>
      <c r="HK31">
        <v>0</v>
      </c>
      <c r="HL31">
        <v>1</v>
      </c>
      <c r="HM31">
        <v>2242</v>
      </c>
      <c r="HN31">
        <v>1</v>
      </c>
      <c r="HO31">
        <v>25</v>
      </c>
      <c r="HP31">
        <v>0.2</v>
      </c>
      <c r="HQ31">
        <v>0.2</v>
      </c>
      <c r="HR31">
        <v>2.8869600000000002</v>
      </c>
      <c r="HS31">
        <v>2.6110799999999998</v>
      </c>
      <c r="HT31">
        <v>1.49536</v>
      </c>
      <c r="HU31">
        <v>2.2827099999999998</v>
      </c>
      <c r="HV31">
        <v>1.49658</v>
      </c>
      <c r="HW31">
        <v>2.5439500000000002</v>
      </c>
      <c r="HX31">
        <v>43.182000000000002</v>
      </c>
      <c r="HY31">
        <v>23.754799999999999</v>
      </c>
      <c r="HZ31">
        <v>18</v>
      </c>
      <c r="IA31">
        <v>505.31</v>
      </c>
      <c r="IB31">
        <v>438.57100000000003</v>
      </c>
      <c r="IC31">
        <v>24.088200000000001</v>
      </c>
      <c r="ID31">
        <v>32.476100000000002</v>
      </c>
      <c r="IE31">
        <v>29.999400000000001</v>
      </c>
      <c r="IF31">
        <v>32.244999999999997</v>
      </c>
      <c r="IG31">
        <v>32.158200000000001</v>
      </c>
      <c r="IH31">
        <v>57.825400000000002</v>
      </c>
      <c r="II31">
        <v>49.637599999999999</v>
      </c>
      <c r="IJ31">
        <v>48.904699999999998</v>
      </c>
      <c r="IK31">
        <v>24.1328</v>
      </c>
      <c r="IL31">
        <v>1500</v>
      </c>
      <c r="IM31">
        <v>23.102</v>
      </c>
      <c r="IN31">
        <v>99.528800000000004</v>
      </c>
      <c r="IO31">
        <v>99.695400000000006</v>
      </c>
    </row>
    <row r="32" spans="1:249" x14ac:dyDescent="0.3">
      <c r="A32">
        <v>16</v>
      </c>
      <c r="B32">
        <v>1658416122.0999999</v>
      </c>
      <c r="C32">
        <v>1569.0999999046301</v>
      </c>
      <c r="D32" t="s">
        <v>461</v>
      </c>
      <c r="E32" t="s">
        <v>462</v>
      </c>
      <c r="F32" t="s">
        <v>378</v>
      </c>
      <c r="G32" t="s">
        <v>379</v>
      </c>
      <c r="H32" t="s">
        <v>380</v>
      </c>
      <c r="I32" t="s">
        <v>381</v>
      </c>
      <c r="J32" t="s">
        <v>382</v>
      </c>
      <c r="K32">
        <f t="shared" si="0"/>
        <v>2.0347819523533492</v>
      </c>
      <c r="L32">
        <v>1658416122.0999999</v>
      </c>
      <c r="M32">
        <f t="shared" si="1"/>
        <v>4.0859915289583196E-3</v>
      </c>
      <c r="N32">
        <f t="shared" si="2"/>
        <v>4.0859915289583197</v>
      </c>
      <c r="O32">
        <f t="shared" si="3"/>
        <v>51.472406892394488</v>
      </c>
      <c r="P32">
        <f t="shared" si="4"/>
        <v>1728.13</v>
      </c>
      <c r="Q32">
        <f t="shared" si="5"/>
        <v>1409.4258356900389</v>
      </c>
      <c r="R32">
        <f t="shared" si="6"/>
        <v>139.31816039277311</v>
      </c>
      <c r="S32">
        <f t="shared" si="7"/>
        <v>170.82125672947501</v>
      </c>
      <c r="T32">
        <f t="shared" si="8"/>
        <v>0.30504130193983608</v>
      </c>
      <c r="U32">
        <f t="shared" si="9"/>
        <v>2.90638059522459</v>
      </c>
      <c r="V32">
        <f t="shared" si="10"/>
        <v>0.28830549400675309</v>
      </c>
      <c r="W32">
        <f t="shared" si="11"/>
        <v>0.1816180227856439</v>
      </c>
      <c r="X32">
        <f t="shared" si="12"/>
        <v>289.5632777551304</v>
      </c>
      <c r="Y32">
        <f t="shared" si="13"/>
        <v>30.649307993374965</v>
      </c>
      <c r="Z32">
        <f t="shared" si="14"/>
        <v>30.0014</v>
      </c>
      <c r="AA32">
        <f t="shared" si="15"/>
        <v>4.2607923878676965</v>
      </c>
      <c r="AB32">
        <f t="shared" si="16"/>
        <v>68.315587858005699</v>
      </c>
      <c r="AC32">
        <f t="shared" si="17"/>
        <v>2.9107017725280002</v>
      </c>
      <c r="AD32">
        <f t="shared" si="18"/>
        <v>4.2606700224521363</v>
      </c>
      <c r="AE32">
        <f t="shared" si="19"/>
        <v>1.3500906153396963</v>
      </c>
      <c r="AF32">
        <f t="shared" si="20"/>
        <v>-180.19222642706188</v>
      </c>
      <c r="AG32">
        <f t="shared" si="21"/>
        <v>-7.8344395324691465E-2</v>
      </c>
      <c r="AH32">
        <f t="shared" si="22"/>
        <v>-5.9937618886078828E-3</v>
      </c>
      <c r="AI32">
        <f t="shared" si="23"/>
        <v>109.28671317085524</v>
      </c>
      <c r="AJ32">
        <v>0</v>
      </c>
      <c r="AK32">
        <v>0</v>
      </c>
      <c r="AL32">
        <f t="shared" si="24"/>
        <v>1</v>
      </c>
      <c r="AM32">
        <f t="shared" si="25"/>
        <v>0</v>
      </c>
      <c r="AN32">
        <f t="shared" si="26"/>
        <v>51666.680554897066</v>
      </c>
      <c r="AO32" t="s">
        <v>383</v>
      </c>
      <c r="AP32">
        <v>10238.9</v>
      </c>
      <c r="AQ32">
        <v>302.21199999999999</v>
      </c>
      <c r="AR32">
        <v>4052.3</v>
      </c>
      <c r="AS32">
        <f t="shared" si="27"/>
        <v>0.92542210596451402</v>
      </c>
      <c r="AT32">
        <v>-0.32343011824092399</v>
      </c>
      <c r="AU32" t="s">
        <v>463</v>
      </c>
      <c r="AV32">
        <v>10325.4</v>
      </c>
      <c r="AW32">
        <v>928.82503846153804</v>
      </c>
      <c r="AX32">
        <v>1460.32</v>
      </c>
      <c r="AY32">
        <f t="shared" si="28"/>
        <v>0.36395787330068885</v>
      </c>
      <c r="AZ32">
        <v>0.5</v>
      </c>
      <c r="BA32">
        <f t="shared" si="29"/>
        <v>1513.1678993549897</v>
      </c>
      <c r="BB32">
        <f t="shared" si="30"/>
        <v>51.472406892394488</v>
      </c>
      <c r="BC32">
        <f t="shared" si="31"/>
        <v>275.36468529805643</v>
      </c>
      <c r="BD32">
        <f t="shared" si="32"/>
        <v>3.4230065964731445E-2</v>
      </c>
      <c r="BE32">
        <f t="shared" si="33"/>
        <v>1.7749397392352366</v>
      </c>
      <c r="BF32">
        <f t="shared" si="34"/>
        <v>266.88420008153741</v>
      </c>
      <c r="BG32" t="s">
        <v>464</v>
      </c>
      <c r="BH32">
        <v>609.85</v>
      </c>
      <c r="BI32">
        <f t="shared" si="35"/>
        <v>609.85</v>
      </c>
      <c r="BJ32">
        <f t="shared" si="36"/>
        <v>0.58238605237208274</v>
      </c>
      <c r="BK32">
        <f t="shared" si="37"/>
        <v>0.62494263353023849</v>
      </c>
      <c r="BL32">
        <f t="shared" si="38"/>
        <v>0.75294630277854446</v>
      </c>
      <c r="BM32">
        <f t="shared" si="39"/>
        <v>0.45893384860346526</v>
      </c>
      <c r="BN32">
        <f t="shared" si="40"/>
        <v>0.69117844701244358</v>
      </c>
      <c r="BO32">
        <f t="shared" si="41"/>
        <v>0.41032621783074152</v>
      </c>
      <c r="BP32">
        <f t="shared" si="42"/>
        <v>0.58967378216925848</v>
      </c>
      <c r="BQ32">
        <f t="shared" si="43"/>
        <v>1799.98</v>
      </c>
      <c r="BR32">
        <f t="shared" si="44"/>
        <v>1513.1678993549897</v>
      </c>
      <c r="BS32">
        <f t="shared" si="45"/>
        <v>0.84065817362136785</v>
      </c>
      <c r="BT32">
        <f t="shared" si="46"/>
        <v>0.16087027508924009</v>
      </c>
      <c r="BU32">
        <v>6</v>
      </c>
      <c r="BV32">
        <v>0.5</v>
      </c>
      <c r="BW32" t="s">
        <v>386</v>
      </c>
      <c r="BX32">
        <v>2</v>
      </c>
      <c r="BY32">
        <v>1658416122.0999999</v>
      </c>
      <c r="BZ32">
        <v>1728.13</v>
      </c>
      <c r="CA32">
        <v>1798.5</v>
      </c>
      <c r="CB32">
        <v>29.446400000000001</v>
      </c>
      <c r="CC32">
        <v>24.678799999999999</v>
      </c>
      <c r="CD32">
        <v>1726.93</v>
      </c>
      <c r="CE32">
        <v>29.363199999999999</v>
      </c>
      <c r="CF32">
        <v>499.07799999999997</v>
      </c>
      <c r="CG32">
        <v>98.759200000000007</v>
      </c>
      <c r="CH32">
        <v>8.8257500000000003E-2</v>
      </c>
      <c r="CI32">
        <v>30.000900000000001</v>
      </c>
      <c r="CJ32">
        <v>30.0014</v>
      </c>
      <c r="CK32">
        <v>999.9</v>
      </c>
      <c r="CL32">
        <v>0</v>
      </c>
      <c r="CM32">
        <v>0</v>
      </c>
      <c r="CN32">
        <v>9992.5</v>
      </c>
      <c r="CO32">
        <v>0</v>
      </c>
      <c r="CP32">
        <v>1.5289399999999999E-3</v>
      </c>
      <c r="CQ32">
        <v>-70.361099999999993</v>
      </c>
      <c r="CR32">
        <v>1780.57</v>
      </c>
      <c r="CS32">
        <v>1844</v>
      </c>
      <c r="CT32">
        <v>4.7676299999999996</v>
      </c>
      <c r="CU32">
        <v>1798.5</v>
      </c>
      <c r="CV32">
        <v>24.678799999999999</v>
      </c>
      <c r="CW32">
        <v>2.9081100000000002</v>
      </c>
      <c r="CX32">
        <v>2.4372600000000002</v>
      </c>
      <c r="CY32">
        <v>23.510899999999999</v>
      </c>
      <c r="CZ32">
        <v>20.613499999999998</v>
      </c>
      <c r="DA32">
        <v>1799.98</v>
      </c>
      <c r="DB32">
        <v>0.97799899999999995</v>
      </c>
      <c r="DC32">
        <v>2.2001E-2</v>
      </c>
      <c r="DD32">
        <v>0</v>
      </c>
      <c r="DE32">
        <v>926.3</v>
      </c>
      <c r="DF32">
        <v>5.0009800000000002</v>
      </c>
      <c r="DG32">
        <v>19046.5</v>
      </c>
      <c r="DH32">
        <v>16375.7</v>
      </c>
      <c r="DI32">
        <v>50.125</v>
      </c>
      <c r="DJ32">
        <v>51.875</v>
      </c>
      <c r="DK32">
        <v>50.75</v>
      </c>
      <c r="DL32">
        <v>50.811999999999998</v>
      </c>
      <c r="DM32">
        <v>51.186999999999998</v>
      </c>
      <c r="DN32">
        <v>1755.49</v>
      </c>
      <c r="DO32">
        <v>39.49</v>
      </c>
      <c r="DP32">
        <v>0</v>
      </c>
      <c r="DQ32">
        <v>99.399999856948895</v>
      </c>
      <c r="DR32">
        <v>0</v>
      </c>
      <c r="DS32">
        <v>928.82503846153804</v>
      </c>
      <c r="DT32">
        <v>-18.809470102516499</v>
      </c>
      <c r="DU32">
        <v>-386.34529931394701</v>
      </c>
      <c r="DV32">
        <v>19093.761538461498</v>
      </c>
      <c r="DW32">
        <v>15</v>
      </c>
      <c r="DX32">
        <v>1658416116.0999999</v>
      </c>
      <c r="DY32" t="s">
        <v>465</v>
      </c>
      <c r="DZ32">
        <v>1658416116.0999999</v>
      </c>
      <c r="EA32">
        <v>1658416112.0999999</v>
      </c>
      <c r="EB32">
        <v>17</v>
      </c>
      <c r="EC32">
        <v>-7.1999999999999995E-2</v>
      </c>
      <c r="ED32">
        <v>5.0000000000000001E-3</v>
      </c>
      <c r="EE32">
        <v>1.1839999999999999</v>
      </c>
      <c r="EF32">
        <v>0.06</v>
      </c>
      <c r="EG32">
        <v>1800</v>
      </c>
      <c r="EH32">
        <v>24</v>
      </c>
      <c r="EI32">
        <v>0.04</v>
      </c>
      <c r="EJ32">
        <v>0.02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2.9588399999999999</v>
      </c>
      <c r="EW32">
        <v>2.8285300000000002</v>
      </c>
      <c r="EX32">
        <v>0.248505</v>
      </c>
      <c r="EY32">
        <v>0.25622800000000001</v>
      </c>
      <c r="EZ32">
        <v>0.13037699999999999</v>
      </c>
      <c r="FA32">
        <v>0.115759</v>
      </c>
      <c r="FB32">
        <v>22450.5</v>
      </c>
      <c r="FC32">
        <v>22832.2</v>
      </c>
      <c r="FD32">
        <v>27416.1</v>
      </c>
      <c r="FE32">
        <v>27980.799999999999</v>
      </c>
      <c r="FF32">
        <v>30563.4</v>
      </c>
      <c r="FG32">
        <v>30286.400000000001</v>
      </c>
      <c r="FH32">
        <v>38176.199999999997</v>
      </c>
      <c r="FI32">
        <v>37114.5</v>
      </c>
      <c r="FJ32">
        <v>2.0125299999999999</v>
      </c>
      <c r="FK32">
        <v>1.7045999999999999</v>
      </c>
      <c r="FL32">
        <v>3.85121E-2</v>
      </c>
      <c r="FM32">
        <v>0</v>
      </c>
      <c r="FN32">
        <v>29.374400000000001</v>
      </c>
      <c r="FO32">
        <v>999.9</v>
      </c>
      <c r="FP32">
        <v>58.405999999999999</v>
      </c>
      <c r="FQ32">
        <v>37.746000000000002</v>
      </c>
      <c r="FR32">
        <v>38.831000000000003</v>
      </c>
      <c r="FS32">
        <v>61.7746</v>
      </c>
      <c r="FT32">
        <v>35.464700000000001</v>
      </c>
      <c r="FU32">
        <v>1</v>
      </c>
      <c r="FV32">
        <v>0.42103400000000002</v>
      </c>
      <c r="FW32">
        <v>4.2831299999999999</v>
      </c>
      <c r="FX32">
        <v>20.198499999999999</v>
      </c>
      <c r="FY32">
        <v>5.2195400000000003</v>
      </c>
      <c r="FZ32">
        <v>12.017099999999999</v>
      </c>
      <c r="GA32">
        <v>4.9970999999999997</v>
      </c>
      <c r="GB32">
        <v>3.2902800000000001</v>
      </c>
      <c r="GC32">
        <v>130.4</v>
      </c>
      <c r="GD32">
        <v>9999</v>
      </c>
      <c r="GE32">
        <v>7664.7</v>
      </c>
      <c r="GF32">
        <v>9999</v>
      </c>
      <c r="GG32">
        <v>1.87845</v>
      </c>
      <c r="GH32">
        <v>1.87225</v>
      </c>
      <c r="GI32">
        <v>1.87446</v>
      </c>
      <c r="GJ32">
        <v>1.87256</v>
      </c>
      <c r="GK32">
        <v>1.8727199999999999</v>
      </c>
      <c r="GL32">
        <v>1.87395</v>
      </c>
      <c r="GM32">
        <v>1.87425</v>
      </c>
      <c r="GN32">
        <v>1.8782399999999999</v>
      </c>
      <c r="GO32">
        <v>5</v>
      </c>
      <c r="GP32">
        <v>0</v>
      </c>
      <c r="GQ32">
        <v>0</v>
      </c>
      <c r="GR32">
        <v>0</v>
      </c>
      <c r="GS32" t="s">
        <v>388</v>
      </c>
      <c r="GT32" t="s">
        <v>389</v>
      </c>
      <c r="GU32" t="s">
        <v>390</v>
      </c>
      <c r="GV32" t="s">
        <v>390</v>
      </c>
      <c r="GW32" t="s">
        <v>390</v>
      </c>
      <c r="GX32" t="s">
        <v>390</v>
      </c>
      <c r="GY32">
        <v>0</v>
      </c>
      <c r="GZ32">
        <v>100</v>
      </c>
      <c r="HA32">
        <v>100</v>
      </c>
      <c r="HB32">
        <v>1.2</v>
      </c>
      <c r="HC32">
        <v>8.3199999999999996E-2</v>
      </c>
      <c r="HD32">
        <v>1.58399962006435</v>
      </c>
      <c r="HE32">
        <v>7.2704984381113296E-4</v>
      </c>
      <c r="HF32">
        <v>-1.05877040029023E-6</v>
      </c>
      <c r="HG32">
        <v>2.9517966189716799E-10</v>
      </c>
      <c r="HH32">
        <v>8.3252903836120801E-2</v>
      </c>
      <c r="HI32">
        <v>0</v>
      </c>
      <c r="HJ32">
        <v>0</v>
      </c>
      <c r="HK32">
        <v>0</v>
      </c>
      <c r="HL32">
        <v>1</v>
      </c>
      <c r="HM32">
        <v>2242</v>
      </c>
      <c r="HN32">
        <v>1</v>
      </c>
      <c r="HO32">
        <v>25</v>
      </c>
      <c r="HP32">
        <v>0.1</v>
      </c>
      <c r="HQ32">
        <v>0.2</v>
      </c>
      <c r="HR32">
        <v>3.3471700000000002</v>
      </c>
      <c r="HS32">
        <v>2.6184099999999999</v>
      </c>
      <c r="HT32">
        <v>1.49536</v>
      </c>
      <c r="HU32">
        <v>2.2802699999999998</v>
      </c>
      <c r="HV32">
        <v>1.49658</v>
      </c>
      <c r="HW32">
        <v>2.3730500000000001</v>
      </c>
      <c r="HX32">
        <v>43.508099999999999</v>
      </c>
      <c r="HY32">
        <v>23.7285</v>
      </c>
      <c r="HZ32">
        <v>18</v>
      </c>
      <c r="IA32">
        <v>500.75900000000001</v>
      </c>
      <c r="IB32">
        <v>436.64299999999997</v>
      </c>
      <c r="IC32">
        <v>23.872299999999999</v>
      </c>
      <c r="ID32">
        <v>32.5092</v>
      </c>
      <c r="IE32">
        <v>30</v>
      </c>
      <c r="IF32">
        <v>32.298200000000001</v>
      </c>
      <c r="IG32">
        <v>32.222799999999999</v>
      </c>
      <c r="IH32">
        <v>67.042000000000002</v>
      </c>
      <c r="II32">
        <v>49.034599999999998</v>
      </c>
      <c r="IJ32">
        <v>43.386099999999999</v>
      </c>
      <c r="IK32">
        <v>24.1496</v>
      </c>
      <c r="IL32">
        <v>1800</v>
      </c>
      <c r="IM32">
        <v>23.4636</v>
      </c>
      <c r="IN32">
        <v>99.521500000000003</v>
      </c>
      <c r="IO32">
        <v>99.685400000000001</v>
      </c>
    </row>
    <row r="33" spans="1:249" x14ac:dyDescent="0.3">
      <c r="A33">
        <v>17</v>
      </c>
      <c r="B33">
        <v>1658416920.5999999</v>
      </c>
      <c r="C33">
        <v>2367.5999999046298</v>
      </c>
      <c r="D33" t="s">
        <v>466</v>
      </c>
      <c r="E33" t="s">
        <v>467</v>
      </c>
      <c r="F33" t="s">
        <v>378</v>
      </c>
      <c r="G33" t="s">
        <v>468</v>
      </c>
      <c r="H33" t="s">
        <v>380</v>
      </c>
      <c r="I33" t="s">
        <v>468</v>
      </c>
      <c r="J33" t="s">
        <v>382</v>
      </c>
      <c r="K33">
        <f t="shared" si="0"/>
        <v>5.5272896871496888</v>
      </c>
      <c r="L33">
        <v>1658416920.5999999</v>
      </c>
      <c r="M33">
        <f t="shared" si="1"/>
        <v>8.5511423559464367E-3</v>
      </c>
      <c r="N33">
        <f t="shared" si="2"/>
        <v>8.5511423559464372</v>
      </c>
      <c r="O33">
        <f t="shared" si="3"/>
        <v>28.370607954010108</v>
      </c>
      <c r="P33">
        <f t="shared" si="4"/>
        <v>362.29599999999999</v>
      </c>
      <c r="Q33">
        <f t="shared" si="5"/>
        <v>291.19612966084838</v>
      </c>
      <c r="R33">
        <f t="shared" si="6"/>
        <v>28.787106443087719</v>
      </c>
      <c r="S33">
        <f t="shared" si="7"/>
        <v>35.815907059108</v>
      </c>
      <c r="T33">
        <f t="shared" si="8"/>
        <v>0.79123129051279739</v>
      </c>
      <c r="U33">
        <f t="shared" si="9"/>
        <v>2.908145682502866</v>
      </c>
      <c r="V33">
        <f t="shared" si="10"/>
        <v>0.6883134742079634</v>
      </c>
      <c r="W33">
        <f t="shared" si="11"/>
        <v>0.43832231929485421</v>
      </c>
      <c r="X33">
        <f t="shared" si="12"/>
        <v>289.56269875544564</v>
      </c>
      <c r="Y33">
        <f t="shared" si="13"/>
        <v>32.737091381125744</v>
      </c>
      <c r="Z33">
        <f t="shared" si="14"/>
        <v>32.067</v>
      </c>
      <c r="AA33">
        <f t="shared" si="15"/>
        <v>4.7932213999242945</v>
      </c>
      <c r="AB33">
        <f t="shared" si="16"/>
        <v>70.584139322701176</v>
      </c>
      <c r="AC33">
        <f t="shared" si="17"/>
        <v>3.6173180360805004</v>
      </c>
      <c r="AD33">
        <f t="shared" si="18"/>
        <v>5.1248312592473635</v>
      </c>
      <c r="AE33">
        <f t="shared" si="19"/>
        <v>1.1759033638437941</v>
      </c>
      <c r="AF33">
        <f t="shared" si="20"/>
        <v>-377.10537789723787</v>
      </c>
      <c r="AG33">
        <f t="shared" si="21"/>
        <v>186.19661906167875</v>
      </c>
      <c r="AH33">
        <f t="shared" si="22"/>
        <v>14.614626322002326</v>
      </c>
      <c r="AI33">
        <f t="shared" si="23"/>
        <v>113.26856624188883</v>
      </c>
      <c r="AJ33">
        <v>0</v>
      </c>
      <c r="AK33">
        <v>0</v>
      </c>
      <c r="AL33">
        <f t="shared" si="24"/>
        <v>1</v>
      </c>
      <c r="AM33">
        <f t="shared" si="25"/>
        <v>0</v>
      </c>
      <c r="AN33">
        <f t="shared" si="26"/>
        <v>51167.350533496865</v>
      </c>
      <c r="AO33" t="s">
        <v>383</v>
      </c>
      <c r="AP33">
        <v>10238.9</v>
      </c>
      <c r="AQ33">
        <v>302.21199999999999</v>
      </c>
      <c r="AR33">
        <v>4052.3</v>
      </c>
      <c r="AS33">
        <f t="shared" si="27"/>
        <v>0.92542210596451402</v>
      </c>
      <c r="AT33">
        <v>-0.32343011824092399</v>
      </c>
      <c r="AU33" t="s">
        <v>469</v>
      </c>
      <c r="AV33">
        <v>10336.6</v>
      </c>
      <c r="AW33">
        <v>1001.93</v>
      </c>
      <c r="AX33">
        <v>1509.19</v>
      </c>
      <c r="AY33">
        <f t="shared" si="28"/>
        <v>0.33611407443728103</v>
      </c>
      <c r="AZ33">
        <v>0.5</v>
      </c>
      <c r="BA33">
        <f t="shared" si="29"/>
        <v>1513.1675993551532</v>
      </c>
      <c r="BB33">
        <f t="shared" si="30"/>
        <v>28.370607954010108</v>
      </c>
      <c r="BC33">
        <f t="shared" si="31"/>
        <v>254.2984635628699</v>
      </c>
      <c r="BD33">
        <f t="shared" si="32"/>
        <v>1.8962894846862432E-2</v>
      </c>
      <c r="BE33">
        <f t="shared" si="33"/>
        <v>1.6850827264956698</v>
      </c>
      <c r="BF33">
        <f t="shared" si="34"/>
        <v>268.47301714058057</v>
      </c>
      <c r="BG33" t="s">
        <v>470</v>
      </c>
      <c r="BH33">
        <v>647.59</v>
      </c>
      <c r="BI33">
        <f t="shared" si="35"/>
        <v>647.59</v>
      </c>
      <c r="BJ33">
        <f t="shared" si="36"/>
        <v>0.57090227207972488</v>
      </c>
      <c r="BK33">
        <f t="shared" si="37"/>
        <v>0.58874187558031577</v>
      </c>
      <c r="BL33">
        <f t="shared" si="38"/>
        <v>0.74693879948659359</v>
      </c>
      <c r="BM33">
        <f t="shared" si="39"/>
        <v>0.42027278044835953</v>
      </c>
      <c r="BN33">
        <f t="shared" si="40"/>
        <v>0.67814675282286707</v>
      </c>
      <c r="BO33">
        <f t="shared" si="41"/>
        <v>0.38052893037143987</v>
      </c>
      <c r="BP33">
        <f t="shared" si="42"/>
        <v>0.61947106962856013</v>
      </c>
      <c r="BQ33">
        <f t="shared" si="43"/>
        <v>1799.98</v>
      </c>
      <c r="BR33">
        <f t="shared" si="44"/>
        <v>1513.1675993551532</v>
      </c>
      <c r="BS33">
        <f t="shared" si="45"/>
        <v>0.84065800695294013</v>
      </c>
      <c r="BT33">
        <f t="shared" si="46"/>
        <v>0.16086995341917446</v>
      </c>
      <c r="BU33">
        <v>6</v>
      </c>
      <c r="BV33">
        <v>0.5</v>
      </c>
      <c r="BW33" t="s">
        <v>386</v>
      </c>
      <c r="BX33">
        <v>2</v>
      </c>
      <c r="BY33">
        <v>1658416920.5999999</v>
      </c>
      <c r="BZ33">
        <v>362.29599999999999</v>
      </c>
      <c r="CA33">
        <v>400.07100000000003</v>
      </c>
      <c r="CB33">
        <v>36.591000000000001</v>
      </c>
      <c r="CC33">
        <v>26.701799999999999</v>
      </c>
      <c r="CD33">
        <v>361.41</v>
      </c>
      <c r="CE33">
        <v>36.529800000000002</v>
      </c>
      <c r="CF33">
        <v>499.83300000000003</v>
      </c>
      <c r="CG33">
        <v>98.760199999999998</v>
      </c>
      <c r="CH33">
        <v>9.7935499999999995E-2</v>
      </c>
      <c r="CI33">
        <v>33.254600000000003</v>
      </c>
      <c r="CJ33">
        <v>32.067</v>
      </c>
      <c r="CK33">
        <v>999.9</v>
      </c>
      <c r="CL33">
        <v>0</v>
      </c>
      <c r="CM33">
        <v>0</v>
      </c>
      <c r="CN33">
        <v>10002.5</v>
      </c>
      <c r="CO33">
        <v>0</v>
      </c>
      <c r="CP33">
        <v>1.5289399999999999E-3</v>
      </c>
      <c r="CQ33">
        <v>-37.775300000000001</v>
      </c>
      <c r="CR33">
        <v>376.05599999999998</v>
      </c>
      <c r="CS33">
        <v>411.04700000000003</v>
      </c>
      <c r="CT33">
        <v>9.8892500000000005</v>
      </c>
      <c r="CU33">
        <v>400.07100000000003</v>
      </c>
      <c r="CV33">
        <v>26.701799999999999</v>
      </c>
      <c r="CW33">
        <v>3.6137299999999999</v>
      </c>
      <c r="CX33">
        <v>2.63707</v>
      </c>
      <c r="CY33">
        <v>27.163799999999998</v>
      </c>
      <c r="CZ33">
        <v>21.898199999999999</v>
      </c>
      <c r="DA33">
        <v>1799.98</v>
      </c>
      <c r="DB33">
        <v>0.97800699999999996</v>
      </c>
      <c r="DC33">
        <v>2.1992999999999999E-2</v>
      </c>
      <c r="DD33">
        <v>0</v>
      </c>
      <c r="DE33">
        <v>1001.3</v>
      </c>
      <c r="DF33">
        <v>5.0009800000000002</v>
      </c>
      <c r="DG33">
        <v>19991</v>
      </c>
      <c r="DH33">
        <v>16375.7</v>
      </c>
      <c r="DI33">
        <v>46.686999999999998</v>
      </c>
      <c r="DJ33">
        <v>48</v>
      </c>
      <c r="DK33">
        <v>47.061999999999998</v>
      </c>
      <c r="DL33">
        <v>47.936999999999998</v>
      </c>
      <c r="DM33">
        <v>48.186999999999998</v>
      </c>
      <c r="DN33">
        <v>1755.5</v>
      </c>
      <c r="DO33">
        <v>39.479999999999997</v>
      </c>
      <c r="DP33">
        <v>0</v>
      </c>
      <c r="DQ33">
        <v>798.19999980926502</v>
      </c>
      <c r="DR33">
        <v>0</v>
      </c>
      <c r="DS33">
        <v>1001.93</v>
      </c>
      <c r="DT33">
        <v>-5.6869230866034499</v>
      </c>
      <c r="DU33">
        <v>-112.715384696386</v>
      </c>
      <c r="DV33">
        <v>19997.82</v>
      </c>
      <c r="DW33">
        <v>15</v>
      </c>
      <c r="DX33">
        <v>1658416910.0999999</v>
      </c>
      <c r="DY33" t="s">
        <v>471</v>
      </c>
      <c r="DZ33">
        <v>1658416906.0999999</v>
      </c>
      <c r="EA33">
        <v>1658416910.0999999</v>
      </c>
      <c r="EB33">
        <v>19</v>
      </c>
      <c r="EC33">
        <v>0.21199999999999999</v>
      </c>
      <c r="ED33">
        <v>-1.6E-2</v>
      </c>
      <c r="EE33">
        <v>0.88800000000000001</v>
      </c>
      <c r="EF33">
        <v>6.0999999999999999E-2</v>
      </c>
      <c r="EG33">
        <v>400</v>
      </c>
      <c r="EH33">
        <v>25</v>
      </c>
      <c r="EI33">
        <v>0.1</v>
      </c>
      <c r="EJ33">
        <v>0.01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2.9598800000000001</v>
      </c>
      <c r="EW33">
        <v>2.8382999999999998</v>
      </c>
      <c r="EX33">
        <v>8.62377E-2</v>
      </c>
      <c r="EY33">
        <v>9.4225400000000001E-2</v>
      </c>
      <c r="EZ33">
        <v>0.15096699999999999</v>
      </c>
      <c r="FA33">
        <v>0.122077</v>
      </c>
      <c r="FB33">
        <v>27280.1</v>
      </c>
      <c r="FC33">
        <v>27788.6</v>
      </c>
      <c r="FD33">
        <v>27388.7</v>
      </c>
      <c r="FE33">
        <v>27953.9</v>
      </c>
      <c r="FF33">
        <v>29796.9</v>
      </c>
      <c r="FG33">
        <v>30031.3</v>
      </c>
      <c r="FH33">
        <v>38138.800000000003</v>
      </c>
      <c r="FI33">
        <v>37081.4</v>
      </c>
      <c r="FJ33">
        <v>2.0194999999999999</v>
      </c>
      <c r="FK33">
        <v>1.6709000000000001</v>
      </c>
      <c r="FL33">
        <v>5.9604600000000001E-2</v>
      </c>
      <c r="FM33">
        <v>0</v>
      </c>
      <c r="FN33">
        <v>31.099599999999999</v>
      </c>
      <c r="FO33">
        <v>999.9</v>
      </c>
      <c r="FP33">
        <v>51.715000000000003</v>
      </c>
      <c r="FQ33">
        <v>40.656999999999996</v>
      </c>
      <c r="FR33">
        <v>40.203200000000002</v>
      </c>
      <c r="FS33">
        <v>61.684699999999999</v>
      </c>
      <c r="FT33">
        <v>36.0657</v>
      </c>
      <c r="FU33">
        <v>1</v>
      </c>
      <c r="FV33">
        <v>0.46128599999999997</v>
      </c>
      <c r="FW33">
        <v>1.7594799999999999</v>
      </c>
      <c r="FX33">
        <v>20.296399999999998</v>
      </c>
      <c r="FY33">
        <v>5.2226800000000004</v>
      </c>
      <c r="FZ33">
        <v>12.0197</v>
      </c>
      <c r="GA33">
        <v>4.9978499999999997</v>
      </c>
      <c r="GB33">
        <v>3.2904800000000001</v>
      </c>
      <c r="GC33">
        <v>130.6</v>
      </c>
      <c r="GD33">
        <v>9999</v>
      </c>
      <c r="GE33">
        <v>7680.7</v>
      </c>
      <c r="GF33">
        <v>9999</v>
      </c>
      <c r="GG33">
        <v>1.87788</v>
      </c>
      <c r="GH33">
        <v>1.8716900000000001</v>
      </c>
      <c r="GI33">
        <v>1.87384</v>
      </c>
      <c r="GJ33">
        <v>1.8719600000000001</v>
      </c>
      <c r="GK33">
        <v>1.8721000000000001</v>
      </c>
      <c r="GL33">
        <v>1.8733299999999999</v>
      </c>
      <c r="GM33">
        <v>1.8736299999999999</v>
      </c>
      <c r="GN33">
        <v>1.8775900000000001</v>
      </c>
      <c r="GO33">
        <v>5</v>
      </c>
      <c r="GP33">
        <v>0</v>
      </c>
      <c r="GQ33">
        <v>0</v>
      </c>
      <c r="GR33">
        <v>0</v>
      </c>
      <c r="GS33" t="s">
        <v>388</v>
      </c>
      <c r="GT33" t="s">
        <v>389</v>
      </c>
      <c r="GU33" t="s">
        <v>390</v>
      </c>
      <c r="GV33" t="s">
        <v>390</v>
      </c>
      <c r="GW33" t="s">
        <v>390</v>
      </c>
      <c r="GX33" t="s">
        <v>390</v>
      </c>
      <c r="GY33">
        <v>0</v>
      </c>
      <c r="GZ33">
        <v>100</v>
      </c>
      <c r="HA33">
        <v>100</v>
      </c>
      <c r="HB33">
        <v>0.88600000000000001</v>
      </c>
      <c r="HC33">
        <v>6.1199999999999997E-2</v>
      </c>
      <c r="HD33">
        <v>0.747512700486055</v>
      </c>
      <c r="HE33">
        <v>7.2704984381113296E-4</v>
      </c>
      <c r="HF33">
        <v>-1.05877040029023E-6</v>
      </c>
      <c r="HG33">
        <v>2.9517966189716799E-10</v>
      </c>
      <c r="HH33">
        <v>6.1191408255005297E-2</v>
      </c>
      <c r="HI33">
        <v>0</v>
      </c>
      <c r="HJ33">
        <v>0</v>
      </c>
      <c r="HK33">
        <v>0</v>
      </c>
      <c r="HL33">
        <v>1</v>
      </c>
      <c r="HM33">
        <v>2242</v>
      </c>
      <c r="HN33">
        <v>1</v>
      </c>
      <c r="HO33">
        <v>25</v>
      </c>
      <c r="HP33">
        <v>0.2</v>
      </c>
      <c r="HQ33">
        <v>0.2</v>
      </c>
      <c r="HR33">
        <v>0.99487300000000001</v>
      </c>
      <c r="HS33">
        <v>2.65137</v>
      </c>
      <c r="HT33">
        <v>1.49536</v>
      </c>
      <c r="HU33">
        <v>2.2766099999999998</v>
      </c>
      <c r="HV33">
        <v>1.49658</v>
      </c>
      <c r="HW33">
        <v>2.4890099999999999</v>
      </c>
      <c r="HX33">
        <v>45.261899999999997</v>
      </c>
      <c r="HY33">
        <v>15.874499999999999</v>
      </c>
      <c r="HZ33">
        <v>18</v>
      </c>
      <c r="IA33">
        <v>509.31</v>
      </c>
      <c r="IB33">
        <v>417.93299999999999</v>
      </c>
      <c r="IC33">
        <v>31.078199999999999</v>
      </c>
      <c r="ID33">
        <v>33.168999999999997</v>
      </c>
      <c r="IE33">
        <v>30.001300000000001</v>
      </c>
      <c r="IF33">
        <v>32.857100000000003</v>
      </c>
      <c r="IG33">
        <v>32.744300000000003</v>
      </c>
      <c r="IH33">
        <v>19.976700000000001</v>
      </c>
      <c r="II33">
        <v>43.8919</v>
      </c>
      <c r="IJ33">
        <v>0</v>
      </c>
      <c r="IK33">
        <v>31.080400000000001</v>
      </c>
      <c r="IL33">
        <v>400</v>
      </c>
      <c r="IM33">
        <v>25.898499999999999</v>
      </c>
      <c r="IN33">
        <v>99.423299999999998</v>
      </c>
      <c r="IO33">
        <v>99.593400000000003</v>
      </c>
    </row>
    <row r="34" spans="1:249" x14ac:dyDescent="0.3">
      <c r="A34">
        <v>18</v>
      </c>
      <c r="B34">
        <v>1658417020.5999999</v>
      </c>
      <c r="C34">
        <v>2467.5999999046298</v>
      </c>
      <c r="D34" t="s">
        <v>472</v>
      </c>
      <c r="E34" t="s">
        <v>473</v>
      </c>
      <c r="F34" t="s">
        <v>378</v>
      </c>
      <c r="G34" t="s">
        <v>468</v>
      </c>
      <c r="H34" t="s">
        <v>380</v>
      </c>
      <c r="I34" t="s">
        <v>468</v>
      </c>
      <c r="J34" t="s">
        <v>382</v>
      </c>
      <c r="K34">
        <f t="shared" si="0"/>
        <v>5.2696536800725484</v>
      </c>
      <c r="L34">
        <v>1658417020.5999999</v>
      </c>
      <c r="M34">
        <f t="shared" si="1"/>
        <v>7.4759507452091247E-3</v>
      </c>
      <c r="N34">
        <f t="shared" si="2"/>
        <v>7.4759507452091247</v>
      </c>
      <c r="O34">
        <f t="shared" si="3"/>
        <v>20.429463732377087</v>
      </c>
      <c r="P34">
        <f t="shared" si="4"/>
        <v>272.77300000000002</v>
      </c>
      <c r="Q34">
        <f t="shared" si="5"/>
        <v>213.08565207794277</v>
      </c>
      <c r="R34">
        <f t="shared" si="6"/>
        <v>21.063618541537771</v>
      </c>
      <c r="S34">
        <f t="shared" si="7"/>
        <v>26.963741408216702</v>
      </c>
      <c r="T34">
        <f t="shared" si="8"/>
        <v>0.66014991946360435</v>
      </c>
      <c r="U34">
        <f t="shared" si="9"/>
        <v>2.9106156419912628</v>
      </c>
      <c r="V34">
        <f t="shared" si="10"/>
        <v>0.58687796937403092</v>
      </c>
      <c r="W34">
        <f t="shared" si="11"/>
        <v>0.37270195749793905</v>
      </c>
      <c r="X34">
        <f t="shared" si="12"/>
        <v>289.55950675543176</v>
      </c>
      <c r="Y34">
        <f t="shared" si="13"/>
        <v>32.897338132404386</v>
      </c>
      <c r="Z34">
        <f t="shared" si="14"/>
        <v>32.045900000000003</v>
      </c>
      <c r="AA34">
        <f t="shared" si="15"/>
        <v>4.787502770449751</v>
      </c>
      <c r="AB34">
        <f t="shared" si="16"/>
        <v>70.360106467032423</v>
      </c>
      <c r="AC34">
        <f t="shared" si="17"/>
        <v>3.58159994051175</v>
      </c>
      <c r="AD34">
        <f t="shared" si="18"/>
        <v>5.0903844811404975</v>
      </c>
      <c r="AE34">
        <f t="shared" si="19"/>
        <v>1.205902829938001</v>
      </c>
      <c r="AF34">
        <f t="shared" si="20"/>
        <v>-329.68942786372241</v>
      </c>
      <c r="AG34">
        <f t="shared" si="21"/>
        <v>170.80427476948879</v>
      </c>
      <c r="AH34">
        <f t="shared" si="22"/>
        <v>13.385805707254669</v>
      </c>
      <c r="AI34">
        <f t="shared" si="23"/>
        <v>144.06015936845282</v>
      </c>
      <c r="AJ34">
        <v>0</v>
      </c>
      <c r="AK34">
        <v>0</v>
      </c>
      <c r="AL34">
        <f t="shared" si="24"/>
        <v>1</v>
      </c>
      <c r="AM34">
        <f t="shared" si="25"/>
        <v>0</v>
      </c>
      <c r="AN34">
        <f t="shared" si="26"/>
        <v>51256.803474979308</v>
      </c>
      <c r="AO34" t="s">
        <v>383</v>
      </c>
      <c r="AP34">
        <v>10238.9</v>
      </c>
      <c r="AQ34">
        <v>302.21199999999999</v>
      </c>
      <c r="AR34">
        <v>4052.3</v>
      </c>
      <c r="AS34">
        <f t="shared" si="27"/>
        <v>0.92542210596451402</v>
      </c>
      <c r="AT34">
        <v>-0.32343011824092399</v>
      </c>
      <c r="AU34" t="s">
        <v>474</v>
      </c>
      <c r="AV34">
        <v>10335.799999999999</v>
      </c>
      <c r="AW34">
        <v>935.17395999999997</v>
      </c>
      <c r="AX34">
        <v>1348.45</v>
      </c>
      <c r="AY34">
        <f t="shared" si="28"/>
        <v>0.30648228707034009</v>
      </c>
      <c r="AZ34">
        <v>0.5</v>
      </c>
      <c r="BA34">
        <f t="shared" si="29"/>
        <v>1513.1507993551459</v>
      </c>
      <c r="BB34">
        <f t="shared" si="30"/>
        <v>20.429463732377087</v>
      </c>
      <c r="BC34">
        <f t="shared" si="31"/>
        <v>231.87695883433921</v>
      </c>
      <c r="BD34">
        <f t="shared" si="32"/>
        <v>1.3715020247461258E-2</v>
      </c>
      <c r="BE34">
        <f t="shared" si="33"/>
        <v>2.0051540657792284</v>
      </c>
      <c r="BF34">
        <f t="shared" si="34"/>
        <v>262.89816446550117</v>
      </c>
      <c r="BG34" t="s">
        <v>475</v>
      </c>
      <c r="BH34">
        <v>629.99</v>
      </c>
      <c r="BI34">
        <f t="shared" si="35"/>
        <v>629.99</v>
      </c>
      <c r="BJ34">
        <f t="shared" si="36"/>
        <v>0.53280433089843893</v>
      </c>
      <c r="BK34">
        <f t="shared" si="37"/>
        <v>0.57522484202321644</v>
      </c>
      <c r="BL34">
        <f t="shared" si="38"/>
        <v>0.79006577428695823</v>
      </c>
      <c r="BM34">
        <f t="shared" si="39"/>
        <v>0.39501149833976595</v>
      </c>
      <c r="BN34">
        <f t="shared" si="40"/>
        <v>0.72100974697127118</v>
      </c>
      <c r="BO34">
        <f t="shared" si="41"/>
        <v>0.38750640386330487</v>
      </c>
      <c r="BP34">
        <f t="shared" si="42"/>
        <v>0.61249359613669507</v>
      </c>
      <c r="BQ34">
        <f t="shared" si="43"/>
        <v>1799.96</v>
      </c>
      <c r="BR34">
        <f t="shared" si="44"/>
        <v>1513.1507993551459</v>
      </c>
      <c r="BS34">
        <f t="shared" si="45"/>
        <v>0.84065801426428688</v>
      </c>
      <c r="BT34">
        <f t="shared" si="46"/>
        <v>0.16086996753007388</v>
      </c>
      <c r="BU34">
        <v>6</v>
      </c>
      <c r="BV34">
        <v>0.5</v>
      </c>
      <c r="BW34" t="s">
        <v>386</v>
      </c>
      <c r="BX34">
        <v>2</v>
      </c>
      <c r="BY34">
        <v>1658417020.5999999</v>
      </c>
      <c r="BZ34">
        <v>272.77300000000002</v>
      </c>
      <c r="CA34">
        <v>299.77600000000001</v>
      </c>
      <c r="CB34">
        <v>36.232500000000002</v>
      </c>
      <c r="CC34">
        <v>27.573399999999999</v>
      </c>
      <c r="CD34">
        <v>272.06900000000002</v>
      </c>
      <c r="CE34">
        <v>36.183</v>
      </c>
      <c r="CF34">
        <v>499.24900000000002</v>
      </c>
      <c r="CG34">
        <v>98.7577</v>
      </c>
      <c r="CH34">
        <v>9.2777899999999996E-2</v>
      </c>
      <c r="CI34">
        <v>33.134399999999999</v>
      </c>
      <c r="CJ34">
        <v>32.045900000000003</v>
      </c>
      <c r="CK34">
        <v>999.9</v>
      </c>
      <c r="CL34">
        <v>0</v>
      </c>
      <c r="CM34">
        <v>0</v>
      </c>
      <c r="CN34">
        <v>10016.9</v>
      </c>
      <c r="CO34">
        <v>0</v>
      </c>
      <c r="CP34">
        <v>1.5289399999999999E-3</v>
      </c>
      <c r="CQ34">
        <v>-27.0032</v>
      </c>
      <c r="CR34">
        <v>283.02699999999999</v>
      </c>
      <c r="CS34">
        <v>308.27600000000001</v>
      </c>
      <c r="CT34">
        <v>8.6590699999999998</v>
      </c>
      <c r="CU34">
        <v>299.77600000000001</v>
      </c>
      <c r="CV34">
        <v>27.573399999999999</v>
      </c>
      <c r="CW34">
        <v>3.5782400000000001</v>
      </c>
      <c r="CX34">
        <v>2.72309</v>
      </c>
      <c r="CY34">
        <v>26.9956</v>
      </c>
      <c r="CZ34">
        <v>22.4251</v>
      </c>
      <c r="DA34">
        <v>1799.96</v>
      </c>
      <c r="DB34">
        <v>0.97800699999999996</v>
      </c>
      <c r="DC34">
        <v>2.1992999999999999E-2</v>
      </c>
      <c r="DD34">
        <v>0</v>
      </c>
      <c r="DE34">
        <v>934.18299999999999</v>
      </c>
      <c r="DF34">
        <v>5.0009800000000002</v>
      </c>
      <c r="DG34">
        <v>18795.900000000001</v>
      </c>
      <c r="DH34">
        <v>16375.5</v>
      </c>
      <c r="DI34">
        <v>46.561999999999998</v>
      </c>
      <c r="DJ34">
        <v>47.811999999999998</v>
      </c>
      <c r="DK34">
        <v>46.936999999999998</v>
      </c>
      <c r="DL34">
        <v>47.75</v>
      </c>
      <c r="DM34">
        <v>48.125</v>
      </c>
      <c r="DN34">
        <v>1755.48</v>
      </c>
      <c r="DO34">
        <v>39.479999999999997</v>
      </c>
      <c r="DP34">
        <v>0</v>
      </c>
      <c r="DQ34">
        <v>99.699999809265094</v>
      </c>
      <c r="DR34">
        <v>0</v>
      </c>
      <c r="DS34">
        <v>935.17395999999997</v>
      </c>
      <c r="DT34">
        <v>-6.8476153862830103</v>
      </c>
      <c r="DU34">
        <v>-103.507692530456</v>
      </c>
      <c r="DV34">
        <v>18804.572</v>
      </c>
      <c r="DW34">
        <v>15</v>
      </c>
      <c r="DX34">
        <v>1658417012.5999999</v>
      </c>
      <c r="DY34" t="s">
        <v>476</v>
      </c>
      <c r="DZ34">
        <v>1658417003.5999999</v>
      </c>
      <c r="EA34">
        <v>1658417012.5999999</v>
      </c>
      <c r="EB34">
        <v>20</v>
      </c>
      <c r="EC34">
        <v>-0.16900000000000001</v>
      </c>
      <c r="ED34">
        <v>-1.2E-2</v>
      </c>
      <c r="EE34">
        <v>0.70899999999999996</v>
      </c>
      <c r="EF34">
        <v>0.05</v>
      </c>
      <c r="EG34">
        <v>300</v>
      </c>
      <c r="EH34">
        <v>26</v>
      </c>
      <c r="EI34">
        <v>0.04</v>
      </c>
      <c r="EJ34">
        <v>0.01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2.95817</v>
      </c>
      <c r="EW34">
        <v>2.8332600000000001</v>
      </c>
      <c r="EX34">
        <v>6.8422999999999998E-2</v>
      </c>
      <c r="EY34">
        <v>7.4903499999999998E-2</v>
      </c>
      <c r="EZ34">
        <v>0.14995700000000001</v>
      </c>
      <c r="FA34">
        <v>0.124752</v>
      </c>
      <c r="FB34">
        <v>27806.3</v>
      </c>
      <c r="FC34">
        <v>28375.599999999999</v>
      </c>
      <c r="FD34">
        <v>27383.1</v>
      </c>
      <c r="FE34">
        <v>27948.400000000001</v>
      </c>
      <c r="FF34">
        <v>29826</v>
      </c>
      <c r="FG34">
        <v>29932.1</v>
      </c>
      <c r="FH34">
        <v>38131.599999999999</v>
      </c>
      <c r="FI34">
        <v>37073.699999999997</v>
      </c>
      <c r="FJ34">
        <v>2.0136699999999998</v>
      </c>
      <c r="FK34">
        <v>1.6679999999999999</v>
      </c>
      <c r="FL34">
        <v>5.3502599999999997E-2</v>
      </c>
      <c r="FM34">
        <v>0</v>
      </c>
      <c r="FN34">
        <v>31.177499999999998</v>
      </c>
      <c r="FO34">
        <v>999.9</v>
      </c>
      <c r="FP34">
        <v>51.220999999999997</v>
      </c>
      <c r="FQ34">
        <v>40.978999999999999</v>
      </c>
      <c r="FR34">
        <v>40.508800000000001</v>
      </c>
      <c r="FS34">
        <v>61.6447</v>
      </c>
      <c r="FT34">
        <v>34.823700000000002</v>
      </c>
      <c r="FU34">
        <v>1</v>
      </c>
      <c r="FV34">
        <v>0.46931200000000001</v>
      </c>
      <c r="FW34">
        <v>1.4900599999999999</v>
      </c>
      <c r="FX34">
        <v>20.299700000000001</v>
      </c>
      <c r="FY34">
        <v>5.2208800000000002</v>
      </c>
      <c r="FZ34">
        <v>12.0159</v>
      </c>
      <c r="GA34">
        <v>4.9985499999999998</v>
      </c>
      <c r="GB34">
        <v>3.2907999999999999</v>
      </c>
      <c r="GC34">
        <v>130.6</v>
      </c>
      <c r="GD34">
        <v>9999</v>
      </c>
      <c r="GE34">
        <v>7682.5</v>
      </c>
      <c r="GF34">
        <v>9999</v>
      </c>
      <c r="GG34">
        <v>1.8778699999999999</v>
      </c>
      <c r="GH34">
        <v>1.8716699999999999</v>
      </c>
      <c r="GI34">
        <v>1.87384</v>
      </c>
      <c r="GJ34">
        <v>1.87195</v>
      </c>
      <c r="GK34">
        <v>1.8721000000000001</v>
      </c>
      <c r="GL34">
        <v>1.8733500000000001</v>
      </c>
      <c r="GM34">
        <v>1.8736299999999999</v>
      </c>
      <c r="GN34">
        <v>1.8775999999999999</v>
      </c>
      <c r="GO34">
        <v>5</v>
      </c>
      <c r="GP34">
        <v>0</v>
      </c>
      <c r="GQ34">
        <v>0</v>
      </c>
      <c r="GR34">
        <v>0</v>
      </c>
      <c r="GS34" t="s">
        <v>388</v>
      </c>
      <c r="GT34" t="s">
        <v>389</v>
      </c>
      <c r="GU34" t="s">
        <v>390</v>
      </c>
      <c r="GV34" t="s">
        <v>390</v>
      </c>
      <c r="GW34" t="s">
        <v>390</v>
      </c>
      <c r="GX34" t="s">
        <v>390</v>
      </c>
      <c r="GY34">
        <v>0</v>
      </c>
      <c r="GZ34">
        <v>100</v>
      </c>
      <c r="HA34">
        <v>100</v>
      </c>
      <c r="HB34">
        <v>0.70399999999999996</v>
      </c>
      <c r="HC34">
        <v>4.9500000000000002E-2</v>
      </c>
      <c r="HD34">
        <v>0.57833370508391102</v>
      </c>
      <c r="HE34">
        <v>7.2704984381113296E-4</v>
      </c>
      <c r="HF34">
        <v>-1.05877040029023E-6</v>
      </c>
      <c r="HG34">
        <v>2.9517966189716799E-10</v>
      </c>
      <c r="HH34">
        <v>4.9525000000002699E-2</v>
      </c>
      <c r="HI34">
        <v>0</v>
      </c>
      <c r="HJ34">
        <v>0</v>
      </c>
      <c r="HK34">
        <v>0</v>
      </c>
      <c r="HL34">
        <v>1</v>
      </c>
      <c r="HM34">
        <v>2242</v>
      </c>
      <c r="HN34">
        <v>1</v>
      </c>
      <c r="HO34">
        <v>25</v>
      </c>
      <c r="HP34">
        <v>0.3</v>
      </c>
      <c r="HQ34">
        <v>0.1</v>
      </c>
      <c r="HR34">
        <v>0.79345699999999997</v>
      </c>
      <c r="HS34">
        <v>2.6464799999999999</v>
      </c>
      <c r="HT34">
        <v>1.49536</v>
      </c>
      <c r="HU34">
        <v>2.2741699999999998</v>
      </c>
      <c r="HV34">
        <v>1.49658</v>
      </c>
      <c r="HW34">
        <v>2.47925</v>
      </c>
      <c r="HX34">
        <v>45.261899999999997</v>
      </c>
      <c r="HY34">
        <v>15.8657</v>
      </c>
      <c r="HZ34">
        <v>18</v>
      </c>
      <c r="IA34">
        <v>506.70100000000002</v>
      </c>
      <c r="IB34">
        <v>416.928</v>
      </c>
      <c r="IC34">
        <v>30.357900000000001</v>
      </c>
      <c r="ID34">
        <v>33.286999999999999</v>
      </c>
      <c r="IE34">
        <v>30.000399999999999</v>
      </c>
      <c r="IF34">
        <v>32.990699999999997</v>
      </c>
      <c r="IG34">
        <v>32.875999999999998</v>
      </c>
      <c r="IH34">
        <v>15.9658</v>
      </c>
      <c r="II34">
        <v>43.298699999999997</v>
      </c>
      <c r="IJ34">
        <v>0</v>
      </c>
      <c r="IK34">
        <v>30.3386</v>
      </c>
      <c r="IL34">
        <v>300</v>
      </c>
      <c r="IM34">
        <v>26.214099999999998</v>
      </c>
      <c r="IN34">
        <v>99.403899999999993</v>
      </c>
      <c r="IO34">
        <v>99.5732</v>
      </c>
    </row>
    <row r="35" spans="1:249" x14ac:dyDescent="0.3">
      <c r="A35">
        <v>19</v>
      </c>
      <c r="B35">
        <v>1658417137.0999999</v>
      </c>
      <c r="C35">
        <v>2584.0999999046298</v>
      </c>
      <c r="D35" t="s">
        <v>477</v>
      </c>
      <c r="E35" t="s">
        <v>478</v>
      </c>
      <c r="F35" t="s">
        <v>378</v>
      </c>
      <c r="G35" t="s">
        <v>468</v>
      </c>
      <c r="H35" t="s">
        <v>380</v>
      </c>
      <c r="I35" t="s">
        <v>468</v>
      </c>
      <c r="J35" t="s">
        <v>382</v>
      </c>
      <c r="K35">
        <f t="shared" si="0"/>
        <v>3.9091294861057522</v>
      </c>
      <c r="L35">
        <v>1658417137.0999999</v>
      </c>
      <c r="M35">
        <f t="shared" si="1"/>
        <v>7.001116966945599E-3</v>
      </c>
      <c r="N35">
        <f t="shared" si="2"/>
        <v>7.0011169669455988</v>
      </c>
      <c r="O35">
        <f t="shared" si="3"/>
        <v>10.539159734270477</v>
      </c>
      <c r="P35">
        <f t="shared" si="4"/>
        <v>185.315</v>
      </c>
      <c r="Q35">
        <f t="shared" si="5"/>
        <v>148.94111367670101</v>
      </c>
      <c r="R35">
        <f t="shared" si="6"/>
        <v>14.721337367217865</v>
      </c>
      <c r="S35">
        <f t="shared" si="7"/>
        <v>18.316531727617502</v>
      </c>
      <c r="T35">
        <f t="shared" si="8"/>
        <v>0.56223319082430279</v>
      </c>
      <c r="U35">
        <f t="shared" si="9"/>
        <v>2.9002007728877466</v>
      </c>
      <c r="V35">
        <f t="shared" si="10"/>
        <v>0.5079598558481252</v>
      </c>
      <c r="W35">
        <f t="shared" si="11"/>
        <v>0.32191343824467417</v>
      </c>
      <c r="X35">
        <f t="shared" si="12"/>
        <v>289.55791075542487</v>
      </c>
      <c r="Y35">
        <f t="shared" si="13"/>
        <v>32.904243018510947</v>
      </c>
      <c r="Z35">
        <f t="shared" si="14"/>
        <v>32.023800000000001</v>
      </c>
      <c r="AA35">
        <f t="shared" si="15"/>
        <v>4.7815194850490883</v>
      </c>
      <c r="AB35">
        <f t="shared" si="16"/>
        <v>68.736061411240385</v>
      </c>
      <c r="AC35">
        <f t="shared" si="17"/>
        <v>3.4761330668758501</v>
      </c>
      <c r="AD35">
        <f t="shared" si="18"/>
        <v>5.057218868096796</v>
      </c>
      <c r="AE35">
        <f t="shared" si="19"/>
        <v>1.3053864181732382</v>
      </c>
      <c r="AF35">
        <f t="shared" si="20"/>
        <v>-308.74925824230093</v>
      </c>
      <c r="AG35">
        <f t="shared" si="21"/>
        <v>155.44876144833012</v>
      </c>
      <c r="AH35">
        <f t="shared" si="22"/>
        <v>12.217837195905487</v>
      </c>
      <c r="AI35">
        <f t="shared" si="23"/>
        <v>148.47525115735954</v>
      </c>
      <c r="AJ35">
        <v>0</v>
      </c>
      <c r="AK35">
        <v>0</v>
      </c>
      <c r="AL35">
        <f t="shared" si="24"/>
        <v>1</v>
      </c>
      <c r="AM35">
        <f t="shared" si="25"/>
        <v>0</v>
      </c>
      <c r="AN35">
        <f t="shared" si="26"/>
        <v>50983.705418937039</v>
      </c>
      <c r="AO35" t="s">
        <v>383</v>
      </c>
      <c r="AP35">
        <v>10238.9</v>
      </c>
      <c r="AQ35">
        <v>302.21199999999999</v>
      </c>
      <c r="AR35">
        <v>4052.3</v>
      </c>
      <c r="AS35">
        <f t="shared" si="27"/>
        <v>0.92542210596451402</v>
      </c>
      <c r="AT35">
        <v>-0.32343011824092399</v>
      </c>
      <c r="AU35" t="s">
        <v>479</v>
      </c>
      <c r="AV35">
        <v>10335.299999999999</v>
      </c>
      <c r="AW35">
        <v>908.11519230769204</v>
      </c>
      <c r="AX35">
        <v>1228.04</v>
      </c>
      <c r="AY35">
        <f t="shared" si="28"/>
        <v>0.26051660181452385</v>
      </c>
      <c r="AZ35">
        <v>0.5</v>
      </c>
      <c r="BA35">
        <f t="shared" si="29"/>
        <v>1513.1423993551423</v>
      </c>
      <c r="BB35">
        <f t="shared" si="30"/>
        <v>10.539159734270477</v>
      </c>
      <c r="BC35">
        <f t="shared" si="31"/>
        <v>197.09935797073842</v>
      </c>
      <c r="BD35">
        <f t="shared" si="32"/>
        <v>7.1788285472277587E-3</v>
      </c>
      <c r="BE35">
        <f t="shared" si="33"/>
        <v>2.2998110810722778</v>
      </c>
      <c r="BF35">
        <f t="shared" si="34"/>
        <v>257.96680596400347</v>
      </c>
      <c r="BG35" t="s">
        <v>480</v>
      </c>
      <c r="BH35">
        <v>631.30999999999995</v>
      </c>
      <c r="BI35">
        <f t="shared" si="35"/>
        <v>631.30999999999995</v>
      </c>
      <c r="BJ35">
        <f t="shared" si="36"/>
        <v>0.48592065405035667</v>
      </c>
      <c r="BK35">
        <f t="shared" si="37"/>
        <v>0.53612992088936018</v>
      </c>
      <c r="BL35">
        <f t="shared" si="38"/>
        <v>0.82556803732252948</v>
      </c>
      <c r="BM35">
        <f t="shared" si="39"/>
        <v>0.34555533824026485</v>
      </c>
      <c r="BN35">
        <f t="shared" si="40"/>
        <v>0.75311832682326385</v>
      </c>
      <c r="BO35">
        <f t="shared" si="41"/>
        <v>0.37271062440499492</v>
      </c>
      <c r="BP35">
        <f t="shared" si="42"/>
        <v>0.62728937559500508</v>
      </c>
      <c r="BQ35">
        <f t="shared" si="43"/>
        <v>1799.95</v>
      </c>
      <c r="BR35">
        <f t="shared" si="44"/>
        <v>1513.1423993551423</v>
      </c>
      <c r="BS35">
        <f t="shared" si="45"/>
        <v>0.84065801792002126</v>
      </c>
      <c r="BT35">
        <f t="shared" si="46"/>
        <v>0.1608699745856412</v>
      </c>
      <c r="BU35">
        <v>6</v>
      </c>
      <c r="BV35">
        <v>0.5</v>
      </c>
      <c r="BW35" t="s">
        <v>386</v>
      </c>
      <c r="BX35">
        <v>2</v>
      </c>
      <c r="BY35">
        <v>1658417137.0999999</v>
      </c>
      <c r="BZ35">
        <v>185.315</v>
      </c>
      <c r="CA35">
        <v>199.51</v>
      </c>
      <c r="CB35">
        <v>35.1693</v>
      </c>
      <c r="CC35">
        <v>27.0685</v>
      </c>
      <c r="CD35">
        <v>184.774</v>
      </c>
      <c r="CE35">
        <v>35.116100000000003</v>
      </c>
      <c r="CF35">
        <v>500.31299999999999</v>
      </c>
      <c r="CG35">
        <v>98.756100000000004</v>
      </c>
      <c r="CH35">
        <v>8.3884500000000001E-2</v>
      </c>
      <c r="CI35">
        <v>33.018000000000001</v>
      </c>
      <c r="CJ35">
        <v>32.023800000000001</v>
      </c>
      <c r="CK35">
        <v>999.9</v>
      </c>
      <c r="CL35">
        <v>0</v>
      </c>
      <c r="CM35">
        <v>0</v>
      </c>
      <c r="CN35">
        <v>9957.5</v>
      </c>
      <c r="CO35">
        <v>0</v>
      </c>
      <c r="CP35">
        <v>1.5289399999999999E-3</v>
      </c>
      <c r="CQ35">
        <v>-14.194800000000001</v>
      </c>
      <c r="CR35">
        <v>192.07</v>
      </c>
      <c r="CS35">
        <v>205.06100000000001</v>
      </c>
      <c r="CT35">
        <v>8.1008800000000001</v>
      </c>
      <c r="CU35">
        <v>199.51</v>
      </c>
      <c r="CV35">
        <v>27.0685</v>
      </c>
      <c r="CW35">
        <v>3.4731900000000002</v>
      </c>
      <c r="CX35">
        <v>2.6731799999999999</v>
      </c>
      <c r="CY35">
        <v>26.4892</v>
      </c>
      <c r="CZ35">
        <v>22.121099999999998</v>
      </c>
      <c r="DA35">
        <v>1799.95</v>
      </c>
      <c r="DB35">
        <v>0.97800699999999996</v>
      </c>
      <c r="DC35">
        <v>2.1992999999999999E-2</v>
      </c>
      <c r="DD35">
        <v>0</v>
      </c>
      <c r="DE35">
        <v>907.67100000000005</v>
      </c>
      <c r="DF35">
        <v>5.0009800000000002</v>
      </c>
      <c r="DG35">
        <v>18303.400000000001</v>
      </c>
      <c r="DH35">
        <v>16375.5</v>
      </c>
      <c r="DI35">
        <v>46.5</v>
      </c>
      <c r="DJ35">
        <v>47.686999999999998</v>
      </c>
      <c r="DK35">
        <v>46.875</v>
      </c>
      <c r="DL35">
        <v>47.75</v>
      </c>
      <c r="DM35">
        <v>48.061999999999998</v>
      </c>
      <c r="DN35">
        <v>1755.47</v>
      </c>
      <c r="DO35">
        <v>39.479999999999997</v>
      </c>
      <c r="DP35">
        <v>0</v>
      </c>
      <c r="DQ35">
        <v>115.89999985694899</v>
      </c>
      <c r="DR35">
        <v>0</v>
      </c>
      <c r="DS35">
        <v>908.11519230769204</v>
      </c>
      <c r="DT35">
        <v>-1.34054701340823</v>
      </c>
      <c r="DU35">
        <v>23.353846076489901</v>
      </c>
      <c r="DV35">
        <v>18299.1192307692</v>
      </c>
      <c r="DW35">
        <v>15</v>
      </c>
      <c r="DX35">
        <v>1658417131.5999999</v>
      </c>
      <c r="DY35" t="s">
        <v>481</v>
      </c>
      <c r="DZ35">
        <v>1658417109.5999999</v>
      </c>
      <c r="EA35">
        <v>1658417131.5999999</v>
      </c>
      <c r="EB35">
        <v>21</v>
      </c>
      <c r="EC35">
        <v>-0.13700000000000001</v>
      </c>
      <c r="ED35">
        <v>4.0000000000000001E-3</v>
      </c>
      <c r="EE35">
        <v>0.54600000000000004</v>
      </c>
      <c r="EF35">
        <v>5.2999999999999999E-2</v>
      </c>
      <c r="EG35">
        <v>200</v>
      </c>
      <c r="EH35">
        <v>26</v>
      </c>
      <c r="EI35">
        <v>0.11</v>
      </c>
      <c r="EJ35">
        <v>0.01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2.9608500000000002</v>
      </c>
      <c r="EW35">
        <v>2.8238599999999998</v>
      </c>
      <c r="EX35">
        <v>4.8840399999999999E-2</v>
      </c>
      <c r="EY35">
        <v>5.2873099999999999E-2</v>
      </c>
      <c r="EZ35">
        <v>0.14687900000000001</v>
      </c>
      <c r="FA35">
        <v>0.12310599999999999</v>
      </c>
      <c r="FB35">
        <v>28384.5</v>
      </c>
      <c r="FC35">
        <v>29044.7</v>
      </c>
      <c r="FD35">
        <v>27377.3</v>
      </c>
      <c r="FE35">
        <v>27942.5</v>
      </c>
      <c r="FF35">
        <v>29927.1</v>
      </c>
      <c r="FG35">
        <v>29980.5</v>
      </c>
      <c r="FH35">
        <v>38123.599999999999</v>
      </c>
      <c r="FI35">
        <v>37065.699999999997</v>
      </c>
      <c r="FJ35">
        <v>2.0064500000000001</v>
      </c>
      <c r="FK35">
        <v>1.6618200000000001</v>
      </c>
      <c r="FL35">
        <v>4.6588499999999998E-2</v>
      </c>
      <c r="FM35">
        <v>0</v>
      </c>
      <c r="FN35">
        <v>31.267700000000001</v>
      </c>
      <c r="FO35">
        <v>999.9</v>
      </c>
      <c r="FP35">
        <v>50.72</v>
      </c>
      <c r="FQ35">
        <v>41.362000000000002</v>
      </c>
      <c r="FR35">
        <v>40.937899999999999</v>
      </c>
      <c r="FS35">
        <v>61.464700000000001</v>
      </c>
      <c r="FT35">
        <v>34.371000000000002</v>
      </c>
      <c r="FU35">
        <v>1</v>
      </c>
      <c r="FV35">
        <v>0.48237600000000003</v>
      </c>
      <c r="FW35">
        <v>1.6835800000000001</v>
      </c>
      <c r="FX35">
        <v>20.242000000000001</v>
      </c>
      <c r="FY35">
        <v>5.22058</v>
      </c>
      <c r="FZ35">
        <v>12.0159</v>
      </c>
      <c r="GA35">
        <v>4.9978999999999996</v>
      </c>
      <c r="GB35">
        <v>3.2904499999999999</v>
      </c>
      <c r="GC35">
        <v>130.6</v>
      </c>
      <c r="GD35">
        <v>9999</v>
      </c>
      <c r="GE35">
        <v>7684.6</v>
      </c>
      <c r="GF35">
        <v>9999</v>
      </c>
      <c r="GG35">
        <v>1.8781000000000001</v>
      </c>
      <c r="GH35">
        <v>1.87195</v>
      </c>
      <c r="GI35">
        <v>1.8741300000000001</v>
      </c>
      <c r="GJ35">
        <v>1.87225</v>
      </c>
      <c r="GK35">
        <v>1.8724099999999999</v>
      </c>
      <c r="GL35">
        <v>1.8736299999999999</v>
      </c>
      <c r="GM35">
        <v>1.87392</v>
      </c>
      <c r="GN35">
        <v>1.8778999999999999</v>
      </c>
      <c r="GO35">
        <v>5</v>
      </c>
      <c r="GP35">
        <v>0</v>
      </c>
      <c r="GQ35">
        <v>0</v>
      </c>
      <c r="GR35">
        <v>0</v>
      </c>
      <c r="GS35" t="s">
        <v>388</v>
      </c>
      <c r="GT35" t="s">
        <v>389</v>
      </c>
      <c r="GU35" t="s">
        <v>390</v>
      </c>
      <c r="GV35" t="s">
        <v>390</v>
      </c>
      <c r="GW35" t="s">
        <v>390</v>
      </c>
      <c r="GX35" t="s">
        <v>390</v>
      </c>
      <c r="GY35">
        <v>0</v>
      </c>
      <c r="GZ35">
        <v>100</v>
      </c>
      <c r="HA35">
        <v>100</v>
      </c>
      <c r="HB35">
        <v>0.54100000000000004</v>
      </c>
      <c r="HC35">
        <v>5.3199999999999997E-2</v>
      </c>
      <c r="HD35">
        <v>0.441208441441722</v>
      </c>
      <c r="HE35">
        <v>7.2704984381113296E-4</v>
      </c>
      <c r="HF35">
        <v>-1.05877040029023E-6</v>
      </c>
      <c r="HG35">
        <v>2.9517966189716799E-10</v>
      </c>
      <c r="HH35">
        <v>5.3244999999996899E-2</v>
      </c>
      <c r="HI35">
        <v>0</v>
      </c>
      <c r="HJ35">
        <v>0</v>
      </c>
      <c r="HK35">
        <v>0</v>
      </c>
      <c r="HL35">
        <v>1</v>
      </c>
      <c r="HM35">
        <v>2242</v>
      </c>
      <c r="HN35">
        <v>1</v>
      </c>
      <c r="HO35">
        <v>25</v>
      </c>
      <c r="HP35">
        <v>0.5</v>
      </c>
      <c r="HQ35">
        <v>0.1</v>
      </c>
      <c r="HR35">
        <v>0.58471700000000004</v>
      </c>
      <c r="HS35">
        <v>2.677</v>
      </c>
      <c r="HT35">
        <v>1.49536</v>
      </c>
      <c r="HU35">
        <v>2.2741699999999998</v>
      </c>
      <c r="HV35">
        <v>1.49658</v>
      </c>
      <c r="HW35">
        <v>2.4267599999999998</v>
      </c>
      <c r="HX35">
        <v>45.347299999999997</v>
      </c>
      <c r="HY35">
        <v>24.096299999999999</v>
      </c>
      <c r="HZ35">
        <v>18</v>
      </c>
      <c r="IA35">
        <v>503.25700000000001</v>
      </c>
      <c r="IB35">
        <v>413.95499999999998</v>
      </c>
      <c r="IC35">
        <v>29.898299999999999</v>
      </c>
      <c r="ID35">
        <v>33.4011</v>
      </c>
      <c r="IE35">
        <v>30.000699999999998</v>
      </c>
      <c r="IF35">
        <v>33.128799999999998</v>
      </c>
      <c r="IG35">
        <v>33.030299999999997</v>
      </c>
      <c r="IH35">
        <v>11.7675</v>
      </c>
      <c r="II35">
        <v>41.045900000000003</v>
      </c>
      <c r="IJ35">
        <v>0</v>
      </c>
      <c r="IK35">
        <v>29.888200000000001</v>
      </c>
      <c r="IL35">
        <v>200</v>
      </c>
      <c r="IM35">
        <v>26.863499999999998</v>
      </c>
      <c r="IN35">
        <v>99.382900000000006</v>
      </c>
      <c r="IO35">
        <v>99.5518</v>
      </c>
    </row>
    <row r="36" spans="1:249" x14ac:dyDescent="0.3">
      <c r="A36">
        <v>20</v>
      </c>
      <c r="B36">
        <v>1658417244.0999999</v>
      </c>
      <c r="C36">
        <v>2691.0999999046298</v>
      </c>
      <c r="D36" t="s">
        <v>482</v>
      </c>
      <c r="E36" t="s">
        <v>483</v>
      </c>
      <c r="F36" t="s">
        <v>378</v>
      </c>
      <c r="G36" t="s">
        <v>468</v>
      </c>
      <c r="H36" t="s">
        <v>380</v>
      </c>
      <c r="I36" t="s">
        <v>468</v>
      </c>
      <c r="J36" t="s">
        <v>382</v>
      </c>
      <c r="K36">
        <f t="shared" si="0"/>
        <v>3.5127950187769752</v>
      </c>
      <c r="L36">
        <v>1658417244.0999999</v>
      </c>
      <c r="M36">
        <f t="shared" si="1"/>
        <v>7.2714837937781305E-3</v>
      </c>
      <c r="N36">
        <f t="shared" si="2"/>
        <v>7.2714837937781303</v>
      </c>
      <c r="O36">
        <f t="shared" si="3"/>
        <v>7.0326958374288857</v>
      </c>
      <c r="P36">
        <f t="shared" si="4"/>
        <v>139.983</v>
      </c>
      <c r="Q36">
        <f t="shared" si="5"/>
        <v>117.04189246830752</v>
      </c>
      <c r="R36">
        <f t="shared" si="6"/>
        <v>11.568353071578805</v>
      </c>
      <c r="S36">
        <f t="shared" si="7"/>
        <v>13.835838893815801</v>
      </c>
      <c r="T36">
        <f t="shared" si="8"/>
        <v>0.610799132453412</v>
      </c>
      <c r="U36">
        <f t="shared" si="9"/>
        <v>2.9063969962805665</v>
      </c>
      <c r="V36">
        <f t="shared" si="10"/>
        <v>0.54743053066991765</v>
      </c>
      <c r="W36">
        <f t="shared" si="11"/>
        <v>0.34728802855367391</v>
      </c>
      <c r="X36">
        <f t="shared" si="12"/>
        <v>289.56545275482205</v>
      </c>
      <c r="Y36">
        <f t="shared" si="13"/>
        <v>32.709760942460022</v>
      </c>
      <c r="Z36">
        <f t="shared" si="14"/>
        <v>31.9787</v>
      </c>
      <c r="AA36">
        <f t="shared" si="15"/>
        <v>4.7693294450904089</v>
      </c>
      <c r="AB36">
        <f t="shared" si="16"/>
        <v>69.920780946674881</v>
      </c>
      <c r="AC36">
        <f t="shared" si="17"/>
        <v>3.5114483988256802</v>
      </c>
      <c r="AD36">
        <f t="shared" si="18"/>
        <v>5.0220383000351321</v>
      </c>
      <c r="AE36">
        <f t="shared" si="19"/>
        <v>1.2578810462647287</v>
      </c>
      <c r="AF36">
        <f t="shared" si="20"/>
        <v>-320.67243530561558</v>
      </c>
      <c r="AG36">
        <f t="shared" si="21"/>
        <v>143.38672146756846</v>
      </c>
      <c r="AH36">
        <f t="shared" si="22"/>
        <v>11.236418812145095</v>
      </c>
      <c r="AI36">
        <f t="shared" si="23"/>
        <v>123.51615772892001</v>
      </c>
      <c r="AJ36">
        <v>0</v>
      </c>
      <c r="AK36">
        <v>0</v>
      </c>
      <c r="AL36">
        <f t="shared" si="24"/>
        <v>1</v>
      </c>
      <c r="AM36">
        <f t="shared" si="25"/>
        <v>0</v>
      </c>
      <c r="AN36">
        <f t="shared" si="26"/>
        <v>51178.409552541321</v>
      </c>
      <c r="AO36" t="s">
        <v>383</v>
      </c>
      <c r="AP36">
        <v>10238.9</v>
      </c>
      <c r="AQ36">
        <v>302.21199999999999</v>
      </c>
      <c r="AR36">
        <v>4052.3</v>
      </c>
      <c r="AS36">
        <f t="shared" si="27"/>
        <v>0.92542210596451402</v>
      </c>
      <c r="AT36">
        <v>-0.32343011824092399</v>
      </c>
      <c r="AU36" t="s">
        <v>484</v>
      </c>
      <c r="AV36">
        <v>10334.6</v>
      </c>
      <c r="AW36">
        <v>908.05380769230806</v>
      </c>
      <c r="AX36">
        <v>1186.71</v>
      </c>
      <c r="AY36">
        <f t="shared" si="28"/>
        <v>0.23481405929645149</v>
      </c>
      <c r="AZ36">
        <v>0.5</v>
      </c>
      <c r="BA36">
        <f t="shared" si="29"/>
        <v>1513.1765993548299</v>
      </c>
      <c r="BB36">
        <f t="shared" si="30"/>
        <v>7.0326958374288857</v>
      </c>
      <c r="BC36">
        <f t="shared" si="31"/>
        <v>177.65756986345394</v>
      </c>
      <c r="BD36">
        <f t="shared" si="32"/>
        <v>4.8613796689733549E-3</v>
      </c>
      <c r="BE36">
        <f t="shared" si="33"/>
        <v>2.4147348551878722</v>
      </c>
      <c r="BF36">
        <f t="shared" si="34"/>
        <v>256.0932346756764</v>
      </c>
      <c r="BG36" t="s">
        <v>485</v>
      </c>
      <c r="BH36">
        <v>635.08000000000004</v>
      </c>
      <c r="BI36">
        <f t="shared" si="35"/>
        <v>635.08000000000004</v>
      </c>
      <c r="BJ36">
        <f t="shared" si="36"/>
        <v>0.46483976708715691</v>
      </c>
      <c r="BK36">
        <f t="shared" si="37"/>
        <v>0.50515053986855685</v>
      </c>
      <c r="BL36">
        <f t="shared" si="38"/>
        <v>0.83857346029813706</v>
      </c>
      <c r="BM36">
        <f t="shared" si="39"/>
        <v>0.31504445720362506</v>
      </c>
      <c r="BN36">
        <f t="shared" si="40"/>
        <v>0.76413940152871074</v>
      </c>
      <c r="BO36">
        <f t="shared" si="41"/>
        <v>0.35329514852761806</v>
      </c>
      <c r="BP36">
        <f t="shared" si="42"/>
        <v>0.64670485147238188</v>
      </c>
      <c r="BQ36">
        <f t="shared" si="43"/>
        <v>1799.99</v>
      </c>
      <c r="BR36">
        <f t="shared" si="44"/>
        <v>1513.1765993548299</v>
      </c>
      <c r="BS36">
        <f t="shared" si="45"/>
        <v>0.84065833663233125</v>
      </c>
      <c r="BT36">
        <f t="shared" si="46"/>
        <v>0.16087058970039947</v>
      </c>
      <c r="BU36">
        <v>6</v>
      </c>
      <c r="BV36">
        <v>0.5</v>
      </c>
      <c r="BW36" t="s">
        <v>386</v>
      </c>
      <c r="BX36">
        <v>2</v>
      </c>
      <c r="BY36">
        <v>1658417244.0999999</v>
      </c>
      <c r="BZ36">
        <v>139.983</v>
      </c>
      <c r="CA36">
        <v>149.65600000000001</v>
      </c>
      <c r="CB36">
        <v>35.526800000000001</v>
      </c>
      <c r="CC36">
        <v>27.100300000000001</v>
      </c>
      <c r="CD36">
        <v>139.48099999999999</v>
      </c>
      <c r="CE36">
        <v>35.473599999999998</v>
      </c>
      <c r="CF36">
        <v>499.36399999999998</v>
      </c>
      <c r="CG36">
        <v>98.754000000000005</v>
      </c>
      <c r="CH36">
        <v>8.5422600000000001E-2</v>
      </c>
      <c r="CI36">
        <v>32.893799999999999</v>
      </c>
      <c r="CJ36">
        <v>31.9787</v>
      </c>
      <c r="CK36">
        <v>999.9</v>
      </c>
      <c r="CL36">
        <v>0</v>
      </c>
      <c r="CM36">
        <v>0</v>
      </c>
      <c r="CN36">
        <v>9993.1200000000008</v>
      </c>
      <c r="CO36">
        <v>0</v>
      </c>
      <c r="CP36">
        <v>1.5289399999999999E-3</v>
      </c>
      <c r="CQ36">
        <v>-9.6732800000000001</v>
      </c>
      <c r="CR36">
        <v>145.13900000000001</v>
      </c>
      <c r="CS36">
        <v>153.82499999999999</v>
      </c>
      <c r="CT36">
        <v>8.4265500000000007</v>
      </c>
      <c r="CU36">
        <v>149.65600000000001</v>
      </c>
      <c r="CV36">
        <v>27.100300000000001</v>
      </c>
      <c r="CW36">
        <v>3.5084200000000001</v>
      </c>
      <c r="CX36">
        <v>2.6762600000000001</v>
      </c>
      <c r="CY36">
        <v>26.660499999999999</v>
      </c>
      <c r="CZ36">
        <v>22.1401</v>
      </c>
      <c r="DA36">
        <v>1799.99</v>
      </c>
      <c r="DB36">
        <v>0.977993</v>
      </c>
      <c r="DC36">
        <v>2.2006499999999998E-2</v>
      </c>
      <c r="DD36">
        <v>0</v>
      </c>
      <c r="DE36">
        <v>907.68799999999999</v>
      </c>
      <c r="DF36">
        <v>5.0009800000000002</v>
      </c>
      <c r="DG36">
        <v>18282.8</v>
      </c>
      <c r="DH36">
        <v>16375.8</v>
      </c>
      <c r="DI36">
        <v>46.561999999999998</v>
      </c>
      <c r="DJ36">
        <v>47.875</v>
      </c>
      <c r="DK36">
        <v>46.936999999999998</v>
      </c>
      <c r="DL36">
        <v>47.875</v>
      </c>
      <c r="DM36">
        <v>48.125</v>
      </c>
      <c r="DN36">
        <v>1755.49</v>
      </c>
      <c r="DO36">
        <v>39.5</v>
      </c>
      <c r="DP36">
        <v>0</v>
      </c>
      <c r="DQ36">
        <v>106.299999952316</v>
      </c>
      <c r="DR36">
        <v>0</v>
      </c>
      <c r="DS36">
        <v>908.05380769230806</v>
      </c>
      <c r="DT36">
        <v>-1.7190085450444399</v>
      </c>
      <c r="DU36">
        <v>-40.567521320112903</v>
      </c>
      <c r="DV36">
        <v>18284.1307692308</v>
      </c>
      <c r="DW36">
        <v>15</v>
      </c>
      <c r="DX36">
        <v>1658417238.5999999</v>
      </c>
      <c r="DY36" t="s">
        <v>486</v>
      </c>
      <c r="DZ36">
        <v>1658417216.0999999</v>
      </c>
      <c r="EA36">
        <v>1658417131.5999999</v>
      </c>
      <c r="EB36">
        <v>22</v>
      </c>
      <c r="EC36">
        <v>-2.1000000000000001E-2</v>
      </c>
      <c r="ED36">
        <v>4.0000000000000001E-3</v>
      </c>
      <c r="EE36">
        <v>0.50600000000000001</v>
      </c>
      <c r="EF36">
        <v>5.2999999999999999E-2</v>
      </c>
      <c r="EG36">
        <v>150</v>
      </c>
      <c r="EH36">
        <v>26</v>
      </c>
      <c r="EI36">
        <v>0.13</v>
      </c>
      <c r="EJ36">
        <v>0.01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2.9582099999999998</v>
      </c>
      <c r="EW36">
        <v>2.8256999999999999</v>
      </c>
      <c r="EX36">
        <v>3.7715899999999997E-2</v>
      </c>
      <c r="EY36">
        <v>4.07193E-2</v>
      </c>
      <c r="EZ36">
        <v>0.14788499999999999</v>
      </c>
      <c r="FA36">
        <v>0.123184</v>
      </c>
      <c r="FB36">
        <v>28711.5</v>
      </c>
      <c r="FC36">
        <v>29411.9</v>
      </c>
      <c r="FD36">
        <v>27373</v>
      </c>
      <c r="FE36">
        <v>27937.7</v>
      </c>
      <c r="FF36">
        <v>29886.7</v>
      </c>
      <c r="FG36">
        <v>29972.1</v>
      </c>
      <c r="FH36">
        <v>38117.800000000003</v>
      </c>
      <c r="FI36">
        <v>37059.599999999999</v>
      </c>
      <c r="FJ36">
        <v>2.0059200000000001</v>
      </c>
      <c r="FK36">
        <v>1.6571</v>
      </c>
      <c r="FL36">
        <v>4.56646E-2</v>
      </c>
      <c r="FM36">
        <v>0</v>
      </c>
      <c r="FN36">
        <v>31.237500000000001</v>
      </c>
      <c r="FO36">
        <v>999.9</v>
      </c>
      <c r="FP36">
        <v>50.286999999999999</v>
      </c>
      <c r="FQ36">
        <v>41.683999999999997</v>
      </c>
      <c r="FR36">
        <v>41.281199999999998</v>
      </c>
      <c r="FS36">
        <v>61.864699999999999</v>
      </c>
      <c r="FT36">
        <v>35.3566</v>
      </c>
      <c r="FU36">
        <v>1</v>
      </c>
      <c r="FV36">
        <v>0.49015999999999998</v>
      </c>
      <c r="FW36">
        <v>1.3537600000000001</v>
      </c>
      <c r="FX36">
        <v>20.244499999999999</v>
      </c>
      <c r="FY36">
        <v>5.2219300000000004</v>
      </c>
      <c r="FZ36">
        <v>12.0159</v>
      </c>
      <c r="GA36">
        <v>4.9981</v>
      </c>
      <c r="GB36">
        <v>3.2908499999999998</v>
      </c>
      <c r="GC36">
        <v>130.69999999999999</v>
      </c>
      <c r="GD36">
        <v>9999</v>
      </c>
      <c r="GE36">
        <v>7686.5</v>
      </c>
      <c r="GF36">
        <v>9999</v>
      </c>
      <c r="GG36">
        <v>1.87845</v>
      </c>
      <c r="GH36">
        <v>1.87225</v>
      </c>
      <c r="GI36">
        <v>1.87442</v>
      </c>
      <c r="GJ36">
        <v>1.87256</v>
      </c>
      <c r="GK36">
        <v>1.8727100000000001</v>
      </c>
      <c r="GL36">
        <v>1.8739300000000001</v>
      </c>
      <c r="GM36">
        <v>1.8742300000000001</v>
      </c>
      <c r="GN36">
        <v>1.8782000000000001</v>
      </c>
      <c r="GO36">
        <v>5</v>
      </c>
      <c r="GP36">
        <v>0</v>
      </c>
      <c r="GQ36">
        <v>0</v>
      </c>
      <c r="GR36">
        <v>0</v>
      </c>
      <c r="GS36" t="s">
        <v>388</v>
      </c>
      <c r="GT36" t="s">
        <v>389</v>
      </c>
      <c r="GU36" t="s">
        <v>390</v>
      </c>
      <c r="GV36" t="s">
        <v>390</v>
      </c>
      <c r="GW36" t="s">
        <v>390</v>
      </c>
      <c r="GX36" t="s">
        <v>390</v>
      </c>
      <c r="GY36">
        <v>0</v>
      </c>
      <c r="GZ36">
        <v>100</v>
      </c>
      <c r="HA36">
        <v>100</v>
      </c>
      <c r="HB36">
        <v>0.502</v>
      </c>
      <c r="HC36">
        <v>5.3199999999999997E-2</v>
      </c>
      <c r="HD36">
        <v>0.42034562057796199</v>
      </c>
      <c r="HE36">
        <v>7.2704984381113296E-4</v>
      </c>
      <c r="HF36">
        <v>-1.05877040029023E-6</v>
      </c>
      <c r="HG36">
        <v>2.9517966189716799E-10</v>
      </c>
      <c r="HH36">
        <v>5.3244999999996899E-2</v>
      </c>
      <c r="HI36">
        <v>0</v>
      </c>
      <c r="HJ36">
        <v>0</v>
      </c>
      <c r="HK36">
        <v>0</v>
      </c>
      <c r="HL36">
        <v>1</v>
      </c>
      <c r="HM36">
        <v>2242</v>
      </c>
      <c r="HN36">
        <v>1</v>
      </c>
      <c r="HO36">
        <v>25</v>
      </c>
      <c r="HP36">
        <v>0.5</v>
      </c>
      <c r="HQ36">
        <v>1.9</v>
      </c>
      <c r="HR36">
        <v>0.476074</v>
      </c>
      <c r="HS36">
        <v>2.677</v>
      </c>
      <c r="HT36">
        <v>1.49536</v>
      </c>
      <c r="HU36">
        <v>2.2741699999999998</v>
      </c>
      <c r="HV36">
        <v>1.49658</v>
      </c>
      <c r="HW36">
        <v>2.5598100000000001</v>
      </c>
      <c r="HX36">
        <v>45.661799999999999</v>
      </c>
      <c r="HY36">
        <v>24.026199999999999</v>
      </c>
      <c r="HZ36">
        <v>18</v>
      </c>
      <c r="IA36">
        <v>503.79199999999997</v>
      </c>
      <c r="IB36">
        <v>411.64600000000002</v>
      </c>
      <c r="IC36">
        <v>29.936599999999999</v>
      </c>
      <c r="ID36">
        <v>33.502600000000001</v>
      </c>
      <c r="IE36">
        <v>30.000499999999999</v>
      </c>
      <c r="IF36">
        <v>33.243499999999997</v>
      </c>
      <c r="IG36">
        <v>33.144799999999996</v>
      </c>
      <c r="IH36">
        <v>9.59178</v>
      </c>
      <c r="II36">
        <v>43.3536</v>
      </c>
      <c r="IJ36">
        <v>0</v>
      </c>
      <c r="IK36">
        <v>29.938500000000001</v>
      </c>
      <c r="IL36">
        <v>150</v>
      </c>
      <c r="IM36">
        <v>26.529900000000001</v>
      </c>
      <c r="IN36">
        <v>99.367599999999996</v>
      </c>
      <c r="IO36">
        <v>99.535200000000003</v>
      </c>
    </row>
    <row r="37" spans="1:249" x14ac:dyDescent="0.3">
      <c r="A37">
        <v>21</v>
      </c>
      <c r="B37">
        <v>1658417344.0999999</v>
      </c>
      <c r="C37">
        <v>2791.0999999046298</v>
      </c>
      <c r="D37" t="s">
        <v>487</v>
      </c>
      <c r="E37" t="s">
        <v>488</v>
      </c>
      <c r="F37" t="s">
        <v>378</v>
      </c>
      <c r="G37" t="s">
        <v>468</v>
      </c>
      <c r="H37" t="s">
        <v>380</v>
      </c>
      <c r="I37" t="s">
        <v>468</v>
      </c>
      <c r="J37" t="s">
        <v>382</v>
      </c>
      <c r="K37">
        <f t="shared" si="0"/>
        <v>2.2503712752205849</v>
      </c>
      <c r="L37">
        <v>1658417344.0999999</v>
      </c>
      <c r="M37">
        <f t="shared" si="1"/>
        <v>8.0128017951676712E-3</v>
      </c>
      <c r="N37">
        <f t="shared" si="2"/>
        <v>8.0128017951676718</v>
      </c>
      <c r="O37">
        <f t="shared" si="3"/>
        <v>3.014893269646417</v>
      </c>
      <c r="P37">
        <f t="shared" si="4"/>
        <v>95.5381</v>
      </c>
      <c r="Q37">
        <f t="shared" si="5"/>
        <v>86.209937186073972</v>
      </c>
      <c r="R37">
        <f t="shared" si="6"/>
        <v>8.5220494357277694</v>
      </c>
      <c r="S37">
        <f t="shared" si="7"/>
        <v>9.4441596615270811</v>
      </c>
      <c r="T37">
        <f t="shared" si="8"/>
        <v>0.71680052919944137</v>
      </c>
      <c r="U37">
        <f t="shared" si="9"/>
        <v>2.9023298201270249</v>
      </c>
      <c r="V37">
        <f t="shared" si="10"/>
        <v>0.63106928504572246</v>
      </c>
      <c r="W37">
        <f t="shared" si="11"/>
        <v>0.40126323303178235</v>
      </c>
      <c r="X37">
        <f t="shared" si="12"/>
        <v>289.53717545606179</v>
      </c>
      <c r="Y37">
        <f t="shared" si="13"/>
        <v>32.522387673156317</v>
      </c>
      <c r="Z37">
        <f t="shared" si="14"/>
        <v>32.035400000000003</v>
      </c>
      <c r="AA37">
        <f t="shared" si="15"/>
        <v>4.7846592208391971</v>
      </c>
      <c r="AB37">
        <f t="shared" si="16"/>
        <v>71.3113787787142</v>
      </c>
      <c r="AC37">
        <f t="shared" si="17"/>
        <v>3.5826342338916404</v>
      </c>
      <c r="AD37">
        <f t="shared" si="18"/>
        <v>5.0239306759288525</v>
      </c>
      <c r="AE37">
        <f t="shared" si="19"/>
        <v>1.2020249869475568</v>
      </c>
      <c r="AF37">
        <f t="shared" si="20"/>
        <v>-353.36455916689431</v>
      </c>
      <c r="AG37">
        <f t="shared" si="21"/>
        <v>135.36254759275127</v>
      </c>
      <c r="AH37">
        <f t="shared" si="22"/>
        <v>10.625779148867858</v>
      </c>
      <c r="AI37">
        <f t="shared" si="23"/>
        <v>82.160943030786626</v>
      </c>
      <c r="AJ37">
        <v>0</v>
      </c>
      <c r="AK37">
        <v>0</v>
      </c>
      <c r="AL37">
        <f t="shared" si="24"/>
        <v>1</v>
      </c>
      <c r="AM37">
        <f t="shared" si="25"/>
        <v>0</v>
      </c>
      <c r="AN37">
        <f t="shared" si="26"/>
        <v>51062.994557819264</v>
      </c>
      <c r="AO37" t="s">
        <v>383</v>
      </c>
      <c r="AP37">
        <v>10238.9</v>
      </c>
      <c r="AQ37">
        <v>302.21199999999999</v>
      </c>
      <c r="AR37">
        <v>4052.3</v>
      </c>
      <c r="AS37">
        <f t="shared" si="27"/>
        <v>0.92542210596451402</v>
      </c>
      <c r="AT37">
        <v>-0.32343011824092399</v>
      </c>
      <c r="AU37" t="s">
        <v>489</v>
      </c>
      <c r="AV37">
        <v>10330.9</v>
      </c>
      <c r="AW37">
        <v>911.563115384615</v>
      </c>
      <c r="AX37">
        <v>1154.4100000000001</v>
      </c>
      <c r="AY37">
        <f t="shared" si="28"/>
        <v>0.2103645018800816</v>
      </c>
      <c r="AZ37">
        <v>0.5</v>
      </c>
      <c r="BA37">
        <f t="shared" si="29"/>
        <v>1513.0332059357834</v>
      </c>
      <c r="BB37">
        <f t="shared" si="30"/>
        <v>3.014893269646417</v>
      </c>
      <c r="BC37">
        <f t="shared" si="31"/>
        <v>159.144238347352</v>
      </c>
      <c r="BD37">
        <f t="shared" si="32"/>
        <v>2.2063781381603245E-3</v>
      </c>
      <c r="BE37">
        <f t="shared" si="33"/>
        <v>2.5102779774949977</v>
      </c>
      <c r="BF37">
        <f t="shared" si="34"/>
        <v>254.55621421330719</v>
      </c>
      <c r="BG37" t="s">
        <v>490</v>
      </c>
      <c r="BH37">
        <v>637.71</v>
      </c>
      <c r="BI37">
        <f t="shared" si="35"/>
        <v>637.71</v>
      </c>
      <c r="BJ37">
        <f t="shared" si="36"/>
        <v>0.44758794535736868</v>
      </c>
      <c r="BK37">
        <f t="shared" si="37"/>
        <v>0.46999590597132779</v>
      </c>
      <c r="BL37">
        <f t="shared" si="38"/>
        <v>0.84867875791822744</v>
      </c>
      <c r="BM37">
        <f t="shared" si="39"/>
        <v>0.28496533037555244</v>
      </c>
      <c r="BN37">
        <f t="shared" si="40"/>
        <v>0.7727525327405651</v>
      </c>
      <c r="BO37">
        <f t="shared" si="41"/>
        <v>0.32879905311933821</v>
      </c>
      <c r="BP37">
        <f t="shared" si="42"/>
        <v>0.67120094688066179</v>
      </c>
      <c r="BQ37">
        <f t="shared" si="43"/>
        <v>1799.82</v>
      </c>
      <c r="BR37">
        <f t="shared" si="44"/>
        <v>1513.0332059357834</v>
      </c>
      <c r="BS37">
        <f t="shared" si="45"/>
        <v>0.84065806910456786</v>
      </c>
      <c r="BT37">
        <f t="shared" si="46"/>
        <v>0.16087007337181597</v>
      </c>
      <c r="BU37">
        <v>6</v>
      </c>
      <c r="BV37">
        <v>0.5</v>
      </c>
      <c r="BW37" t="s">
        <v>386</v>
      </c>
      <c r="BX37">
        <v>2</v>
      </c>
      <c r="BY37">
        <v>1658417344.0999999</v>
      </c>
      <c r="BZ37">
        <v>95.5381</v>
      </c>
      <c r="CA37">
        <v>100.07299999999999</v>
      </c>
      <c r="CB37">
        <v>36.2423</v>
      </c>
      <c r="CC37">
        <v>26.9787</v>
      </c>
      <c r="CD37">
        <v>95.031899999999993</v>
      </c>
      <c r="CE37">
        <v>36.200499999999998</v>
      </c>
      <c r="CF37">
        <v>500.17700000000002</v>
      </c>
      <c r="CG37">
        <v>98.752700000000004</v>
      </c>
      <c r="CH37">
        <v>9.9586800000000003E-2</v>
      </c>
      <c r="CI37">
        <v>32.900500000000001</v>
      </c>
      <c r="CJ37">
        <v>32.035400000000003</v>
      </c>
      <c r="CK37">
        <v>999.9</v>
      </c>
      <c r="CL37">
        <v>0</v>
      </c>
      <c r="CM37">
        <v>0</v>
      </c>
      <c r="CN37">
        <v>9970</v>
      </c>
      <c r="CO37">
        <v>0</v>
      </c>
      <c r="CP37">
        <v>1.5289399999999999E-3</v>
      </c>
      <c r="CQ37">
        <v>-4.53498</v>
      </c>
      <c r="CR37">
        <v>99.130899999999997</v>
      </c>
      <c r="CS37">
        <v>102.848</v>
      </c>
      <c r="CT37">
        <v>9.2635799999999993</v>
      </c>
      <c r="CU37">
        <v>100.07299999999999</v>
      </c>
      <c r="CV37">
        <v>26.9787</v>
      </c>
      <c r="CW37">
        <v>3.5790299999999999</v>
      </c>
      <c r="CX37">
        <v>2.6642199999999998</v>
      </c>
      <c r="CY37">
        <v>26.999400000000001</v>
      </c>
      <c r="CZ37">
        <v>22.066099999999999</v>
      </c>
      <c r="DA37">
        <v>1799.82</v>
      </c>
      <c r="DB37">
        <v>0.97800100000000001</v>
      </c>
      <c r="DC37">
        <v>2.1998899999999998E-2</v>
      </c>
      <c r="DD37">
        <v>0</v>
      </c>
      <c r="DE37">
        <v>910.91800000000001</v>
      </c>
      <c r="DF37">
        <v>5.0009800000000002</v>
      </c>
      <c r="DG37">
        <v>18390.099999999999</v>
      </c>
      <c r="DH37">
        <v>16374.2</v>
      </c>
      <c r="DI37">
        <v>47.25</v>
      </c>
      <c r="DJ37">
        <v>48.5</v>
      </c>
      <c r="DK37">
        <v>47.125</v>
      </c>
      <c r="DL37">
        <v>48.5</v>
      </c>
      <c r="DM37">
        <v>48.561999999999998</v>
      </c>
      <c r="DN37">
        <v>1755.33</v>
      </c>
      <c r="DO37">
        <v>39.479999999999997</v>
      </c>
      <c r="DP37">
        <v>0</v>
      </c>
      <c r="DQ37">
        <v>99.5</v>
      </c>
      <c r="DR37">
        <v>0</v>
      </c>
      <c r="DS37">
        <v>911.563115384615</v>
      </c>
      <c r="DT37">
        <v>-4.9023247775014998</v>
      </c>
      <c r="DU37">
        <v>-27.0358974654491</v>
      </c>
      <c r="DV37">
        <v>18403.7153846154</v>
      </c>
      <c r="DW37">
        <v>15</v>
      </c>
      <c r="DX37">
        <v>1658417332.0999999</v>
      </c>
      <c r="DY37" t="s">
        <v>491</v>
      </c>
      <c r="DZ37">
        <v>1658417329.0999999</v>
      </c>
      <c r="EA37">
        <v>1658417332.0999999</v>
      </c>
      <c r="EB37">
        <v>23</v>
      </c>
      <c r="EC37">
        <v>2.5999999999999999E-2</v>
      </c>
      <c r="ED37">
        <v>-1.0999999999999999E-2</v>
      </c>
      <c r="EE37">
        <v>0.50900000000000001</v>
      </c>
      <c r="EF37">
        <v>4.2000000000000003E-2</v>
      </c>
      <c r="EG37">
        <v>100</v>
      </c>
      <c r="EH37">
        <v>26</v>
      </c>
      <c r="EI37">
        <v>0.38</v>
      </c>
      <c r="EJ37">
        <v>0.01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2.9602900000000001</v>
      </c>
      <c r="EW37">
        <v>2.8396699999999999</v>
      </c>
      <c r="EX37">
        <v>2.6167800000000001E-2</v>
      </c>
      <c r="EY37">
        <v>2.7824100000000001E-2</v>
      </c>
      <c r="EZ37">
        <v>0.149896</v>
      </c>
      <c r="FA37">
        <v>0.122807</v>
      </c>
      <c r="FB37">
        <v>29052.1</v>
      </c>
      <c r="FC37">
        <v>29803.9</v>
      </c>
      <c r="FD37">
        <v>27369.7</v>
      </c>
      <c r="FE37">
        <v>27935</v>
      </c>
      <c r="FF37">
        <v>29811.599999999999</v>
      </c>
      <c r="FG37">
        <v>29982</v>
      </c>
      <c r="FH37">
        <v>38113.1</v>
      </c>
      <c r="FI37">
        <v>37056.9</v>
      </c>
      <c r="FJ37">
        <v>2.0156999999999998</v>
      </c>
      <c r="FK37">
        <v>1.6548799999999999</v>
      </c>
      <c r="FL37">
        <v>5.3960800000000003E-2</v>
      </c>
      <c r="FM37">
        <v>0</v>
      </c>
      <c r="FN37">
        <v>31.159500000000001</v>
      </c>
      <c r="FO37">
        <v>999.9</v>
      </c>
      <c r="FP37">
        <v>49.829000000000001</v>
      </c>
      <c r="FQ37">
        <v>41.996000000000002</v>
      </c>
      <c r="FR37">
        <v>41.584899999999998</v>
      </c>
      <c r="FS37">
        <v>61.464700000000001</v>
      </c>
      <c r="FT37">
        <v>35.124200000000002</v>
      </c>
      <c r="FU37">
        <v>1</v>
      </c>
      <c r="FV37">
        <v>0.49538900000000002</v>
      </c>
      <c r="FW37">
        <v>0.90620100000000003</v>
      </c>
      <c r="FX37">
        <v>20.245999999999999</v>
      </c>
      <c r="FY37">
        <v>5.22403</v>
      </c>
      <c r="FZ37">
        <v>12.0159</v>
      </c>
      <c r="GA37">
        <v>4.9979500000000003</v>
      </c>
      <c r="GB37">
        <v>3.2909999999999999</v>
      </c>
      <c r="GC37">
        <v>130.69999999999999</v>
      </c>
      <c r="GD37">
        <v>9999</v>
      </c>
      <c r="GE37">
        <v>7688.5</v>
      </c>
      <c r="GF37">
        <v>9999</v>
      </c>
      <c r="GG37">
        <v>1.8785000000000001</v>
      </c>
      <c r="GH37">
        <v>1.87235</v>
      </c>
      <c r="GI37">
        <v>1.87452</v>
      </c>
      <c r="GJ37">
        <v>1.8725799999999999</v>
      </c>
      <c r="GK37">
        <v>1.8727799999999999</v>
      </c>
      <c r="GL37">
        <v>1.87398</v>
      </c>
      <c r="GM37">
        <v>1.8742399999999999</v>
      </c>
      <c r="GN37">
        <v>1.8782099999999999</v>
      </c>
      <c r="GO37">
        <v>5</v>
      </c>
      <c r="GP37">
        <v>0</v>
      </c>
      <c r="GQ37">
        <v>0</v>
      </c>
      <c r="GR37">
        <v>0</v>
      </c>
      <c r="GS37" t="s">
        <v>388</v>
      </c>
      <c r="GT37" t="s">
        <v>389</v>
      </c>
      <c r="GU37" t="s">
        <v>390</v>
      </c>
      <c r="GV37" t="s">
        <v>390</v>
      </c>
      <c r="GW37" t="s">
        <v>390</v>
      </c>
      <c r="GX37" t="s">
        <v>390</v>
      </c>
      <c r="GY37">
        <v>0</v>
      </c>
      <c r="GZ37">
        <v>100</v>
      </c>
      <c r="HA37">
        <v>100</v>
      </c>
      <c r="HB37">
        <v>0.50600000000000001</v>
      </c>
      <c r="HC37">
        <v>4.1799999999999997E-2</v>
      </c>
      <c r="HD37">
        <v>0.44648614343897502</v>
      </c>
      <c r="HE37">
        <v>7.2704984381113296E-4</v>
      </c>
      <c r="HF37">
        <v>-1.05877040029023E-6</v>
      </c>
      <c r="HG37">
        <v>2.9517966189716799E-10</v>
      </c>
      <c r="HH37">
        <v>4.1765000000005201E-2</v>
      </c>
      <c r="HI37">
        <v>0</v>
      </c>
      <c r="HJ37">
        <v>0</v>
      </c>
      <c r="HK37">
        <v>0</v>
      </c>
      <c r="HL37">
        <v>1</v>
      </c>
      <c r="HM37">
        <v>2242</v>
      </c>
      <c r="HN37">
        <v>1</v>
      </c>
      <c r="HO37">
        <v>25</v>
      </c>
      <c r="HP37">
        <v>0.2</v>
      </c>
      <c r="HQ37">
        <v>0.2</v>
      </c>
      <c r="HR37">
        <v>0.36621100000000001</v>
      </c>
      <c r="HS37">
        <v>2.7002000000000002</v>
      </c>
      <c r="HT37">
        <v>1.49536</v>
      </c>
      <c r="HU37">
        <v>2.2729499999999998</v>
      </c>
      <c r="HV37">
        <v>1.49658</v>
      </c>
      <c r="HW37">
        <v>2.4365199999999998</v>
      </c>
      <c r="HX37">
        <v>46.094700000000003</v>
      </c>
      <c r="HY37">
        <v>24.026199999999999</v>
      </c>
      <c r="HZ37">
        <v>18</v>
      </c>
      <c r="IA37">
        <v>510.33199999999999</v>
      </c>
      <c r="IB37">
        <v>410.60199999999998</v>
      </c>
      <c r="IC37">
        <v>30.485299999999999</v>
      </c>
      <c r="ID37">
        <v>33.557000000000002</v>
      </c>
      <c r="IE37">
        <v>30.000299999999999</v>
      </c>
      <c r="IF37">
        <v>33.303699999999999</v>
      </c>
      <c r="IG37">
        <v>33.205300000000001</v>
      </c>
      <c r="IH37">
        <v>7.4020099999999998</v>
      </c>
      <c r="II37">
        <v>44.793399999999998</v>
      </c>
      <c r="IJ37">
        <v>0</v>
      </c>
      <c r="IK37">
        <v>30.489699999999999</v>
      </c>
      <c r="IL37">
        <v>100</v>
      </c>
      <c r="IM37">
        <v>25.9909</v>
      </c>
      <c r="IN37">
        <v>99.355400000000003</v>
      </c>
      <c r="IO37">
        <v>99.526899999999998</v>
      </c>
    </row>
    <row r="38" spans="1:249" x14ac:dyDescent="0.3">
      <c r="A38">
        <v>22</v>
      </c>
      <c r="B38">
        <v>1658417444.5</v>
      </c>
      <c r="C38">
        <v>2891.5</v>
      </c>
      <c r="D38" t="s">
        <v>492</v>
      </c>
      <c r="E38" t="s">
        <v>493</v>
      </c>
      <c r="F38" t="s">
        <v>378</v>
      </c>
      <c r="G38" t="s">
        <v>468</v>
      </c>
      <c r="H38" t="s">
        <v>380</v>
      </c>
      <c r="I38" t="s">
        <v>468</v>
      </c>
      <c r="J38" t="s">
        <v>382</v>
      </c>
      <c r="K38">
        <f t="shared" si="0"/>
        <v>0.72527110414300811</v>
      </c>
      <c r="L38">
        <v>1658417444.5</v>
      </c>
      <c r="M38">
        <f t="shared" si="1"/>
        <v>8.3950852462299878E-3</v>
      </c>
      <c r="N38">
        <f t="shared" si="2"/>
        <v>8.3950852462299874</v>
      </c>
      <c r="O38">
        <f t="shared" si="3"/>
        <v>0.74517972842081781</v>
      </c>
      <c r="P38">
        <f t="shared" si="4"/>
        <v>73.411799999999999</v>
      </c>
      <c r="Q38">
        <f t="shared" si="5"/>
        <v>70.213338309779175</v>
      </c>
      <c r="R38">
        <f t="shared" si="6"/>
        <v>6.9408418216462922</v>
      </c>
      <c r="S38">
        <f t="shared" si="7"/>
        <v>7.257021299774399</v>
      </c>
      <c r="T38">
        <f t="shared" si="8"/>
        <v>0.75734052869870183</v>
      </c>
      <c r="U38">
        <f t="shared" si="9"/>
        <v>2.9009185818825221</v>
      </c>
      <c r="V38">
        <f t="shared" si="10"/>
        <v>0.6622827394977816</v>
      </c>
      <c r="W38">
        <f t="shared" si="11"/>
        <v>0.42146897439745024</v>
      </c>
      <c r="X38">
        <f t="shared" si="12"/>
        <v>289.54470475473215</v>
      </c>
      <c r="Y38">
        <f t="shared" si="13"/>
        <v>32.469562298422254</v>
      </c>
      <c r="Z38">
        <f t="shared" si="14"/>
        <v>32.088299999999997</v>
      </c>
      <c r="AA38">
        <f t="shared" si="15"/>
        <v>4.7990002647117818</v>
      </c>
      <c r="AB38">
        <f t="shared" si="16"/>
        <v>71.450490683581833</v>
      </c>
      <c r="AC38">
        <f t="shared" si="17"/>
        <v>3.5991610136719996</v>
      </c>
      <c r="AD38">
        <f t="shared" si="18"/>
        <v>5.0372796313056369</v>
      </c>
      <c r="AE38">
        <f t="shared" si="19"/>
        <v>1.1998392510397822</v>
      </c>
      <c r="AF38">
        <f t="shared" si="20"/>
        <v>-370.22325935874244</v>
      </c>
      <c r="AG38">
        <f t="shared" si="21"/>
        <v>134.4052808307957</v>
      </c>
      <c r="AH38">
        <f t="shared" si="22"/>
        <v>10.56095681458604</v>
      </c>
      <c r="AI38">
        <f t="shared" si="23"/>
        <v>64.28768304137148</v>
      </c>
      <c r="AJ38">
        <v>0</v>
      </c>
      <c r="AK38">
        <v>0</v>
      </c>
      <c r="AL38">
        <f t="shared" si="24"/>
        <v>1</v>
      </c>
      <c r="AM38">
        <f t="shared" si="25"/>
        <v>0</v>
      </c>
      <c r="AN38">
        <f t="shared" si="26"/>
        <v>51015.510011087063</v>
      </c>
      <c r="AO38" t="s">
        <v>383</v>
      </c>
      <c r="AP38">
        <v>10238.9</v>
      </c>
      <c r="AQ38">
        <v>302.21199999999999</v>
      </c>
      <c r="AR38">
        <v>4052.3</v>
      </c>
      <c r="AS38">
        <f t="shared" si="27"/>
        <v>0.92542210596451402</v>
      </c>
      <c r="AT38">
        <v>-0.32343011824092399</v>
      </c>
      <c r="AU38" t="s">
        <v>494</v>
      </c>
      <c r="AV38">
        <v>10327.700000000001</v>
      </c>
      <c r="AW38">
        <v>914.24619230769201</v>
      </c>
      <c r="AX38">
        <v>1126.71</v>
      </c>
      <c r="AY38">
        <f t="shared" si="28"/>
        <v>0.18857009140977543</v>
      </c>
      <c r="AZ38">
        <v>0.5</v>
      </c>
      <c r="BA38">
        <f t="shared" si="29"/>
        <v>1513.0673993547834</v>
      </c>
      <c r="BB38">
        <f t="shared" si="30"/>
        <v>0.74517972842081781</v>
      </c>
      <c r="BC38">
        <f t="shared" si="31"/>
        <v>142.65962890274136</v>
      </c>
      <c r="BD38">
        <f t="shared" si="32"/>
        <v>7.0625396272329215E-4</v>
      </c>
      <c r="BE38">
        <f t="shared" si="33"/>
        <v>2.596577646421883</v>
      </c>
      <c r="BF38">
        <f t="shared" si="34"/>
        <v>253.18366814151437</v>
      </c>
      <c r="BG38" t="s">
        <v>495</v>
      </c>
      <c r="BH38">
        <v>635.77</v>
      </c>
      <c r="BI38">
        <f t="shared" si="35"/>
        <v>635.77</v>
      </c>
      <c r="BJ38">
        <f t="shared" si="36"/>
        <v>0.43572880333004949</v>
      </c>
      <c r="BK38">
        <f t="shared" si="37"/>
        <v>0.4327693968556402</v>
      </c>
      <c r="BL38">
        <f t="shared" si="38"/>
        <v>0.85630449608228232</v>
      </c>
      <c r="BM38">
        <f t="shared" si="39"/>
        <v>0.25768868777402493</v>
      </c>
      <c r="BN38">
        <f t="shared" si="40"/>
        <v>0.78013902607085484</v>
      </c>
      <c r="BO38">
        <f t="shared" si="41"/>
        <v>0.30094935232315484</v>
      </c>
      <c r="BP38">
        <f t="shared" si="42"/>
        <v>0.69905064767684522</v>
      </c>
      <c r="BQ38">
        <f t="shared" si="43"/>
        <v>1799.86</v>
      </c>
      <c r="BR38">
        <f t="shared" si="44"/>
        <v>1513.0673993547834</v>
      </c>
      <c r="BS38">
        <f t="shared" si="45"/>
        <v>0.84065838418253835</v>
      </c>
      <c r="BT38">
        <f t="shared" si="46"/>
        <v>0.16087068147229905</v>
      </c>
      <c r="BU38">
        <v>6</v>
      </c>
      <c r="BV38">
        <v>0.5</v>
      </c>
      <c r="BW38" t="s">
        <v>386</v>
      </c>
      <c r="BX38">
        <v>2</v>
      </c>
      <c r="BY38">
        <v>1658417444.5</v>
      </c>
      <c r="BZ38">
        <v>73.411799999999999</v>
      </c>
      <c r="CA38">
        <v>75.045100000000005</v>
      </c>
      <c r="CB38">
        <v>36.408999999999999</v>
      </c>
      <c r="CC38">
        <v>26.704499999999999</v>
      </c>
      <c r="CD38">
        <v>72.978899999999996</v>
      </c>
      <c r="CE38">
        <v>36.357399999999998</v>
      </c>
      <c r="CF38">
        <v>500.14499999999998</v>
      </c>
      <c r="CG38">
        <v>98.753299999999996</v>
      </c>
      <c r="CH38">
        <v>0.10030799999999999</v>
      </c>
      <c r="CI38">
        <v>32.947699999999998</v>
      </c>
      <c r="CJ38">
        <v>32.088299999999997</v>
      </c>
      <c r="CK38">
        <v>999.9</v>
      </c>
      <c r="CL38">
        <v>0</v>
      </c>
      <c r="CM38">
        <v>0</v>
      </c>
      <c r="CN38">
        <v>9961.8799999999992</v>
      </c>
      <c r="CO38">
        <v>0</v>
      </c>
      <c r="CP38">
        <v>1.5289399999999999E-3</v>
      </c>
      <c r="CQ38">
        <v>-1.6332899999999999</v>
      </c>
      <c r="CR38">
        <v>76.185599999999994</v>
      </c>
      <c r="CS38">
        <v>77.104100000000003</v>
      </c>
      <c r="CT38">
        <v>9.7044999999999995</v>
      </c>
      <c r="CU38">
        <v>75.045100000000005</v>
      </c>
      <c r="CV38">
        <v>26.704499999999999</v>
      </c>
      <c r="CW38">
        <v>3.59551</v>
      </c>
      <c r="CX38">
        <v>2.6371600000000002</v>
      </c>
      <c r="CY38">
        <v>27.0776</v>
      </c>
      <c r="CZ38">
        <v>21.898700000000002</v>
      </c>
      <c r="DA38">
        <v>1799.86</v>
      </c>
      <c r="DB38">
        <v>0.97799100000000005</v>
      </c>
      <c r="DC38">
        <v>2.20086E-2</v>
      </c>
      <c r="DD38">
        <v>0</v>
      </c>
      <c r="DE38">
        <v>914.41700000000003</v>
      </c>
      <c r="DF38">
        <v>5.0009800000000002</v>
      </c>
      <c r="DG38">
        <v>18498.8</v>
      </c>
      <c r="DH38">
        <v>16374.5</v>
      </c>
      <c r="DI38">
        <v>47.875</v>
      </c>
      <c r="DJ38">
        <v>49.061999999999998</v>
      </c>
      <c r="DK38">
        <v>48</v>
      </c>
      <c r="DL38">
        <v>48.5</v>
      </c>
      <c r="DM38">
        <v>49.186999999999998</v>
      </c>
      <c r="DN38">
        <v>1755.36</v>
      </c>
      <c r="DO38">
        <v>39.5</v>
      </c>
      <c r="DP38">
        <v>0</v>
      </c>
      <c r="DQ38">
        <v>100.19999980926499</v>
      </c>
      <c r="DR38">
        <v>0</v>
      </c>
      <c r="DS38">
        <v>914.24619230769201</v>
      </c>
      <c r="DT38">
        <v>-0.52912820756149004</v>
      </c>
      <c r="DU38">
        <v>10.403418811825601</v>
      </c>
      <c r="DV38">
        <v>18497.1730769231</v>
      </c>
      <c r="DW38">
        <v>15</v>
      </c>
      <c r="DX38">
        <v>1658417429</v>
      </c>
      <c r="DY38" t="s">
        <v>496</v>
      </c>
      <c r="DZ38">
        <v>1658417411</v>
      </c>
      <c r="EA38">
        <v>1658417429</v>
      </c>
      <c r="EB38">
        <v>24</v>
      </c>
      <c r="EC38">
        <v>-6.0999999999999999E-2</v>
      </c>
      <c r="ED38">
        <v>0.01</v>
      </c>
      <c r="EE38">
        <v>0.434</v>
      </c>
      <c r="EF38">
        <v>5.1999999999999998E-2</v>
      </c>
      <c r="EG38">
        <v>75</v>
      </c>
      <c r="EH38">
        <v>26</v>
      </c>
      <c r="EI38">
        <v>0.44</v>
      </c>
      <c r="EJ38">
        <v>0.01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2.9601199999999999</v>
      </c>
      <c r="EW38">
        <v>2.8403200000000002</v>
      </c>
      <c r="EX38">
        <v>2.0228699999999999E-2</v>
      </c>
      <c r="EY38">
        <v>2.10336E-2</v>
      </c>
      <c r="EZ38">
        <v>0.15031</v>
      </c>
      <c r="FA38">
        <v>0.121932</v>
      </c>
      <c r="FB38">
        <v>29225.1</v>
      </c>
      <c r="FC38">
        <v>30008.1</v>
      </c>
      <c r="FD38">
        <v>27366</v>
      </c>
      <c r="FE38">
        <v>27931.599999999999</v>
      </c>
      <c r="FF38">
        <v>29793</v>
      </c>
      <c r="FG38">
        <v>30007.9</v>
      </c>
      <c r="FH38">
        <v>38108.199999999997</v>
      </c>
      <c r="FI38">
        <v>37052.400000000001</v>
      </c>
      <c r="FJ38">
        <v>2.0168300000000001</v>
      </c>
      <c r="FK38">
        <v>1.6523300000000001</v>
      </c>
      <c r="FL38">
        <v>5.6624399999999998E-2</v>
      </c>
      <c r="FM38">
        <v>0</v>
      </c>
      <c r="FN38">
        <v>31.1693</v>
      </c>
      <c r="FO38">
        <v>999.9</v>
      </c>
      <c r="FP38">
        <v>49.213000000000001</v>
      </c>
      <c r="FQ38">
        <v>42.287999999999997</v>
      </c>
      <c r="FR38">
        <v>41.707900000000002</v>
      </c>
      <c r="FS38">
        <v>61.874699999999997</v>
      </c>
      <c r="FT38">
        <v>35.108199999999997</v>
      </c>
      <c r="FU38">
        <v>1</v>
      </c>
      <c r="FV38">
        <v>0.50404499999999997</v>
      </c>
      <c r="FW38">
        <v>1.7797499999999999</v>
      </c>
      <c r="FX38">
        <v>20.236999999999998</v>
      </c>
      <c r="FY38">
        <v>5.22403</v>
      </c>
      <c r="FZ38">
        <v>12.0159</v>
      </c>
      <c r="GA38">
        <v>4.9986499999999996</v>
      </c>
      <c r="GB38">
        <v>3.2910300000000001</v>
      </c>
      <c r="GC38">
        <v>130.69999999999999</v>
      </c>
      <c r="GD38">
        <v>9999</v>
      </c>
      <c r="GE38">
        <v>7690.4</v>
      </c>
      <c r="GF38">
        <v>9999</v>
      </c>
      <c r="GG38">
        <v>1.8785099999999999</v>
      </c>
      <c r="GH38">
        <v>1.8724099999999999</v>
      </c>
      <c r="GI38">
        <v>1.8745400000000001</v>
      </c>
      <c r="GJ38">
        <v>1.8726799999999999</v>
      </c>
      <c r="GK38">
        <v>1.87283</v>
      </c>
      <c r="GL38">
        <v>1.8740300000000001</v>
      </c>
      <c r="GM38">
        <v>1.8743099999999999</v>
      </c>
      <c r="GN38">
        <v>1.8782799999999999</v>
      </c>
      <c r="GO38">
        <v>5</v>
      </c>
      <c r="GP38">
        <v>0</v>
      </c>
      <c r="GQ38">
        <v>0</v>
      </c>
      <c r="GR38">
        <v>0</v>
      </c>
      <c r="GS38" t="s">
        <v>388</v>
      </c>
      <c r="GT38" t="s">
        <v>389</v>
      </c>
      <c r="GU38" t="s">
        <v>390</v>
      </c>
      <c r="GV38" t="s">
        <v>390</v>
      </c>
      <c r="GW38" t="s">
        <v>390</v>
      </c>
      <c r="GX38" t="s">
        <v>390</v>
      </c>
      <c r="GY38">
        <v>0</v>
      </c>
      <c r="GZ38">
        <v>100</v>
      </c>
      <c r="HA38">
        <v>100</v>
      </c>
      <c r="HB38">
        <v>0.433</v>
      </c>
      <c r="HC38">
        <v>5.16E-2</v>
      </c>
      <c r="HD38">
        <v>0.385374290702791</v>
      </c>
      <c r="HE38">
        <v>7.2704984381113296E-4</v>
      </c>
      <c r="HF38">
        <v>-1.05877040029023E-6</v>
      </c>
      <c r="HG38">
        <v>2.9517966189716799E-10</v>
      </c>
      <c r="HH38">
        <v>5.1589999999997402E-2</v>
      </c>
      <c r="HI38">
        <v>0</v>
      </c>
      <c r="HJ38">
        <v>0</v>
      </c>
      <c r="HK38">
        <v>0</v>
      </c>
      <c r="HL38">
        <v>1</v>
      </c>
      <c r="HM38">
        <v>2242</v>
      </c>
      <c r="HN38">
        <v>1</v>
      </c>
      <c r="HO38">
        <v>25</v>
      </c>
      <c r="HP38">
        <v>0.6</v>
      </c>
      <c r="HQ38">
        <v>0.3</v>
      </c>
      <c r="HR38">
        <v>0.3125</v>
      </c>
      <c r="HS38">
        <v>2.7209500000000002</v>
      </c>
      <c r="HT38">
        <v>1.49536</v>
      </c>
      <c r="HU38">
        <v>2.2729499999999998</v>
      </c>
      <c r="HV38">
        <v>1.49658</v>
      </c>
      <c r="HW38">
        <v>2.3767100000000001</v>
      </c>
      <c r="HX38">
        <v>46.502800000000001</v>
      </c>
      <c r="HY38">
        <v>24.017499999999998</v>
      </c>
      <c r="HZ38">
        <v>18</v>
      </c>
      <c r="IA38">
        <v>511.55</v>
      </c>
      <c r="IB38">
        <v>409.44200000000001</v>
      </c>
      <c r="IC38">
        <v>29.890499999999999</v>
      </c>
      <c r="ID38">
        <v>33.6128</v>
      </c>
      <c r="IE38">
        <v>30.000499999999999</v>
      </c>
      <c r="IF38">
        <v>33.371400000000001</v>
      </c>
      <c r="IG38">
        <v>33.279400000000003</v>
      </c>
      <c r="IH38">
        <v>6.31046</v>
      </c>
      <c r="II38">
        <v>44.779000000000003</v>
      </c>
      <c r="IJ38">
        <v>0</v>
      </c>
      <c r="IK38">
        <v>29.844000000000001</v>
      </c>
      <c r="IL38">
        <v>75</v>
      </c>
      <c r="IM38">
        <v>26.165199999999999</v>
      </c>
      <c r="IN38">
        <v>99.342500000000001</v>
      </c>
      <c r="IO38">
        <v>99.514899999999997</v>
      </c>
    </row>
    <row r="39" spans="1:249" x14ac:dyDescent="0.3">
      <c r="A39">
        <v>23</v>
      </c>
      <c r="B39">
        <v>1658417549</v>
      </c>
      <c r="C39">
        <v>2996</v>
      </c>
      <c r="D39" t="s">
        <v>497</v>
      </c>
      <c r="E39" t="s">
        <v>498</v>
      </c>
      <c r="F39" t="s">
        <v>378</v>
      </c>
      <c r="G39" t="s">
        <v>468</v>
      </c>
      <c r="H39" t="s">
        <v>380</v>
      </c>
      <c r="I39" t="s">
        <v>468</v>
      </c>
      <c r="J39" t="s">
        <v>382</v>
      </c>
      <c r="K39">
        <f t="shared" si="0"/>
        <v>-2.3182022155696469</v>
      </c>
      <c r="L39">
        <v>1658417549</v>
      </c>
      <c r="M39">
        <f t="shared" si="1"/>
        <v>7.1650385497330459E-3</v>
      </c>
      <c r="N39">
        <f t="shared" si="2"/>
        <v>7.1650385497330458</v>
      </c>
      <c r="O39">
        <f t="shared" si="3"/>
        <v>-1.7431422977842621</v>
      </c>
      <c r="P39">
        <f t="shared" si="4"/>
        <v>51.499299999999998</v>
      </c>
      <c r="Q39">
        <f t="shared" si="5"/>
        <v>55.67682822872397</v>
      </c>
      <c r="R39">
        <f t="shared" si="6"/>
        <v>5.5027916577376699</v>
      </c>
      <c r="S39">
        <f t="shared" si="7"/>
        <v>5.0899077306477603</v>
      </c>
      <c r="T39">
        <f t="shared" si="8"/>
        <v>0.56848844719231995</v>
      </c>
      <c r="U39">
        <f t="shared" si="9"/>
        <v>2.9174645277028763</v>
      </c>
      <c r="V39">
        <f t="shared" si="10"/>
        <v>0.51335832732837605</v>
      </c>
      <c r="W39">
        <f t="shared" si="11"/>
        <v>0.32535549209549142</v>
      </c>
      <c r="X39">
        <f t="shared" si="12"/>
        <v>289.5632777551304</v>
      </c>
      <c r="Y39">
        <f t="shared" si="13"/>
        <v>32.773374365064505</v>
      </c>
      <c r="Z39">
        <f t="shared" si="14"/>
        <v>31.9756</v>
      </c>
      <c r="AA39">
        <f t="shared" si="15"/>
        <v>4.7684925434117771</v>
      </c>
      <c r="AB39">
        <f t="shared" si="16"/>
        <v>68.48883852571258</v>
      </c>
      <c r="AC39">
        <f t="shared" si="17"/>
        <v>3.4463690100343203</v>
      </c>
      <c r="AD39">
        <f t="shared" si="18"/>
        <v>5.032015557893363</v>
      </c>
      <c r="AE39">
        <f t="shared" si="19"/>
        <v>1.3221235333774568</v>
      </c>
      <c r="AF39">
        <f t="shared" si="20"/>
        <v>-315.97820004322733</v>
      </c>
      <c r="AG39">
        <f t="shared" si="21"/>
        <v>149.97253245330265</v>
      </c>
      <c r="AH39">
        <f t="shared" si="22"/>
        <v>11.70978223725422</v>
      </c>
      <c r="AI39">
        <f t="shared" si="23"/>
        <v>135.26739240245993</v>
      </c>
      <c r="AJ39">
        <v>0</v>
      </c>
      <c r="AK39">
        <v>0</v>
      </c>
      <c r="AL39">
        <f t="shared" si="24"/>
        <v>1</v>
      </c>
      <c r="AM39">
        <f t="shared" si="25"/>
        <v>0</v>
      </c>
      <c r="AN39">
        <f t="shared" si="26"/>
        <v>51483.852438463764</v>
      </c>
      <c r="AO39" t="s">
        <v>383</v>
      </c>
      <c r="AP39">
        <v>10238.9</v>
      </c>
      <c r="AQ39">
        <v>302.21199999999999</v>
      </c>
      <c r="AR39">
        <v>4052.3</v>
      </c>
      <c r="AS39">
        <f t="shared" si="27"/>
        <v>0.92542210596451402</v>
      </c>
      <c r="AT39">
        <v>-0.32343011824092399</v>
      </c>
      <c r="AU39" t="s">
        <v>499</v>
      </c>
      <c r="AV39">
        <v>10324.9</v>
      </c>
      <c r="AW39">
        <v>921.21823076923101</v>
      </c>
      <c r="AX39">
        <v>1106.74</v>
      </c>
      <c r="AY39">
        <f t="shared" si="28"/>
        <v>0.16762904497060649</v>
      </c>
      <c r="AZ39">
        <v>0.5</v>
      </c>
      <c r="BA39">
        <f t="shared" si="29"/>
        <v>1513.1678993549897</v>
      </c>
      <c r="BB39">
        <f t="shared" si="30"/>
        <v>-1.7431422977842621</v>
      </c>
      <c r="BC39">
        <f t="shared" si="31"/>
        <v>126.82544492452786</v>
      </c>
      <c r="BD39">
        <f t="shared" si="32"/>
        <v>-9.3823836743332409E-4</v>
      </c>
      <c r="BE39">
        <f t="shared" si="33"/>
        <v>2.6614742396588182</v>
      </c>
      <c r="BF39">
        <f t="shared" si="34"/>
        <v>252.16123640331583</v>
      </c>
      <c r="BG39" t="s">
        <v>500</v>
      </c>
      <c r="BH39">
        <v>637.89</v>
      </c>
      <c r="BI39">
        <f t="shared" si="35"/>
        <v>637.89</v>
      </c>
      <c r="BJ39">
        <f t="shared" si="36"/>
        <v>0.42363156658293732</v>
      </c>
      <c r="BK39">
        <f t="shared" si="37"/>
        <v>0.39569535934897937</v>
      </c>
      <c r="BL39">
        <f t="shared" si="38"/>
        <v>0.86268491481690834</v>
      </c>
      <c r="BM39">
        <f t="shared" si="39"/>
        <v>0.23059703233544263</v>
      </c>
      <c r="BN39">
        <f t="shared" si="40"/>
        <v>0.78546423443929858</v>
      </c>
      <c r="BO39">
        <f t="shared" si="41"/>
        <v>0.27399600262399737</v>
      </c>
      <c r="BP39">
        <f t="shared" si="42"/>
        <v>0.72600399737600263</v>
      </c>
      <c r="BQ39">
        <f t="shared" si="43"/>
        <v>1799.98</v>
      </c>
      <c r="BR39">
        <f t="shared" si="44"/>
        <v>1513.1678993549897</v>
      </c>
      <c r="BS39">
        <f t="shared" si="45"/>
        <v>0.84065817362136785</v>
      </c>
      <c r="BT39">
        <f t="shared" si="46"/>
        <v>0.16087027508924009</v>
      </c>
      <c r="BU39">
        <v>6</v>
      </c>
      <c r="BV39">
        <v>0.5</v>
      </c>
      <c r="BW39" t="s">
        <v>386</v>
      </c>
      <c r="BX39">
        <v>2</v>
      </c>
      <c r="BY39">
        <v>1658417549</v>
      </c>
      <c r="BZ39">
        <v>51.499299999999998</v>
      </c>
      <c r="CA39">
        <v>49.851700000000001</v>
      </c>
      <c r="CB39">
        <v>34.870100000000001</v>
      </c>
      <c r="CC39">
        <v>26.578800000000001</v>
      </c>
      <c r="CD39">
        <v>51.109499999999997</v>
      </c>
      <c r="CE39">
        <v>34.830599999999997</v>
      </c>
      <c r="CF39">
        <v>500.41800000000001</v>
      </c>
      <c r="CG39">
        <v>98.750799999999998</v>
      </c>
      <c r="CH39">
        <v>8.3703200000000005E-2</v>
      </c>
      <c r="CI39">
        <v>32.929099999999998</v>
      </c>
      <c r="CJ39">
        <v>31.9756</v>
      </c>
      <c r="CK39">
        <v>999.9</v>
      </c>
      <c r="CL39">
        <v>0</v>
      </c>
      <c r="CM39">
        <v>0</v>
      </c>
      <c r="CN39">
        <v>10056.9</v>
      </c>
      <c r="CO39">
        <v>0</v>
      </c>
      <c r="CP39">
        <v>1.5289399999999999E-3</v>
      </c>
      <c r="CQ39">
        <v>1.64758</v>
      </c>
      <c r="CR39">
        <v>53.36</v>
      </c>
      <c r="CS39">
        <v>51.212899999999998</v>
      </c>
      <c r="CT39">
        <v>8.2912999999999997</v>
      </c>
      <c r="CU39">
        <v>49.851700000000001</v>
      </c>
      <c r="CV39">
        <v>26.578800000000001</v>
      </c>
      <c r="CW39">
        <v>3.4434499999999999</v>
      </c>
      <c r="CX39">
        <v>2.6246700000000001</v>
      </c>
      <c r="CY39">
        <v>26.343399999999999</v>
      </c>
      <c r="CZ39">
        <v>21.821000000000002</v>
      </c>
      <c r="DA39">
        <v>1799.98</v>
      </c>
      <c r="DB39">
        <v>0.97799899999999995</v>
      </c>
      <c r="DC39">
        <v>2.2001E-2</v>
      </c>
      <c r="DD39">
        <v>0</v>
      </c>
      <c r="DE39">
        <v>921.45699999999999</v>
      </c>
      <c r="DF39">
        <v>5.0009800000000002</v>
      </c>
      <c r="DG39">
        <v>18673.5</v>
      </c>
      <c r="DH39">
        <v>16375.7</v>
      </c>
      <c r="DI39">
        <v>48.375</v>
      </c>
      <c r="DJ39">
        <v>49.5</v>
      </c>
      <c r="DK39">
        <v>48.375</v>
      </c>
      <c r="DL39">
        <v>48.811999999999998</v>
      </c>
      <c r="DM39">
        <v>49.625</v>
      </c>
      <c r="DN39">
        <v>1755.49</v>
      </c>
      <c r="DO39">
        <v>39.49</v>
      </c>
      <c r="DP39">
        <v>0</v>
      </c>
      <c r="DQ39">
        <v>103.89999985694899</v>
      </c>
      <c r="DR39">
        <v>0</v>
      </c>
      <c r="DS39">
        <v>921.21823076923101</v>
      </c>
      <c r="DT39">
        <v>1.55172650389706</v>
      </c>
      <c r="DU39">
        <v>43.336752077803901</v>
      </c>
      <c r="DV39">
        <v>18664.4230769231</v>
      </c>
      <c r="DW39">
        <v>15</v>
      </c>
      <c r="DX39">
        <v>1658417543.5</v>
      </c>
      <c r="DY39" t="s">
        <v>501</v>
      </c>
      <c r="DZ39">
        <v>1658417541.5</v>
      </c>
      <c r="EA39">
        <v>1658417543.5</v>
      </c>
      <c r="EB39">
        <v>25</v>
      </c>
      <c r="EC39">
        <v>-0.03</v>
      </c>
      <c r="ED39">
        <v>-1.2E-2</v>
      </c>
      <c r="EE39">
        <v>0.38900000000000001</v>
      </c>
      <c r="EF39">
        <v>3.9E-2</v>
      </c>
      <c r="EG39">
        <v>50</v>
      </c>
      <c r="EH39">
        <v>26</v>
      </c>
      <c r="EI39">
        <v>0.18</v>
      </c>
      <c r="EJ39">
        <v>0.01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2.9607800000000002</v>
      </c>
      <c r="EW39">
        <v>2.8245399999999998</v>
      </c>
      <c r="EX39">
        <v>1.4231300000000001E-2</v>
      </c>
      <c r="EY39">
        <v>1.4049000000000001E-2</v>
      </c>
      <c r="EZ39">
        <v>0.145955</v>
      </c>
      <c r="FA39">
        <v>0.12148200000000001</v>
      </c>
      <c r="FB39">
        <v>29401.9</v>
      </c>
      <c r="FC39">
        <v>30219.5</v>
      </c>
      <c r="FD39">
        <v>27364.400000000001</v>
      </c>
      <c r="FE39">
        <v>27929.5</v>
      </c>
      <c r="FF39">
        <v>29944</v>
      </c>
      <c r="FG39">
        <v>30020.400000000001</v>
      </c>
      <c r="FH39">
        <v>38105.599999999999</v>
      </c>
      <c r="FI39">
        <v>37049.4</v>
      </c>
      <c r="FJ39">
        <v>2.00468</v>
      </c>
      <c r="FK39">
        <v>1.6454</v>
      </c>
      <c r="FL39">
        <v>5.2698000000000002E-2</v>
      </c>
      <c r="FM39">
        <v>0</v>
      </c>
      <c r="FN39">
        <v>31.120200000000001</v>
      </c>
      <c r="FO39">
        <v>999.9</v>
      </c>
      <c r="FP39">
        <v>48.436999999999998</v>
      </c>
      <c r="FQ39">
        <v>42.610999999999997</v>
      </c>
      <c r="FR39">
        <v>41.755099999999999</v>
      </c>
      <c r="FS39">
        <v>61.364699999999999</v>
      </c>
      <c r="FT39">
        <v>35.164299999999997</v>
      </c>
      <c r="FU39">
        <v>1</v>
      </c>
      <c r="FV39">
        <v>0.50705299999999998</v>
      </c>
      <c r="FW39">
        <v>1.14639</v>
      </c>
      <c r="FX39">
        <v>20.242100000000001</v>
      </c>
      <c r="FY39">
        <v>5.2202799999999998</v>
      </c>
      <c r="FZ39">
        <v>12.0159</v>
      </c>
      <c r="GA39">
        <v>4.9963499999999996</v>
      </c>
      <c r="GB39">
        <v>3.2904</v>
      </c>
      <c r="GC39">
        <v>130.80000000000001</v>
      </c>
      <c r="GD39">
        <v>9999</v>
      </c>
      <c r="GE39">
        <v>7692.4</v>
      </c>
      <c r="GF39">
        <v>9999</v>
      </c>
      <c r="GG39">
        <v>1.8785700000000001</v>
      </c>
      <c r="GH39">
        <v>1.8724099999999999</v>
      </c>
      <c r="GI39">
        <v>1.8745700000000001</v>
      </c>
      <c r="GJ39">
        <v>1.8727100000000001</v>
      </c>
      <c r="GK39">
        <v>1.87286</v>
      </c>
      <c r="GL39">
        <v>1.87408</v>
      </c>
      <c r="GM39">
        <v>1.8743700000000001</v>
      </c>
      <c r="GN39">
        <v>1.8783000000000001</v>
      </c>
      <c r="GO39">
        <v>5</v>
      </c>
      <c r="GP39">
        <v>0</v>
      </c>
      <c r="GQ39">
        <v>0</v>
      </c>
      <c r="GR39">
        <v>0</v>
      </c>
      <c r="GS39" t="s">
        <v>388</v>
      </c>
      <c r="GT39" t="s">
        <v>389</v>
      </c>
      <c r="GU39" t="s">
        <v>390</v>
      </c>
      <c r="GV39" t="s">
        <v>390</v>
      </c>
      <c r="GW39" t="s">
        <v>390</v>
      </c>
      <c r="GX39" t="s">
        <v>390</v>
      </c>
      <c r="GY39">
        <v>0</v>
      </c>
      <c r="GZ39">
        <v>100</v>
      </c>
      <c r="HA39">
        <v>100</v>
      </c>
      <c r="HB39">
        <v>0.39</v>
      </c>
      <c r="HC39">
        <v>3.95E-2</v>
      </c>
      <c r="HD39">
        <v>0.35536614189375998</v>
      </c>
      <c r="HE39">
        <v>7.2704984381113296E-4</v>
      </c>
      <c r="HF39">
        <v>-1.05877040029023E-6</v>
      </c>
      <c r="HG39">
        <v>2.9517966189716799E-10</v>
      </c>
      <c r="HH39">
        <v>3.9445000000000598E-2</v>
      </c>
      <c r="HI39">
        <v>0</v>
      </c>
      <c r="HJ39">
        <v>0</v>
      </c>
      <c r="HK39">
        <v>0</v>
      </c>
      <c r="HL39">
        <v>1</v>
      </c>
      <c r="HM39">
        <v>2242</v>
      </c>
      <c r="HN39">
        <v>1</v>
      </c>
      <c r="HO39">
        <v>25</v>
      </c>
      <c r="HP39">
        <v>0.1</v>
      </c>
      <c r="HQ39">
        <v>0.1</v>
      </c>
      <c r="HR39">
        <v>0.25756800000000002</v>
      </c>
      <c r="HS39">
        <v>2.7209500000000002</v>
      </c>
      <c r="HT39">
        <v>1.49536</v>
      </c>
      <c r="HU39">
        <v>2.2741699999999998</v>
      </c>
      <c r="HV39">
        <v>1.49658</v>
      </c>
      <c r="HW39">
        <v>2.5634800000000002</v>
      </c>
      <c r="HX39">
        <v>46.944800000000001</v>
      </c>
      <c r="HY39">
        <v>24.035</v>
      </c>
      <c r="HZ39">
        <v>18</v>
      </c>
      <c r="IA39">
        <v>504.67599999999999</v>
      </c>
      <c r="IB39">
        <v>405.71499999999997</v>
      </c>
      <c r="IC39">
        <v>30.109400000000001</v>
      </c>
      <c r="ID39">
        <v>33.671700000000001</v>
      </c>
      <c r="IE39">
        <v>30.000299999999999</v>
      </c>
      <c r="IF39">
        <v>33.465499999999999</v>
      </c>
      <c r="IG39">
        <v>33.386400000000002</v>
      </c>
      <c r="IH39">
        <v>5.2297200000000004</v>
      </c>
      <c r="II39">
        <v>42.9726</v>
      </c>
      <c r="IJ39">
        <v>0</v>
      </c>
      <c r="IK39">
        <v>30.122900000000001</v>
      </c>
      <c r="IL39">
        <v>50</v>
      </c>
      <c r="IM39">
        <v>26.541399999999999</v>
      </c>
      <c r="IN39">
        <v>99.335899999999995</v>
      </c>
      <c r="IO39">
        <v>99.507000000000005</v>
      </c>
    </row>
    <row r="40" spans="1:249" x14ac:dyDescent="0.3">
      <c r="A40">
        <v>24</v>
      </c>
      <c r="B40">
        <v>1658417674</v>
      </c>
      <c r="C40">
        <v>3121</v>
      </c>
      <c r="D40" t="s">
        <v>502</v>
      </c>
      <c r="E40" t="s">
        <v>503</v>
      </c>
      <c r="F40" t="s">
        <v>378</v>
      </c>
      <c r="G40" t="s">
        <v>468</v>
      </c>
      <c r="H40" t="s">
        <v>380</v>
      </c>
      <c r="I40" t="s">
        <v>468</v>
      </c>
      <c r="J40" t="s">
        <v>382</v>
      </c>
      <c r="K40">
        <f t="shared" si="0"/>
        <v>-11.408599218061161</v>
      </c>
      <c r="L40">
        <v>1658417674</v>
      </c>
      <c r="M40">
        <f t="shared" si="1"/>
        <v>7.2486100777183456E-3</v>
      </c>
      <c r="N40">
        <f t="shared" si="2"/>
        <v>7.2486100777183458</v>
      </c>
      <c r="O40">
        <f t="shared" si="3"/>
        <v>-4.0991249796107798</v>
      </c>
      <c r="P40">
        <f t="shared" si="4"/>
        <v>24.5688</v>
      </c>
      <c r="Q40">
        <f t="shared" si="5"/>
        <v>36.402775898551539</v>
      </c>
      <c r="R40">
        <f t="shared" si="6"/>
        <v>3.5977568760724297</v>
      </c>
      <c r="S40">
        <f t="shared" si="7"/>
        <v>2.42818210850688</v>
      </c>
      <c r="T40">
        <f t="shared" si="8"/>
        <v>0.57319767057508253</v>
      </c>
      <c r="U40">
        <f t="shared" si="9"/>
        <v>2.9058574124948491</v>
      </c>
      <c r="V40">
        <f t="shared" si="10"/>
        <v>0.5169982356646502</v>
      </c>
      <c r="W40">
        <f t="shared" si="11"/>
        <v>0.327712801099177</v>
      </c>
      <c r="X40">
        <f t="shared" si="12"/>
        <v>289.57706275550788</v>
      </c>
      <c r="Y40">
        <f t="shared" si="13"/>
        <v>32.805078353893634</v>
      </c>
      <c r="Z40">
        <f t="shared" si="14"/>
        <v>32.015599999999999</v>
      </c>
      <c r="AA40">
        <f t="shared" si="15"/>
        <v>4.7793010988638116</v>
      </c>
      <c r="AB40">
        <f t="shared" si="16"/>
        <v>68.37937214964245</v>
      </c>
      <c r="AC40">
        <f t="shared" si="17"/>
        <v>3.4513199761233606</v>
      </c>
      <c r="AD40">
        <f t="shared" si="18"/>
        <v>5.0473115906511108</v>
      </c>
      <c r="AE40">
        <f t="shared" si="19"/>
        <v>1.327981122740451</v>
      </c>
      <c r="AF40">
        <f t="shared" si="20"/>
        <v>-319.66370442737906</v>
      </c>
      <c r="AG40">
        <f t="shared" si="21"/>
        <v>151.56911581569378</v>
      </c>
      <c r="AH40">
        <f t="shared" si="22"/>
        <v>11.887200431204391</v>
      </c>
      <c r="AI40">
        <f t="shared" si="23"/>
        <v>133.36967457502701</v>
      </c>
      <c r="AJ40">
        <v>0</v>
      </c>
      <c r="AK40">
        <v>0</v>
      </c>
      <c r="AL40">
        <f t="shared" si="24"/>
        <v>1</v>
      </c>
      <c r="AM40">
        <f t="shared" si="25"/>
        <v>0</v>
      </c>
      <c r="AN40">
        <f t="shared" si="26"/>
        <v>51148.190041069152</v>
      </c>
      <c r="AO40" t="s">
        <v>383</v>
      </c>
      <c r="AP40">
        <v>10238.9</v>
      </c>
      <c r="AQ40">
        <v>302.21199999999999</v>
      </c>
      <c r="AR40">
        <v>4052.3</v>
      </c>
      <c r="AS40">
        <f t="shared" si="27"/>
        <v>0.92542210596451402</v>
      </c>
      <c r="AT40">
        <v>-0.32343011824092399</v>
      </c>
      <c r="AU40" t="s">
        <v>504</v>
      </c>
      <c r="AV40">
        <v>10322</v>
      </c>
      <c r="AW40">
        <v>938.52719230769196</v>
      </c>
      <c r="AX40">
        <v>1082.83</v>
      </c>
      <c r="AY40">
        <f t="shared" si="28"/>
        <v>0.1332645084568288</v>
      </c>
      <c r="AZ40">
        <v>0.5</v>
      </c>
      <c r="BA40">
        <f t="shared" si="29"/>
        <v>1513.2431993551854</v>
      </c>
      <c r="BB40">
        <f t="shared" si="30"/>
        <v>-4.0991249796107798</v>
      </c>
      <c r="BC40">
        <f t="shared" si="31"/>
        <v>100.83080556885389</v>
      </c>
      <c r="BD40">
        <f t="shared" si="32"/>
        <v>-2.495101159535185E-3</v>
      </c>
      <c r="BE40">
        <f t="shared" si="33"/>
        <v>2.7423233563902003</v>
      </c>
      <c r="BF40">
        <f t="shared" si="34"/>
        <v>250.8989703740998</v>
      </c>
      <c r="BG40" t="s">
        <v>505</v>
      </c>
      <c r="BH40">
        <v>652.33000000000004</v>
      </c>
      <c r="BI40">
        <f t="shared" si="35"/>
        <v>652.33000000000004</v>
      </c>
      <c r="BJ40">
        <f t="shared" si="36"/>
        <v>0.39756933221281265</v>
      </c>
      <c r="BK40">
        <f t="shared" si="37"/>
        <v>0.33519815956401394</v>
      </c>
      <c r="BL40">
        <f t="shared" si="38"/>
        <v>0.87338123571678572</v>
      </c>
      <c r="BM40">
        <f t="shared" si="39"/>
        <v>0.1848571358747915</v>
      </c>
      <c r="BN40">
        <f t="shared" si="40"/>
        <v>0.79184008481934298</v>
      </c>
      <c r="BO40">
        <f t="shared" si="41"/>
        <v>0.23298186479897598</v>
      </c>
      <c r="BP40">
        <f t="shared" si="42"/>
        <v>0.76701813520102402</v>
      </c>
      <c r="BQ40">
        <f t="shared" si="43"/>
        <v>1800.07</v>
      </c>
      <c r="BR40">
        <f t="shared" si="44"/>
        <v>1513.2431993551854</v>
      </c>
      <c r="BS40">
        <f t="shared" si="45"/>
        <v>0.84065797405388987</v>
      </c>
      <c r="BT40">
        <f t="shared" si="46"/>
        <v>0.16086988992400733</v>
      </c>
      <c r="BU40">
        <v>6</v>
      </c>
      <c r="BV40">
        <v>0.5</v>
      </c>
      <c r="BW40" t="s">
        <v>386</v>
      </c>
      <c r="BX40">
        <v>2</v>
      </c>
      <c r="BY40">
        <v>1658417674</v>
      </c>
      <c r="BZ40">
        <v>24.5688</v>
      </c>
      <c r="CA40">
        <v>19.8673</v>
      </c>
      <c r="CB40">
        <v>34.921100000000003</v>
      </c>
      <c r="CC40">
        <v>26.533200000000001</v>
      </c>
      <c r="CD40">
        <v>24.221800000000002</v>
      </c>
      <c r="CE40">
        <v>34.873800000000003</v>
      </c>
      <c r="CF40">
        <v>500.39800000000002</v>
      </c>
      <c r="CG40">
        <v>98.748199999999997</v>
      </c>
      <c r="CH40">
        <v>8.3737599999999995E-2</v>
      </c>
      <c r="CI40">
        <v>32.9831</v>
      </c>
      <c r="CJ40">
        <v>32.015599999999999</v>
      </c>
      <c r="CK40">
        <v>999.9</v>
      </c>
      <c r="CL40">
        <v>0</v>
      </c>
      <c r="CM40">
        <v>0</v>
      </c>
      <c r="CN40">
        <v>9990.6200000000008</v>
      </c>
      <c r="CO40">
        <v>0</v>
      </c>
      <c r="CP40">
        <v>1.5289399999999999E-3</v>
      </c>
      <c r="CQ40">
        <v>4.7015200000000004</v>
      </c>
      <c r="CR40">
        <v>25.457799999999999</v>
      </c>
      <c r="CS40">
        <v>20.408799999999999</v>
      </c>
      <c r="CT40">
        <v>8.3878199999999996</v>
      </c>
      <c r="CU40">
        <v>19.8673</v>
      </c>
      <c r="CV40">
        <v>26.533200000000001</v>
      </c>
      <c r="CW40">
        <v>3.4483899999999998</v>
      </c>
      <c r="CX40">
        <v>2.6201099999999999</v>
      </c>
      <c r="CY40">
        <v>26.367799999999999</v>
      </c>
      <c r="CZ40">
        <v>21.7925</v>
      </c>
      <c r="DA40">
        <v>1800.07</v>
      </c>
      <c r="DB40">
        <v>0.97800699999999996</v>
      </c>
      <c r="DC40">
        <v>2.1993499999999999E-2</v>
      </c>
      <c r="DD40">
        <v>0</v>
      </c>
      <c r="DE40">
        <v>939.63499999999999</v>
      </c>
      <c r="DF40">
        <v>5.0009800000000002</v>
      </c>
      <c r="DG40">
        <v>19023.3</v>
      </c>
      <c r="DH40">
        <v>16376.5</v>
      </c>
      <c r="DI40">
        <v>48.936999999999998</v>
      </c>
      <c r="DJ40">
        <v>50</v>
      </c>
      <c r="DK40">
        <v>49</v>
      </c>
      <c r="DL40">
        <v>49.186999999999998</v>
      </c>
      <c r="DM40">
        <v>50.125</v>
      </c>
      <c r="DN40">
        <v>1755.59</v>
      </c>
      <c r="DO40">
        <v>39.479999999999997</v>
      </c>
      <c r="DP40">
        <v>0</v>
      </c>
      <c r="DQ40">
        <v>124.299999952316</v>
      </c>
      <c r="DR40">
        <v>0</v>
      </c>
      <c r="DS40">
        <v>938.52719230769196</v>
      </c>
      <c r="DT40">
        <v>7.4636923162657496</v>
      </c>
      <c r="DU40">
        <v>137.03931644503999</v>
      </c>
      <c r="DV40">
        <v>19006.599999999999</v>
      </c>
      <c r="DW40">
        <v>15</v>
      </c>
      <c r="DX40">
        <v>1658417668.5</v>
      </c>
      <c r="DY40" t="s">
        <v>506</v>
      </c>
      <c r="DZ40">
        <v>1658417655.5</v>
      </c>
      <c r="EA40">
        <v>1658417668.5</v>
      </c>
      <c r="EB40">
        <v>26</v>
      </c>
      <c r="EC40">
        <v>-2.5000000000000001E-2</v>
      </c>
      <c r="ED40">
        <v>8.0000000000000002E-3</v>
      </c>
      <c r="EE40">
        <v>0.34399999999999997</v>
      </c>
      <c r="EF40">
        <v>4.7E-2</v>
      </c>
      <c r="EG40">
        <v>20</v>
      </c>
      <c r="EH40">
        <v>26</v>
      </c>
      <c r="EI40">
        <v>0.25</v>
      </c>
      <c r="EJ40">
        <v>0.02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2.9606499999999998</v>
      </c>
      <c r="EW40">
        <v>2.8239999999999998</v>
      </c>
      <c r="EX40">
        <v>6.7627199999999998E-3</v>
      </c>
      <c r="EY40">
        <v>5.6145800000000001E-3</v>
      </c>
      <c r="EZ40">
        <v>0.14604</v>
      </c>
      <c r="FA40">
        <v>0.12131400000000001</v>
      </c>
      <c r="FB40">
        <v>29620.799999999999</v>
      </c>
      <c r="FC40">
        <v>30472.5</v>
      </c>
      <c r="FD40">
        <v>27361.200000000001</v>
      </c>
      <c r="FE40">
        <v>27925</v>
      </c>
      <c r="FF40">
        <v>29937.4</v>
      </c>
      <c r="FG40">
        <v>30021</v>
      </c>
      <c r="FH40">
        <v>38101.4</v>
      </c>
      <c r="FI40">
        <v>37043.800000000003</v>
      </c>
      <c r="FJ40">
        <v>2.0036200000000002</v>
      </c>
      <c r="FK40">
        <v>1.6423000000000001</v>
      </c>
      <c r="FL40">
        <v>5.1707000000000003E-2</v>
      </c>
      <c r="FM40">
        <v>0</v>
      </c>
      <c r="FN40">
        <v>31.176400000000001</v>
      </c>
      <c r="FO40">
        <v>999.9</v>
      </c>
      <c r="FP40">
        <v>47.052</v>
      </c>
      <c r="FQ40">
        <v>42.972999999999999</v>
      </c>
      <c r="FR40">
        <v>41.339799999999997</v>
      </c>
      <c r="FS40">
        <v>61.884700000000002</v>
      </c>
      <c r="FT40">
        <v>34.583300000000001</v>
      </c>
      <c r="FU40">
        <v>1</v>
      </c>
      <c r="FV40">
        <v>0.51523099999999999</v>
      </c>
      <c r="FW40">
        <v>1.5380499999999999</v>
      </c>
      <c r="FX40">
        <v>20.2378</v>
      </c>
      <c r="FY40">
        <v>5.2195400000000003</v>
      </c>
      <c r="FZ40">
        <v>12.0161</v>
      </c>
      <c r="GA40">
        <v>4.9972000000000003</v>
      </c>
      <c r="GB40">
        <v>3.2902499999999999</v>
      </c>
      <c r="GC40">
        <v>130.80000000000001</v>
      </c>
      <c r="GD40">
        <v>9999</v>
      </c>
      <c r="GE40">
        <v>7694.5</v>
      </c>
      <c r="GF40">
        <v>9999</v>
      </c>
      <c r="GG40">
        <v>1.8785499999999999</v>
      </c>
      <c r="GH40">
        <v>1.87243</v>
      </c>
      <c r="GI40">
        <v>1.87456</v>
      </c>
      <c r="GJ40">
        <v>1.8727199999999999</v>
      </c>
      <c r="GK40">
        <v>1.87286</v>
      </c>
      <c r="GL40">
        <v>1.87408</v>
      </c>
      <c r="GM40">
        <v>1.87439</v>
      </c>
      <c r="GN40">
        <v>1.8783000000000001</v>
      </c>
      <c r="GO40">
        <v>5</v>
      </c>
      <c r="GP40">
        <v>0</v>
      </c>
      <c r="GQ40">
        <v>0</v>
      </c>
      <c r="GR40">
        <v>0</v>
      </c>
      <c r="GS40" t="s">
        <v>388</v>
      </c>
      <c r="GT40" t="s">
        <v>389</v>
      </c>
      <c r="GU40" t="s">
        <v>390</v>
      </c>
      <c r="GV40" t="s">
        <v>390</v>
      </c>
      <c r="GW40" t="s">
        <v>390</v>
      </c>
      <c r="GX40" t="s">
        <v>390</v>
      </c>
      <c r="GY40">
        <v>0</v>
      </c>
      <c r="GZ40">
        <v>100</v>
      </c>
      <c r="HA40">
        <v>100</v>
      </c>
      <c r="HB40">
        <v>0.34699999999999998</v>
      </c>
      <c r="HC40">
        <v>4.7300000000000002E-2</v>
      </c>
      <c r="HD40">
        <v>0.33008357071052002</v>
      </c>
      <c r="HE40">
        <v>7.2704984381113296E-4</v>
      </c>
      <c r="HF40">
        <v>-1.05877040029023E-6</v>
      </c>
      <c r="HG40">
        <v>2.9517966189716799E-10</v>
      </c>
      <c r="HH40">
        <v>4.72549999999963E-2</v>
      </c>
      <c r="HI40">
        <v>0</v>
      </c>
      <c r="HJ40">
        <v>0</v>
      </c>
      <c r="HK40">
        <v>0</v>
      </c>
      <c r="HL40">
        <v>1</v>
      </c>
      <c r="HM40">
        <v>2242</v>
      </c>
      <c r="HN40">
        <v>1</v>
      </c>
      <c r="HO40">
        <v>25</v>
      </c>
      <c r="HP40">
        <v>0.3</v>
      </c>
      <c r="HQ40">
        <v>0.1</v>
      </c>
      <c r="HR40">
        <v>0.19409199999999999</v>
      </c>
      <c r="HS40">
        <v>2.7526899999999999</v>
      </c>
      <c r="HT40">
        <v>1.49536</v>
      </c>
      <c r="HU40">
        <v>2.2729499999999998</v>
      </c>
      <c r="HV40">
        <v>1.49658</v>
      </c>
      <c r="HW40">
        <v>2.5293000000000001</v>
      </c>
      <c r="HX40">
        <v>47.4816</v>
      </c>
      <c r="HY40">
        <v>24.026199999999999</v>
      </c>
      <c r="HZ40">
        <v>18</v>
      </c>
      <c r="IA40">
        <v>504.64299999999997</v>
      </c>
      <c r="IB40">
        <v>404.26799999999997</v>
      </c>
      <c r="IC40">
        <v>29.812200000000001</v>
      </c>
      <c r="ID40">
        <v>33.741</v>
      </c>
      <c r="IE40">
        <v>30.000399999999999</v>
      </c>
      <c r="IF40">
        <v>33.548400000000001</v>
      </c>
      <c r="IG40">
        <v>33.468499999999999</v>
      </c>
      <c r="IH40">
        <v>3.9556100000000001</v>
      </c>
      <c r="II40">
        <v>41.5991</v>
      </c>
      <c r="IJ40">
        <v>0</v>
      </c>
      <c r="IK40">
        <v>29.815799999999999</v>
      </c>
      <c r="IL40">
        <v>20</v>
      </c>
      <c r="IM40">
        <v>26.597300000000001</v>
      </c>
      <c r="IN40">
        <v>99.324799999999996</v>
      </c>
      <c r="IO40">
        <v>99.491500000000002</v>
      </c>
    </row>
    <row r="41" spans="1:249" x14ac:dyDescent="0.3">
      <c r="A41">
        <v>25</v>
      </c>
      <c r="B41">
        <v>1658417774</v>
      </c>
      <c r="C41">
        <v>3221</v>
      </c>
      <c r="D41" t="s">
        <v>507</v>
      </c>
      <c r="E41" t="s">
        <v>508</v>
      </c>
      <c r="F41" t="s">
        <v>378</v>
      </c>
      <c r="G41" t="s">
        <v>468</v>
      </c>
      <c r="H41" t="s">
        <v>380</v>
      </c>
      <c r="I41" t="s">
        <v>468</v>
      </c>
      <c r="J41" t="s">
        <v>382</v>
      </c>
      <c r="K41">
        <f t="shared" si="0"/>
        <v>4.8678701074183088</v>
      </c>
      <c r="L41">
        <v>1658417774</v>
      </c>
      <c r="M41">
        <f t="shared" si="1"/>
        <v>7.5787352966032902E-3</v>
      </c>
      <c r="N41">
        <f t="shared" si="2"/>
        <v>7.5787352966032904</v>
      </c>
      <c r="O41">
        <f t="shared" si="3"/>
        <v>25.586358605366353</v>
      </c>
      <c r="P41">
        <f t="shared" si="4"/>
        <v>365.36</v>
      </c>
      <c r="Q41">
        <f t="shared" si="5"/>
        <v>287.79854411737324</v>
      </c>
      <c r="R41">
        <f t="shared" si="6"/>
        <v>28.445150921377373</v>
      </c>
      <c r="S41">
        <f t="shared" si="7"/>
        <v>36.111094211775999</v>
      </c>
      <c r="T41">
        <f t="shared" si="8"/>
        <v>0.6389585745953853</v>
      </c>
      <c r="U41">
        <f t="shared" si="9"/>
        <v>2.9056989969658291</v>
      </c>
      <c r="V41">
        <f t="shared" si="10"/>
        <v>0.56995008827603055</v>
      </c>
      <c r="W41">
        <f t="shared" si="11"/>
        <v>0.36179589645817989</v>
      </c>
      <c r="X41">
        <f t="shared" si="12"/>
        <v>289.57024075484281</v>
      </c>
      <c r="Y41">
        <f t="shared" si="13"/>
        <v>32.790195845580378</v>
      </c>
      <c r="Z41">
        <f t="shared" si="14"/>
        <v>32.023899999999998</v>
      </c>
      <c r="AA41">
        <f t="shared" si="15"/>
        <v>4.7815465440706788</v>
      </c>
      <c r="AB41">
        <f t="shared" si="16"/>
        <v>69.510673631899095</v>
      </c>
      <c r="AC41">
        <f t="shared" si="17"/>
        <v>3.5225020313131998</v>
      </c>
      <c r="AD41">
        <f t="shared" si="18"/>
        <v>5.0675699820821345</v>
      </c>
      <c r="AE41">
        <f t="shared" si="19"/>
        <v>1.259044512757479</v>
      </c>
      <c r="AF41">
        <f t="shared" si="20"/>
        <v>-334.22222658020507</v>
      </c>
      <c r="AG41">
        <f t="shared" si="21"/>
        <v>161.42993167631721</v>
      </c>
      <c r="AH41">
        <f t="shared" si="22"/>
        <v>12.666204064486738</v>
      </c>
      <c r="AI41">
        <f t="shared" si="23"/>
        <v>129.4441499154417</v>
      </c>
      <c r="AJ41">
        <v>0</v>
      </c>
      <c r="AK41">
        <v>0</v>
      </c>
      <c r="AL41">
        <f t="shared" si="24"/>
        <v>1</v>
      </c>
      <c r="AM41">
        <f t="shared" si="25"/>
        <v>0</v>
      </c>
      <c r="AN41">
        <f t="shared" si="26"/>
        <v>51131.893999516382</v>
      </c>
      <c r="AO41" t="s">
        <v>383</v>
      </c>
      <c r="AP41">
        <v>10238.9</v>
      </c>
      <c r="AQ41">
        <v>302.21199999999999</v>
      </c>
      <c r="AR41">
        <v>4052.3</v>
      </c>
      <c r="AS41">
        <f t="shared" si="27"/>
        <v>0.92542210596451402</v>
      </c>
      <c r="AT41">
        <v>-0.32343011824092399</v>
      </c>
      <c r="AU41" t="s">
        <v>509</v>
      </c>
      <c r="AV41">
        <v>10320.799999999999</v>
      </c>
      <c r="AW41">
        <v>921.37142307692295</v>
      </c>
      <c r="AX41">
        <v>1328.1</v>
      </c>
      <c r="AY41">
        <f t="shared" si="28"/>
        <v>0.30624845788952415</v>
      </c>
      <c r="AZ41">
        <v>0.5</v>
      </c>
      <c r="BA41">
        <f t="shared" si="29"/>
        <v>1513.2017993548407</v>
      </c>
      <c r="BB41">
        <f t="shared" si="30"/>
        <v>25.586358605366353</v>
      </c>
      <c r="BC41">
        <f t="shared" si="31"/>
        <v>231.70785876403656</v>
      </c>
      <c r="BD41">
        <f t="shared" si="32"/>
        <v>1.7122493995615135E-2</v>
      </c>
      <c r="BE41">
        <f t="shared" si="33"/>
        <v>2.0512009637828479</v>
      </c>
      <c r="BF41">
        <f t="shared" si="34"/>
        <v>262.11513439448049</v>
      </c>
      <c r="BG41" t="s">
        <v>510</v>
      </c>
      <c r="BH41">
        <v>626.70000000000005</v>
      </c>
      <c r="BI41">
        <f t="shared" si="35"/>
        <v>626.70000000000005</v>
      </c>
      <c r="BJ41">
        <f t="shared" si="36"/>
        <v>0.5281228823130788</v>
      </c>
      <c r="BK41">
        <f t="shared" si="37"/>
        <v>0.57988106205172085</v>
      </c>
      <c r="BL41">
        <f t="shared" si="38"/>
        <v>0.79524754787482488</v>
      </c>
      <c r="BM41">
        <f t="shared" si="39"/>
        <v>0.39646489375358418</v>
      </c>
      <c r="BN41">
        <f t="shared" si="40"/>
        <v>0.72643628629514834</v>
      </c>
      <c r="BO41">
        <f t="shared" si="41"/>
        <v>0.39442449861772327</v>
      </c>
      <c r="BP41">
        <f t="shared" si="42"/>
        <v>0.60557550138227678</v>
      </c>
      <c r="BQ41">
        <f t="shared" si="43"/>
        <v>1800.02</v>
      </c>
      <c r="BR41">
        <f t="shared" si="44"/>
        <v>1513.2017993548407</v>
      </c>
      <c r="BS41">
        <f t="shared" si="45"/>
        <v>0.84065832566018195</v>
      </c>
      <c r="BT41">
        <f t="shared" si="46"/>
        <v>0.1608705685241513</v>
      </c>
      <c r="BU41">
        <v>6</v>
      </c>
      <c r="BV41">
        <v>0.5</v>
      </c>
      <c r="BW41" t="s">
        <v>386</v>
      </c>
      <c r="BX41">
        <v>2</v>
      </c>
      <c r="BY41">
        <v>1658417774</v>
      </c>
      <c r="BZ41">
        <v>365.36</v>
      </c>
      <c r="CA41">
        <v>399.43</v>
      </c>
      <c r="CB41">
        <v>35.639499999999998</v>
      </c>
      <c r="CC41">
        <v>26.857900000000001</v>
      </c>
      <c r="CD41">
        <v>364.49599999999998</v>
      </c>
      <c r="CE41">
        <v>35.580300000000001</v>
      </c>
      <c r="CF41">
        <v>499.36</v>
      </c>
      <c r="CG41">
        <v>98.751499999999993</v>
      </c>
      <c r="CH41">
        <v>8.5521600000000003E-2</v>
      </c>
      <c r="CI41">
        <v>33.054400000000001</v>
      </c>
      <c r="CJ41">
        <v>32.023899999999998</v>
      </c>
      <c r="CK41">
        <v>999.9</v>
      </c>
      <c r="CL41">
        <v>0</v>
      </c>
      <c r="CM41">
        <v>0</v>
      </c>
      <c r="CN41">
        <v>9989.3799999999992</v>
      </c>
      <c r="CO41">
        <v>0</v>
      </c>
      <c r="CP41">
        <v>1.5289399999999999E-3</v>
      </c>
      <c r="CQ41">
        <v>-34.069800000000001</v>
      </c>
      <c r="CR41">
        <v>378.86200000000002</v>
      </c>
      <c r="CS41">
        <v>410.45299999999997</v>
      </c>
      <c r="CT41">
        <v>8.7816299999999998</v>
      </c>
      <c r="CU41">
        <v>399.43</v>
      </c>
      <c r="CV41">
        <v>26.857900000000001</v>
      </c>
      <c r="CW41">
        <v>3.51945</v>
      </c>
      <c r="CX41">
        <v>2.65225</v>
      </c>
      <c r="CY41">
        <v>26.713899999999999</v>
      </c>
      <c r="CZ41">
        <v>21.9922</v>
      </c>
      <c r="DA41">
        <v>1800.02</v>
      </c>
      <c r="DB41">
        <v>0.977993</v>
      </c>
      <c r="DC41">
        <v>2.2006600000000001E-2</v>
      </c>
      <c r="DD41">
        <v>0</v>
      </c>
      <c r="DE41">
        <v>924.94100000000003</v>
      </c>
      <c r="DF41">
        <v>5.0009800000000002</v>
      </c>
      <c r="DG41">
        <v>18837.8</v>
      </c>
      <c r="DH41">
        <v>16376</v>
      </c>
      <c r="DI41">
        <v>49.25</v>
      </c>
      <c r="DJ41">
        <v>50.311999999999998</v>
      </c>
      <c r="DK41">
        <v>49.5</v>
      </c>
      <c r="DL41">
        <v>50.061999999999998</v>
      </c>
      <c r="DM41">
        <v>50.5</v>
      </c>
      <c r="DN41">
        <v>1755.52</v>
      </c>
      <c r="DO41">
        <v>39.5</v>
      </c>
      <c r="DP41">
        <v>0</v>
      </c>
      <c r="DQ41">
        <v>99.5</v>
      </c>
      <c r="DR41">
        <v>0</v>
      </c>
      <c r="DS41">
        <v>921.37142307692295</v>
      </c>
      <c r="DT41">
        <v>30.191965800942199</v>
      </c>
      <c r="DU41">
        <v>525.15213671218896</v>
      </c>
      <c r="DV41">
        <v>18773.226923076902</v>
      </c>
      <c r="DW41">
        <v>15</v>
      </c>
      <c r="DX41">
        <v>1658417768</v>
      </c>
      <c r="DY41" t="s">
        <v>511</v>
      </c>
      <c r="DZ41">
        <v>1658417764</v>
      </c>
      <c r="EA41">
        <v>1658417768</v>
      </c>
      <c r="EB41">
        <v>27</v>
      </c>
      <c r="EC41">
        <v>0.39500000000000002</v>
      </c>
      <c r="ED41">
        <v>1.2E-2</v>
      </c>
      <c r="EE41">
        <v>0.86499999999999999</v>
      </c>
      <c r="EF41">
        <v>5.8999999999999997E-2</v>
      </c>
      <c r="EG41">
        <v>400</v>
      </c>
      <c r="EH41">
        <v>26</v>
      </c>
      <c r="EI41">
        <v>7.0000000000000007E-2</v>
      </c>
      <c r="EJ41">
        <v>0.01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2.9578099999999998</v>
      </c>
      <c r="EW41">
        <v>2.8257599999999998</v>
      </c>
      <c r="EX41">
        <v>8.6634900000000001E-2</v>
      </c>
      <c r="EY41">
        <v>9.3916899999999998E-2</v>
      </c>
      <c r="EZ41">
        <v>0.148063</v>
      </c>
      <c r="FA41">
        <v>0.12232</v>
      </c>
      <c r="FB41">
        <v>27236.799999999999</v>
      </c>
      <c r="FC41">
        <v>27765.200000000001</v>
      </c>
      <c r="FD41">
        <v>27359.3</v>
      </c>
      <c r="FE41">
        <v>27923.4</v>
      </c>
      <c r="FF41">
        <v>29870</v>
      </c>
      <c r="FG41">
        <v>29991.8</v>
      </c>
      <c r="FH41">
        <v>38098.300000000003</v>
      </c>
      <c r="FI41">
        <v>37042.199999999997</v>
      </c>
      <c r="FJ41">
        <v>2.00475</v>
      </c>
      <c r="FK41">
        <v>1.6434500000000001</v>
      </c>
      <c r="FL41">
        <v>4.8074899999999997E-2</v>
      </c>
      <c r="FM41">
        <v>0</v>
      </c>
      <c r="FN41">
        <v>31.243600000000001</v>
      </c>
      <c r="FO41">
        <v>999.9</v>
      </c>
      <c r="FP41">
        <v>46.02</v>
      </c>
      <c r="FQ41">
        <v>43.295999999999999</v>
      </c>
      <c r="FR41">
        <v>41.118200000000002</v>
      </c>
      <c r="FS41">
        <v>61.5747</v>
      </c>
      <c r="FT41">
        <v>35.1843</v>
      </c>
      <c r="FU41">
        <v>1</v>
      </c>
      <c r="FV41">
        <v>0.52004099999999998</v>
      </c>
      <c r="FW41">
        <v>1.49227</v>
      </c>
      <c r="FX41">
        <v>20.238199999999999</v>
      </c>
      <c r="FY41">
        <v>5.2207299999999996</v>
      </c>
      <c r="FZ41">
        <v>12.0159</v>
      </c>
      <c r="GA41">
        <v>4.99655</v>
      </c>
      <c r="GB41">
        <v>3.2906</v>
      </c>
      <c r="GC41">
        <v>130.80000000000001</v>
      </c>
      <c r="GD41">
        <v>9999</v>
      </c>
      <c r="GE41">
        <v>7696.5</v>
      </c>
      <c r="GF41">
        <v>9999</v>
      </c>
      <c r="GG41">
        <v>1.8785400000000001</v>
      </c>
      <c r="GH41">
        <v>1.8724099999999999</v>
      </c>
      <c r="GI41">
        <v>1.8745700000000001</v>
      </c>
      <c r="GJ41">
        <v>1.8727100000000001</v>
      </c>
      <c r="GK41">
        <v>1.87286</v>
      </c>
      <c r="GL41">
        <v>1.87408</v>
      </c>
      <c r="GM41">
        <v>1.87436</v>
      </c>
      <c r="GN41">
        <v>1.8783000000000001</v>
      </c>
      <c r="GO41">
        <v>5</v>
      </c>
      <c r="GP41">
        <v>0</v>
      </c>
      <c r="GQ41">
        <v>0</v>
      </c>
      <c r="GR41">
        <v>0</v>
      </c>
      <c r="GS41" t="s">
        <v>388</v>
      </c>
      <c r="GT41" t="s">
        <v>389</v>
      </c>
      <c r="GU41" t="s">
        <v>390</v>
      </c>
      <c r="GV41" t="s">
        <v>390</v>
      </c>
      <c r="GW41" t="s">
        <v>390</v>
      </c>
      <c r="GX41" t="s">
        <v>390</v>
      </c>
      <c r="GY41">
        <v>0</v>
      </c>
      <c r="GZ41">
        <v>100</v>
      </c>
      <c r="HA41">
        <v>100</v>
      </c>
      <c r="HB41">
        <v>0.86399999999999999</v>
      </c>
      <c r="HC41">
        <v>5.9200000000000003E-2</v>
      </c>
      <c r="HD41">
        <v>0.72485706637885905</v>
      </c>
      <c r="HE41">
        <v>7.2704984381113296E-4</v>
      </c>
      <c r="HF41">
        <v>-1.05877040029023E-6</v>
      </c>
      <c r="HG41">
        <v>2.9517966189716799E-10</v>
      </c>
      <c r="HH41">
        <v>5.91899999999939E-2</v>
      </c>
      <c r="HI41">
        <v>0</v>
      </c>
      <c r="HJ41">
        <v>0</v>
      </c>
      <c r="HK41">
        <v>0</v>
      </c>
      <c r="HL41">
        <v>1</v>
      </c>
      <c r="HM41">
        <v>2242</v>
      </c>
      <c r="HN41">
        <v>1</v>
      </c>
      <c r="HO41">
        <v>25</v>
      </c>
      <c r="HP41">
        <v>0.2</v>
      </c>
      <c r="HQ41">
        <v>0.1</v>
      </c>
      <c r="HR41">
        <v>0.99975599999999998</v>
      </c>
      <c r="HS41">
        <v>2.67578</v>
      </c>
      <c r="HT41">
        <v>1.49536</v>
      </c>
      <c r="HU41">
        <v>2.2729499999999998</v>
      </c>
      <c r="HV41">
        <v>1.49658</v>
      </c>
      <c r="HW41">
        <v>2.5683600000000002</v>
      </c>
      <c r="HX41">
        <v>47.843699999999998</v>
      </c>
      <c r="HY41">
        <v>24.043700000000001</v>
      </c>
      <c r="HZ41">
        <v>18</v>
      </c>
      <c r="IA41">
        <v>505.79700000000003</v>
      </c>
      <c r="IB41">
        <v>405.37299999999999</v>
      </c>
      <c r="IC41">
        <v>29.884599999999999</v>
      </c>
      <c r="ID41">
        <v>33.804000000000002</v>
      </c>
      <c r="IE41">
        <v>30.000499999999999</v>
      </c>
      <c r="IF41">
        <v>33.609200000000001</v>
      </c>
      <c r="IG41">
        <v>33.529899999999998</v>
      </c>
      <c r="IH41">
        <v>20.071899999999999</v>
      </c>
      <c r="II41">
        <v>41.152099999999997</v>
      </c>
      <c r="IJ41">
        <v>0</v>
      </c>
      <c r="IK41">
        <v>29.875399999999999</v>
      </c>
      <c r="IL41">
        <v>400</v>
      </c>
      <c r="IM41">
        <v>26.601500000000001</v>
      </c>
      <c r="IN41">
        <v>99.3172</v>
      </c>
      <c r="IO41">
        <v>99.486599999999996</v>
      </c>
    </row>
    <row r="42" spans="1:249" x14ac:dyDescent="0.3">
      <c r="A42">
        <v>26</v>
      </c>
      <c r="B42">
        <v>1658417874</v>
      </c>
      <c r="C42">
        <v>3321</v>
      </c>
      <c r="D42" t="s">
        <v>512</v>
      </c>
      <c r="E42" t="s">
        <v>513</v>
      </c>
      <c r="F42" t="s">
        <v>378</v>
      </c>
      <c r="G42" t="s">
        <v>468</v>
      </c>
      <c r="H42" t="s">
        <v>380</v>
      </c>
      <c r="I42" t="s">
        <v>468</v>
      </c>
      <c r="J42" t="s">
        <v>382</v>
      </c>
      <c r="K42">
        <f t="shared" si="0"/>
        <v>5.3935430565107936</v>
      </c>
      <c r="L42">
        <v>1658417874</v>
      </c>
      <c r="M42">
        <f t="shared" si="1"/>
        <v>8.6617446319104587E-3</v>
      </c>
      <c r="N42">
        <f t="shared" si="2"/>
        <v>8.6617446319104587</v>
      </c>
      <c r="O42">
        <f t="shared" si="3"/>
        <v>27.853083130534966</v>
      </c>
      <c r="P42">
        <f t="shared" si="4"/>
        <v>362.78300000000002</v>
      </c>
      <c r="Q42">
        <f t="shared" si="5"/>
        <v>290.84533301370357</v>
      </c>
      <c r="R42">
        <f t="shared" si="6"/>
        <v>28.749580401069124</v>
      </c>
      <c r="S42">
        <f t="shared" si="7"/>
        <v>35.860499869701002</v>
      </c>
      <c r="T42">
        <f t="shared" si="8"/>
        <v>0.76746594765786402</v>
      </c>
      <c r="U42">
        <f t="shared" si="9"/>
        <v>2.9039984715072622</v>
      </c>
      <c r="V42">
        <f t="shared" si="10"/>
        <v>0.67011298450751955</v>
      </c>
      <c r="W42">
        <f t="shared" si="11"/>
        <v>0.42653404354568569</v>
      </c>
      <c r="X42">
        <f t="shared" si="12"/>
        <v>289.56385675481516</v>
      </c>
      <c r="Y42">
        <f t="shared" si="13"/>
        <v>32.442837645361607</v>
      </c>
      <c r="Z42">
        <f t="shared" si="14"/>
        <v>31.985099999999999</v>
      </c>
      <c r="AA42">
        <f t="shared" si="15"/>
        <v>4.771057646612995</v>
      </c>
      <c r="AB42">
        <f t="shared" si="16"/>
        <v>70.250238420646028</v>
      </c>
      <c r="AC42">
        <f t="shared" si="17"/>
        <v>3.5471235079215</v>
      </c>
      <c r="AD42">
        <f t="shared" si="18"/>
        <v>5.0492689956181369</v>
      </c>
      <c r="AE42">
        <f t="shared" si="19"/>
        <v>1.223934138691495</v>
      </c>
      <c r="AF42">
        <f t="shared" si="20"/>
        <v>-381.98293826725126</v>
      </c>
      <c r="AG42">
        <f t="shared" si="21"/>
        <v>157.32751138731987</v>
      </c>
      <c r="AH42">
        <f t="shared" si="22"/>
        <v>12.345287793678253</v>
      </c>
      <c r="AI42">
        <f t="shared" si="23"/>
        <v>77.253717668562047</v>
      </c>
      <c r="AJ42">
        <v>0</v>
      </c>
      <c r="AK42">
        <v>0</v>
      </c>
      <c r="AL42">
        <f t="shared" si="24"/>
        <v>1</v>
      </c>
      <c r="AM42">
        <f t="shared" si="25"/>
        <v>0</v>
      </c>
      <c r="AN42">
        <f t="shared" si="26"/>
        <v>51094.817609433245</v>
      </c>
      <c r="AO42" t="s">
        <v>383</v>
      </c>
      <c r="AP42">
        <v>10238.9</v>
      </c>
      <c r="AQ42">
        <v>302.21199999999999</v>
      </c>
      <c r="AR42">
        <v>4052.3</v>
      </c>
      <c r="AS42">
        <f t="shared" si="27"/>
        <v>0.92542210596451402</v>
      </c>
      <c r="AT42">
        <v>-0.32343011824092399</v>
      </c>
      <c r="AU42" t="s">
        <v>514</v>
      </c>
      <c r="AV42">
        <v>10319.200000000001</v>
      </c>
      <c r="AW42">
        <v>930.44759999999997</v>
      </c>
      <c r="AX42">
        <v>1367.69</v>
      </c>
      <c r="AY42">
        <f t="shared" si="28"/>
        <v>0.31969408272342426</v>
      </c>
      <c r="AZ42">
        <v>0.5</v>
      </c>
      <c r="BA42">
        <f t="shared" si="29"/>
        <v>1513.1681993548264</v>
      </c>
      <c r="BB42">
        <f t="shared" si="30"/>
        <v>27.853083130534966</v>
      </c>
      <c r="BC42">
        <f t="shared" si="31"/>
        <v>241.87545974949839</v>
      </c>
      <c r="BD42">
        <f t="shared" si="32"/>
        <v>1.8620873251757198E-2</v>
      </c>
      <c r="BE42">
        <f t="shared" si="33"/>
        <v>1.9628790149814652</v>
      </c>
      <c r="BF42">
        <f t="shared" si="34"/>
        <v>263.62118463018282</v>
      </c>
      <c r="BG42" t="s">
        <v>515</v>
      </c>
      <c r="BH42">
        <v>625.64</v>
      </c>
      <c r="BI42">
        <f t="shared" si="35"/>
        <v>625.64</v>
      </c>
      <c r="BJ42">
        <f t="shared" si="36"/>
        <v>0.54255715842040231</v>
      </c>
      <c r="BK42">
        <f t="shared" si="37"/>
        <v>0.58923576578397685</v>
      </c>
      <c r="BL42">
        <f t="shared" si="38"/>
        <v>0.78344802227241683</v>
      </c>
      <c r="BM42">
        <f t="shared" si="39"/>
        <v>0.41037205836253782</v>
      </c>
      <c r="BN42">
        <f t="shared" si="40"/>
        <v>0.71587920070142352</v>
      </c>
      <c r="BO42">
        <f t="shared" si="41"/>
        <v>0.396206583267115</v>
      </c>
      <c r="BP42">
        <f t="shared" si="42"/>
        <v>0.603793416732885</v>
      </c>
      <c r="BQ42">
        <f t="shared" si="43"/>
        <v>1799.98</v>
      </c>
      <c r="BR42">
        <f t="shared" si="44"/>
        <v>1513.1681993548264</v>
      </c>
      <c r="BS42">
        <f t="shared" si="45"/>
        <v>0.84065834028979569</v>
      </c>
      <c r="BT42">
        <f t="shared" si="46"/>
        <v>0.16087059675930576</v>
      </c>
      <c r="BU42">
        <v>6</v>
      </c>
      <c r="BV42">
        <v>0.5</v>
      </c>
      <c r="BW42" t="s">
        <v>386</v>
      </c>
      <c r="BX42">
        <v>2</v>
      </c>
      <c r="BY42">
        <v>1658417874</v>
      </c>
      <c r="BZ42">
        <v>362.78300000000002</v>
      </c>
      <c r="CA42">
        <v>399.96300000000002</v>
      </c>
      <c r="CB42">
        <v>35.884500000000003</v>
      </c>
      <c r="CC42">
        <v>25.8673</v>
      </c>
      <c r="CD42">
        <v>361.93</v>
      </c>
      <c r="CE42">
        <v>35.822499999999998</v>
      </c>
      <c r="CF42">
        <v>500.19499999999999</v>
      </c>
      <c r="CG42">
        <v>98.748099999999994</v>
      </c>
      <c r="CH42">
        <v>0.100247</v>
      </c>
      <c r="CI42">
        <v>32.99</v>
      </c>
      <c r="CJ42">
        <v>31.985099999999999</v>
      </c>
      <c r="CK42">
        <v>999.9</v>
      </c>
      <c r="CL42">
        <v>0</v>
      </c>
      <c r="CM42">
        <v>0</v>
      </c>
      <c r="CN42">
        <v>9980</v>
      </c>
      <c r="CO42">
        <v>0</v>
      </c>
      <c r="CP42">
        <v>1.5289399999999999E-3</v>
      </c>
      <c r="CQ42">
        <v>-37.170200000000001</v>
      </c>
      <c r="CR42">
        <v>376.29500000000002</v>
      </c>
      <c r="CS42">
        <v>410.584</v>
      </c>
      <c r="CT42">
        <v>10.0144</v>
      </c>
      <c r="CU42">
        <v>399.96300000000002</v>
      </c>
      <c r="CV42">
        <v>25.8673</v>
      </c>
      <c r="CW42">
        <v>3.5432399999999999</v>
      </c>
      <c r="CX42">
        <v>2.5543399999999998</v>
      </c>
      <c r="CY42">
        <v>26.828399999999998</v>
      </c>
      <c r="CZ42">
        <v>21.376999999999999</v>
      </c>
      <c r="DA42">
        <v>1799.98</v>
      </c>
      <c r="DB42">
        <v>0.97799700000000001</v>
      </c>
      <c r="DC42">
        <v>2.2003100000000001E-2</v>
      </c>
      <c r="DD42">
        <v>0</v>
      </c>
      <c r="DE42">
        <v>931.64700000000005</v>
      </c>
      <c r="DF42">
        <v>5.0009800000000002</v>
      </c>
      <c r="DG42">
        <v>18998</v>
      </c>
      <c r="DH42">
        <v>16375.7</v>
      </c>
      <c r="DI42">
        <v>49.625</v>
      </c>
      <c r="DJ42">
        <v>50.75</v>
      </c>
      <c r="DK42">
        <v>49.75</v>
      </c>
      <c r="DL42">
        <v>50.625</v>
      </c>
      <c r="DM42">
        <v>50.75</v>
      </c>
      <c r="DN42">
        <v>1755.48</v>
      </c>
      <c r="DO42">
        <v>39.5</v>
      </c>
      <c r="DP42">
        <v>0</v>
      </c>
      <c r="DQ42">
        <v>99.699999809265094</v>
      </c>
      <c r="DR42">
        <v>0</v>
      </c>
      <c r="DS42">
        <v>930.44759999999997</v>
      </c>
      <c r="DT42">
        <v>9.3039230893326899</v>
      </c>
      <c r="DU42">
        <v>205.553846559043</v>
      </c>
      <c r="DV42">
        <v>18967.928</v>
      </c>
      <c r="DW42">
        <v>15</v>
      </c>
      <c r="DX42">
        <v>1658417909</v>
      </c>
      <c r="DY42" t="s">
        <v>516</v>
      </c>
      <c r="DZ42">
        <v>1658417902</v>
      </c>
      <c r="EA42">
        <v>1658417909</v>
      </c>
      <c r="EB42">
        <v>28</v>
      </c>
      <c r="EC42">
        <v>-1.2E-2</v>
      </c>
      <c r="ED42">
        <v>3.0000000000000001E-3</v>
      </c>
      <c r="EE42">
        <v>0.85299999999999998</v>
      </c>
      <c r="EF42">
        <v>6.2E-2</v>
      </c>
      <c r="EG42">
        <v>400</v>
      </c>
      <c r="EH42">
        <v>26</v>
      </c>
      <c r="EI42">
        <v>0.09</v>
      </c>
      <c r="EJ42">
        <v>0.01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2.9599299999999999</v>
      </c>
      <c r="EW42">
        <v>2.8404099999999999</v>
      </c>
      <c r="EX42">
        <v>8.6147699999999994E-2</v>
      </c>
      <c r="EY42">
        <v>9.3992000000000006E-2</v>
      </c>
      <c r="EZ42">
        <v>0.148729</v>
      </c>
      <c r="FA42">
        <v>0.11920799999999999</v>
      </c>
      <c r="FB42">
        <v>27247.9</v>
      </c>
      <c r="FC42">
        <v>27757.9</v>
      </c>
      <c r="FD42">
        <v>27356.2</v>
      </c>
      <c r="FE42">
        <v>27918.6</v>
      </c>
      <c r="FF42">
        <v>29843.7</v>
      </c>
      <c r="FG42">
        <v>30092.799999999999</v>
      </c>
      <c r="FH42">
        <v>38094.400000000001</v>
      </c>
      <c r="FI42">
        <v>37035.300000000003</v>
      </c>
      <c r="FJ42">
        <v>2.0194200000000002</v>
      </c>
      <c r="FK42">
        <v>1.6423700000000001</v>
      </c>
      <c r="FL42">
        <v>3.8947900000000001E-2</v>
      </c>
      <c r="FM42">
        <v>0</v>
      </c>
      <c r="FN42">
        <v>31.353000000000002</v>
      </c>
      <c r="FO42">
        <v>999.9</v>
      </c>
      <c r="FP42">
        <v>45.158999999999999</v>
      </c>
      <c r="FQ42">
        <v>43.607999999999997</v>
      </c>
      <c r="FR42">
        <v>41.011099999999999</v>
      </c>
      <c r="FS42">
        <v>61.714700000000001</v>
      </c>
      <c r="FT42">
        <v>35.304499999999997</v>
      </c>
      <c r="FU42">
        <v>1</v>
      </c>
      <c r="FV42">
        <v>0.52571400000000001</v>
      </c>
      <c r="FW42">
        <v>0.97634500000000002</v>
      </c>
      <c r="FX42">
        <v>20.242599999999999</v>
      </c>
      <c r="FY42">
        <v>5.2244799999999998</v>
      </c>
      <c r="FZ42">
        <v>12.016500000000001</v>
      </c>
      <c r="GA42">
        <v>4.9978999999999996</v>
      </c>
      <c r="GB42">
        <v>3.2909999999999999</v>
      </c>
      <c r="GC42">
        <v>130.80000000000001</v>
      </c>
      <c r="GD42">
        <v>9999</v>
      </c>
      <c r="GE42">
        <v>7698.4</v>
      </c>
      <c r="GF42">
        <v>9999</v>
      </c>
      <c r="GG42">
        <v>1.8786</v>
      </c>
      <c r="GH42">
        <v>1.87242</v>
      </c>
      <c r="GI42">
        <v>1.8745799999999999</v>
      </c>
      <c r="GJ42">
        <v>1.8727499999999999</v>
      </c>
      <c r="GK42">
        <v>1.87286</v>
      </c>
      <c r="GL42">
        <v>1.87408</v>
      </c>
      <c r="GM42">
        <v>1.87436</v>
      </c>
      <c r="GN42">
        <v>1.8783300000000001</v>
      </c>
      <c r="GO42">
        <v>5</v>
      </c>
      <c r="GP42">
        <v>0</v>
      </c>
      <c r="GQ42">
        <v>0</v>
      </c>
      <c r="GR42">
        <v>0</v>
      </c>
      <c r="GS42" t="s">
        <v>388</v>
      </c>
      <c r="GT42" t="s">
        <v>389</v>
      </c>
      <c r="GU42" t="s">
        <v>390</v>
      </c>
      <c r="GV42" t="s">
        <v>390</v>
      </c>
      <c r="GW42" t="s">
        <v>390</v>
      </c>
      <c r="GX42" t="s">
        <v>390</v>
      </c>
      <c r="GY42">
        <v>0</v>
      </c>
      <c r="GZ42">
        <v>100</v>
      </c>
      <c r="HA42">
        <v>100</v>
      </c>
      <c r="HB42">
        <v>0.85299999999999998</v>
      </c>
      <c r="HC42">
        <v>6.2E-2</v>
      </c>
      <c r="HD42">
        <v>0.72485706637885905</v>
      </c>
      <c r="HE42">
        <v>7.2704984381113296E-4</v>
      </c>
      <c r="HF42">
        <v>-1.05877040029023E-6</v>
      </c>
      <c r="HG42">
        <v>2.9517966189716799E-10</v>
      </c>
      <c r="HH42">
        <v>5.91899999999939E-2</v>
      </c>
      <c r="HI42">
        <v>0</v>
      </c>
      <c r="HJ42">
        <v>0</v>
      </c>
      <c r="HK42">
        <v>0</v>
      </c>
      <c r="HL42">
        <v>1</v>
      </c>
      <c r="HM42">
        <v>2242</v>
      </c>
      <c r="HN42">
        <v>1</v>
      </c>
      <c r="HO42">
        <v>25</v>
      </c>
      <c r="HP42">
        <v>1.8</v>
      </c>
      <c r="HQ42">
        <v>1.8</v>
      </c>
      <c r="HR42">
        <v>0.99853499999999995</v>
      </c>
      <c r="HS42">
        <v>2.67456</v>
      </c>
      <c r="HT42">
        <v>1.49536</v>
      </c>
      <c r="HU42">
        <v>2.2729499999999998</v>
      </c>
      <c r="HV42">
        <v>1.49658</v>
      </c>
      <c r="HW42">
        <v>2.5854499999999998</v>
      </c>
      <c r="HX42">
        <v>48.1785</v>
      </c>
      <c r="HY42">
        <v>24.052499999999998</v>
      </c>
      <c r="HZ42">
        <v>18</v>
      </c>
      <c r="IA42">
        <v>515.17399999999998</v>
      </c>
      <c r="IB42">
        <v>404.93900000000002</v>
      </c>
      <c r="IC42">
        <v>29.527100000000001</v>
      </c>
      <c r="ID42">
        <v>33.877099999999999</v>
      </c>
      <c r="IE42">
        <v>29.9984</v>
      </c>
      <c r="IF42">
        <v>33.633000000000003</v>
      </c>
      <c r="IG42">
        <v>33.570500000000003</v>
      </c>
      <c r="IH42">
        <v>20.052199999999999</v>
      </c>
      <c r="II42">
        <v>43.379399999999997</v>
      </c>
      <c r="IJ42">
        <v>0</v>
      </c>
      <c r="IK42">
        <v>29.580200000000001</v>
      </c>
      <c r="IL42">
        <v>400</v>
      </c>
      <c r="IM42">
        <v>25.886299999999999</v>
      </c>
      <c r="IN42">
        <v>99.306600000000003</v>
      </c>
      <c r="IO42">
        <v>99.468699999999998</v>
      </c>
    </row>
    <row r="43" spans="1:249" x14ac:dyDescent="0.3">
      <c r="A43">
        <v>27</v>
      </c>
      <c r="B43">
        <v>1658418011.5</v>
      </c>
      <c r="C43">
        <v>3458.5</v>
      </c>
      <c r="D43" t="s">
        <v>517</v>
      </c>
      <c r="E43" t="s">
        <v>518</v>
      </c>
      <c r="F43" t="s">
        <v>378</v>
      </c>
      <c r="G43" t="s">
        <v>468</v>
      </c>
      <c r="H43" t="s">
        <v>380</v>
      </c>
      <c r="I43" t="s">
        <v>468</v>
      </c>
      <c r="J43" t="s">
        <v>382</v>
      </c>
      <c r="K43">
        <f t="shared" si="0"/>
        <v>4.6696840192514566</v>
      </c>
      <c r="L43">
        <v>1658418011.5</v>
      </c>
      <c r="M43">
        <f t="shared" si="1"/>
        <v>7.1757052411470824E-3</v>
      </c>
      <c r="N43">
        <f t="shared" si="2"/>
        <v>7.1757052411470825</v>
      </c>
      <c r="O43">
        <f t="shared" si="3"/>
        <v>37.263877266466316</v>
      </c>
      <c r="P43">
        <f t="shared" si="4"/>
        <v>549.47900000000004</v>
      </c>
      <c r="Q43">
        <f t="shared" si="5"/>
        <v>427.83736093173292</v>
      </c>
      <c r="R43">
        <f t="shared" si="6"/>
        <v>42.282994219129129</v>
      </c>
      <c r="S43">
        <f t="shared" si="7"/>
        <v>54.304788459650403</v>
      </c>
      <c r="T43">
        <f t="shared" si="8"/>
        <v>0.58744214183151455</v>
      </c>
      <c r="U43">
        <f t="shared" si="9"/>
        <v>2.907468340606155</v>
      </c>
      <c r="V43">
        <f t="shared" si="10"/>
        <v>0.52859720546007916</v>
      </c>
      <c r="W43">
        <f t="shared" si="11"/>
        <v>0.33516766664319353</v>
      </c>
      <c r="X43">
        <f t="shared" si="12"/>
        <v>289.54572175505427</v>
      </c>
      <c r="Y43">
        <f t="shared" si="13"/>
        <v>32.862902757729799</v>
      </c>
      <c r="Z43">
        <f t="shared" si="14"/>
        <v>31.976199999999999</v>
      </c>
      <c r="AA43">
        <f t="shared" si="15"/>
        <v>4.7686545144034067</v>
      </c>
      <c r="AB43">
        <f t="shared" si="16"/>
        <v>68.857389338905776</v>
      </c>
      <c r="AC43">
        <f t="shared" si="17"/>
        <v>3.4830515082168003</v>
      </c>
      <c r="AD43">
        <f t="shared" si="18"/>
        <v>5.05835545270783</v>
      </c>
      <c r="AE43">
        <f t="shared" si="19"/>
        <v>1.2856030061866064</v>
      </c>
      <c r="AF43">
        <f t="shared" si="20"/>
        <v>-316.44860113458634</v>
      </c>
      <c r="AG43">
        <f t="shared" si="21"/>
        <v>163.92646561834616</v>
      </c>
      <c r="AH43">
        <f t="shared" si="22"/>
        <v>12.849208207634835</v>
      </c>
      <c r="AI43">
        <f t="shared" si="23"/>
        <v>149.87279444644892</v>
      </c>
      <c r="AJ43">
        <v>0</v>
      </c>
      <c r="AK43">
        <v>0</v>
      </c>
      <c r="AL43">
        <f t="shared" si="24"/>
        <v>1</v>
      </c>
      <c r="AM43">
        <f t="shared" si="25"/>
        <v>0</v>
      </c>
      <c r="AN43">
        <f t="shared" si="26"/>
        <v>51186.916895059672</v>
      </c>
      <c r="AO43" t="s">
        <v>383</v>
      </c>
      <c r="AP43">
        <v>10238.9</v>
      </c>
      <c r="AQ43">
        <v>302.21199999999999</v>
      </c>
      <c r="AR43">
        <v>4052.3</v>
      </c>
      <c r="AS43">
        <f t="shared" si="27"/>
        <v>0.92542210596451402</v>
      </c>
      <c r="AT43">
        <v>-0.32343011824092399</v>
      </c>
      <c r="AU43" t="s">
        <v>519</v>
      </c>
      <c r="AV43">
        <v>10319.1</v>
      </c>
      <c r="AW43">
        <v>1047.9892</v>
      </c>
      <c r="AX43">
        <v>1613.5</v>
      </c>
      <c r="AY43">
        <f t="shared" si="28"/>
        <v>0.35048701580415242</v>
      </c>
      <c r="AZ43">
        <v>0.5</v>
      </c>
      <c r="BA43">
        <f t="shared" si="29"/>
        <v>1513.0754993549504</v>
      </c>
      <c r="BB43">
        <f t="shared" si="30"/>
        <v>37.263877266466316</v>
      </c>
      <c r="BC43">
        <f t="shared" si="31"/>
        <v>265.15665822764714</v>
      </c>
      <c r="BD43">
        <f t="shared" si="32"/>
        <v>2.4841660182014277E-2</v>
      </c>
      <c r="BE43">
        <f t="shared" si="33"/>
        <v>1.5114967462039046</v>
      </c>
      <c r="BF43">
        <f t="shared" si="34"/>
        <v>271.59649084891464</v>
      </c>
      <c r="BG43" t="s">
        <v>520</v>
      </c>
      <c r="BH43">
        <v>666.31</v>
      </c>
      <c r="BI43">
        <f t="shared" si="35"/>
        <v>666.31</v>
      </c>
      <c r="BJ43">
        <f t="shared" si="36"/>
        <v>0.5870405949798575</v>
      </c>
      <c r="BK43">
        <f t="shared" si="37"/>
        <v>0.59704050929591734</v>
      </c>
      <c r="BL43">
        <f t="shared" si="38"/>
        <v>0.72026202085652946</v>
      </c>
      <c r="BM43">
        <f t="shared" si="39"/>
        <v>0.43126361257023632</v>
      </c>
      <c r="BN43">
        <f t="shared" si="40"/>
        <v>0.65033140555634961</v>
      </c>
      <c r="BO43">
        <f t="shared" si="41"/>
        <v>0.3795974822535983</v>
      </c>
      <c r="BP43">
        <f t="shared" si="42"/>
        <v>0.62040251774640165</v>
      </c>
      <c r="BQ43">
        <f t="shared" si="43"/>
        <v>1799.87</v>
      </c>
      <c r="BR43">
        <f t="shared" si="44"/>
        <v>1513.0754993549504</v>
      </c>
      <c r="BS43">
        <f t="shared" si="45"/>
        <v>0.8406582138459725</v>
      </c>
      <c r="BT43">
        <f t="shared" si="46"/>
        <v>0.16087035272272682</v>
      </c>
      <c r="BU43">
        <v>6</v>
      </c>
      <c r="BV43">
        <v>0.5</v>
      </c>
      <c r="BW43" t="s">
        <v>386</v>
      </c>
      <c r="BX43">
        <v>2</v>
      </c>
      <c r="BY43">
        <v>1658418011.5</v>
      </c>
      <c r="BZ43">
        <v>549.47900000000004</v>
      </c>
      <c r="CA43">
        <v>598.88800000000003</v>
      </c>
      <c r="CB43">
        <v>35.243000000000002</v>
      </c>
      <c r="CC43">
        <v>26.9422</v>
      </c>
      <c r="CD43">
        <v>548.42600000000004</v>
      </c>
      <c r="CE43">
        <v>35.179000000000002</v>
      </c>
      <c r="CF43">
        <v>500.39600000000002</v>
      </c>
      <c r="CG43">
        <v>98.746600000000001</v>
      </c>
      <c r="CH43">
        <v>8.2997600000000005E-2</v>
      </c>
      <c r="CI43">
        <v>33.021999999999998</v>
      </c>
      <c r="CJ43">
        <v>31.976199999999999</v>
      </c>
      <c r="CK43">
        <v>999.9</v>
      </c>
      <c r="CL43">
        <v>0</v>
      </c>
      <c r="CM43">
        <v>0</v>
      </c>
      <c r="CN43">
        <v>10000</v>
      </c>
      <c r="CO43">
        <v>0</v>
      </c>
      <c r="CP43">
        <v>1.5289399999999999E-3</v>
      </c>
      <c r="CQ43">
        <v>-49.409199999999998</v>
      </c>
      <c r="CR43">
        <v>569.55100000000004</v>
      </c>
      <c r="CS43">
        <v>615.47</v>
      </c>
      <c r="CT43">
        <v>8.3007500000000007</v>
      </c>
      <c r="CU43">
        <v>598.88800000000003</v>
      </c>
      <c r="CV43">
        <v>26.9422</v>
      </c>
      <c r="CW43">
        <v>3.4801199999999999</v>
      </c>
      <c r="CX43">
        <v>2.66045</v>
      </c>
      <c r="CY43">
        <v>26.523099999999999</v>
      </c>
      <c r="CZ43">
        <v>22.042899999999999</v>
      </c>
      <c r="DA43">
        <v>1799.87</v>
      </c>
      <c r="DB43">
        <v>0.97799700000000001</v>
      </c>
      <c r="DC43">
        <v>2.2003100000000001E-2</v>
      </c>
      <c r="DD43">
        <v>0</v>
      </c>
      <c r="DE43">
        <v>1049.93</v>
      </c>
      <c r="DF43">
        <v>5.0009800000000002</v>
      </c>
      <c r="DG43">
        <v>21196.2</v>
      </c>
      <c r="DH43">
        <v>16374.6</v>
      </c>
      <c r="DI43">
        <v>49.936999999999998</v>
      </c>
      <c r="DJ43">
        <v>51.25</v>
      </c>
      <c r="DK43">
        <v>50.25</v>
      </c>
      <c r="DL43">
        <v>50.436999999999998</v>
      </c>
      <c r="DM43">
        <v>51.186999999999998</v>
      </c>
      <c r="DN43">
        <v>1755.38</v>
      </c>
      <c r="DO43">
        <v>39.49</v>
      </c>
      <c r="DP43">
        <v>0</v>
      </c>
      <c r="DQ43">
        <v>137</v>
      </c>
      <c r="DR43">
        <v>0</v>
      </c>
      <c r="DS43">
        <v>1047.9892</v>
      </c>
      <c r="DT43">
        <v>20.8299999516131</v>
      </c>
      <c r="DU43">
        <v>303.54615384390399</v>
      </c>
      <c r="DV43">
        <v>21168.344000000001</v>
      </c>
      <c r="DW43">
        <v>15</v>
      </c>
      <c r="DX43">
        <v>1658418006</v>
      </c>
      <c r="DY43" t="s">
        <v>521</v>
      </c>
      <c r="DZ43">
        <v>1658417990</v>
      </c>
      <c r="EA43">
        <v>1658418006</v>
      </c>
      <c r="EB43">
        <v>29</v>
      </c>
      <c r="EC43">
        <v>0.21099999999999999</v>
      </c>
      <c r="ED43">
        <v>2E-3</v>
      </c>
      <c r="EE43">
        <v>1.0429999999999999</v>
      </c>
      <c r="EF43">
        <v>6.4000000000000001E-2</v>
      </c>
      <c r="EG43">
        <v>600</v>
      </c>
      <c r="EH43">
        <v>26</v>
      </c>
      <c r="EI43">
        <v>0.03</v>
      </c>
      <c r="EJ43">
        <v>0.01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2.9603299999999999</v>
      </c>
      <c r="EW43">
        <v>2.82335</v>
      </c>
      <c r="EX43">
        <v>0.117767</v>
      </c>
      <c r="EY43">
        <v>0.126498</v>
      </c>
      <c r="EZ43">
        <v>0.14682899999999999</v>
      </c>
      <c r="FA43">
        <v>0.122525</v>
      </c>
      <c r="FB43">
        <v>26299.599999999999</v>
      </c>
      <c r="FC43">
        <v>26757.3</v>
      </c>
      <c r="FD43">
        <v>27352</v>
      </c>
      <c r="FE43">
        <v>27915.3</v>
      </c>
      <c r="FF43">
        <v>29908.3</v>
      </c>
      <c r="FG43">
        <v>29978.400000000001</v>
      </c>
      <c r="FH43">
        <v>38088.1</v>
      </c>
      <c r="FI43">
        <v>37031.199999999997</v>
      </c>
      <c r="FJ43">
        <v>2.0018500000000001</v>
      </c>
      <c r="FK43">
        <v>1.6365499999999999</v>
      </c>
      <c r="FL43">
        <v>3.9003799999999998E-2</v>
      </c>
      <c r="FM43">
        <v>0</v>
      </c>
      <c r="FN43">
        <v>31.3432</v>
      </c>
      <c r="FO43">
        <v>999.9</v>
      </c>
      <c r="FP43">
        <v>44.012</v>
      </c>
      <c r="FQ43">
        <v>44.000999999999998</v>
      </c>
      <c r="FR43">
        <v>40.793199999999999</v>
      </c>
      <c r="FS43">
        <v>61.784700000000001</v>
      </c>
      <c r="FT43">
        <v>34.839700000000001</v>
      </c>
      <c r="FU43">
        <v>1</v>
      </c>
      <c r="FV43">
        <v>0.53646099999999997</v>
      </c>
      <c r="FW43">
        <v>1.6775</v>
      </c>
      <c r="FX43">
        <v>20.235099999999999</v>
      </c>
      <c r="FY43">
        <v>5.2193899999999998</v>
      </c>
      <c r="FZ43">
        <v>12.0161</v>
      </c>
      <c r="GA43">
        <v>4.9967499999999996</v>
      </c>
      <c r="GB43">
        <v>3.2904499999999999</v>
      </c>
      <c r="GC43">
        <v>130.9</v>
      </c>
      <c r="GD43">
        <v>9999</v>
      </c>
      <c r="GE43">
        <v>7701</v>
      </c>
      <c r="GF43">
        <v>9999</v>
      </c>
      <c r="GG43">
        <v>1.8786400000000001</v>
      </c>
      <c r="GH43">
        <v>1.87246</v>
      </c>
      <c r="GI43">
        <v>1.87462</v>
      </c>
      <c r="GJ43">
        <v>1.8728199999999999</v>
      </c>
      <c r="GK43">
        <v>1.87286</v>
      </c>
      <c r="GL43">
        <v>1.87408</v>
      </c>
      <c r="GM43">
        <v>1.8743700000000001</v>
      </c>
      <c r="GN43">
        <v>1.87826</v>
      </c>
      <c r="GO43">
        <v>5</v>
      </c>
      <c r="GP43">
        <v>0</v>
      </c>
      <c r="GQ43">
        <v>0</v>
      </c>
      <c r="GR43">
        <v>0</v>
      </c>
      <c r="GS43" t="s">
        <v>388</v>
      </c>
      <c r="GT43" t="s">
        <v>389</v>
      </c>
      <c r="GU43" t="s">
        <v>390</v>
      </c>
      <c r="GV43" t="s">
        <v>390</v>
      </c>
      <c r="GW43" t="s">
        <v>390</v>
      </c>
      <c r="GX43" t="s">
        <v>390</v>
      </c>
      <c r="GY43">
        <v>0</v>
      </c>
      <c r="GZ43">
        <v>100</v>
      </c>
      <c r="HA43">
        <v>100</v>
      </c>
      <c r="HB43">
        <v>1.0529999999999999</v>
      </c>
      <c r="HC43">
        <v>6.4000000000000001E-2</v>
      </c>
      <c r="HD43">
        <v>0.92408239261048097</v>
      </c>
      <c r="HE43">
        <v>7.2704984381113296E-4</v>
      </c>
      <c r="HF43">
        <v>-1.05877040029023E-6</v>
      </c>
      <c r="HG43">
        <v>2.9517966189716799E-10</v>
      </c>
      <c r="HH43">
        <v>6.40199999999993E-2</v>
      </c>
      <c r="HI43">
        <v>0</v>
      </c>
      <c r="HJ43">
        <v>0</v>
      </c>
      <c r="HK43">
        <v>0</v>
      </c>
      <c r="HL43">
        <v>1</v>
      </c>
      <c r="HM43">
        <v>2242</v>
      </c>
      <c r="HN43">
        <v>1</v>
      </c>
      <c r="HO43">
        <v>25</v>
      </c>
      <c r="HP43">
        <v>0.4</v>
      </c>
      <c r="HQ43">
        <v>0.1</v>
      </c>
      <c r="HR43">
        <v>1.38428</v>
      </c>
      <c r="HS43">
        <v>2.67456</v>
      </c>
      <c r="HT43">
        <v>1.49536</v>
      </c>
      <c r="HU43">
        <v>2.2717299999999998</v>
      </c>
      <c r="HV43">
        <v>1.49658</v>
      </c>
      <c r="HW43">
        <v>2.50244</v>
      </c>
      <c r="HX43">
        <v>48.516199999999998</v>
      </c>
      <c r="HY43">
        <v>24.043700000000001</v>
      </c>
      <c r="HZ43">
        <v>18</v>
      </c>
      <c r="IA43">
        <v>505.26299999999998</v>
      </c>
      <c r="IB43">
        <v>402.07600000000002</v>
      </c>
      <c r="IC43">
        <v>29.549199999999999</v>
      </c>
      <c r="ID43">
        <v>33.974600000000002</v>
      </c>
      <c r="IE43">
        <v>30.0002</v>
      </c>
      <c r="IF43">
        <v>33.78</v>
      </c>
      <c r="IG43">
        <v>33.7014</v>
      </c>
      <c r="IH43">
        <v>27.786999999999999</v>
      </c>
      <c r="II43">
        <v>39.348700000000001</v>
      </c>
      <c r="IJ43">
        <v>0</v>
      </c>
      <c r="IK43">
        <v>29.563500000000001</v>
      </c>
      <c r="IL43">
        <v>600</v>
      </c>
      <c r="IM43">
        <v>26.790700000000001</v>
      </c>
      <c r="IN43">
        <v>99.290599999999998</v>
      </c>
      <c r="IO43">
        <v>99.457400000000007</v>
      </c>
    </row>
    <row r="44" spans="1:249" x14ac:dyDescent="0.3">
      <c r="A44">
        <v>28</v>
      </c>
      <c r="B44">
        <v>1658418127.5</v>
      </c>
      <c r="C44">
        <v>3574.5</v>
      </c>
      <c r="D44" t="s">
        <v>522</v>
      </c>
      <c r="E44" t="s">
        <v>523</v>
      </c>
      <c r="F44" t="s">
        <v>378</v>
      </c>
      <c r="G44" t="s">
        <v>468</v>
      </c>
      <c r="H44" t="s">
        <v>380</v>
      </c>
      <c r="I44" t="s">
        <v>468</v>
      </c>
      <c r="J44" t="s">
        <v>382</v>
      </c>
      <c r="K44">
        <f t="shared" si="0"/>
        <v>3.9235971358853843</v>
      </c>
      <c r="L44">
        <v>1658418127.5</v>
      </c>
      <c r="M44">
        <f t="shared" si="1"/>
        <v>7.2745811710297568E-3</v>
      </c>
      <c r="N44">
        <f t="shared" si="2"/>
        <v>7.274581171029757</v>
      </c>
      <c r="O44">
        <f t="shared" si="3"/>
        <v>42.452498776425692</v>
      </c>
      <c r="P44">
        <f t="shared" si="4"/>
        <v>741.18899999999996</v>
      </c>
      <c r="Q44">
        <f t="shared" si="5"/>
        <v>600.31314616436237</v>
      </c>
      <c r="R44">
        <f t="shared" si="6"/>
        <v>59.330293897372378</v>
      </c>
      <c r="S44">
        <f t="shared" si="7"/>
        <v>73.253370319262388</v>
      </c>
      <c r="T44">
        <f t="shared" si="8"/>
        <v>0.58911428393257204</v>
      </c>
      <c r="U44">
        <f t="shared" si="9"/>
        <v>2.9019264689371229</v>
      </c>
      <c r="V44">
        <f t="shared" si="10"/>
        <v>0.52985105336737681</v>
      </c>
      <c r="W44">
        <f t="shared" si="11"/>
        <v>0.33598328325548515</v>
      </c>
      <c r="X44">
        <f t="shared" si="12"/>
        <v>289.54572175505427</v>
      </c>
      <c r="Y44">
        <f t="shared" si="13"/>
        <v>32.854391311984273</v>
      </c>
      <c r="Z44">
        <f t="shared" si="14"/>
        <v>31.9772</v>
      </c>
      <c r="AA44">
        <f t="shared" si="15"/>
        <v>4.7689244766995591</v>
      </c>
      <c r="AB44">
        <f t="shared" si="16"/>
        <v>68.50308277176525</v>
      </c>
      <c r="AC44">
        <f t="shared" si="17"/>
        <v>3.4685570518486397</v>
      </c>
      <c r="AD44">
        <f t="shared" si="18"/>
        <v>5.0633590657591059</v>
      </c>
      <c r="AE44">
        <f t="shared" si="19"/>
        <v>1.3003674248509194</v>
      </c>
      <c r="AF44">
        <f t="shared" si="20"/>
        <v>-320.80902964241227</v>
      </c>
      <c r="AG44">
        <f t="shared" si="21"/>
        <v>166.21105616444251</v>
      </c>
      <c r="AH44">
        <f t="shared" si="22"/>
        <v>13.054357243895861</v>
      </c>
      <c r="AI44">
        <f t="shared" si="23"/>
        <v>148.00210552098039</v>
      </c>
      <c r="AJ44">
        <v>0</v>
      </c>
      <c r="AK44">
        <v>0</v>
      </c>
      <c r="AL44">
        <f t="shared" si="24"/>
        <v>1</v>
      </c>
      <c r="AM44">
        <f t="shared" si="25"/>
        <v>0</v>
      </c>
      <c r="AN44">
        <f t="shared" si="26"/>
        <v>51028.377040780804</v>
      </c>
      <c r="AO44" t="s">
        <v>383</v>
      </c>
      <c r="AP44">
        <v>10238.9</v>
      </c>
      <c r="AQ44">
        <v>302.21199999999999</v>
      </c>
      <c r="AR44">
        <v>4052.3</v>
      </c>
      <c r="AS44">
        <f t="shared" si="27"/>
        <v>0.92542210596451402</v>
      </c>
      <c r="AT44">
        <v>-0.32343011824092399</v>
      </c>
      <c r="AU44" t="s">
        <v>524</v>
      </c>
      <c r="AV44">
        <v>10317.9</v>
      </c>
      <c r="AW44">
        <v>1069.6728000000001</v>
      </c>
      <c r="AX44">
        <v>1659.78</v>
      </c>
      <c r="AY44">
        <f t="shared" si="28"/>
        <v>0.35553338394245015</v>
      </c>
      <c r="AZ44">
        <v>0.5</v>
      </c>
      <c r="BA44">
        <f t="shared" si="29"/>
        <v>1513.0754993549504</v>
      </c>
      <c r="BB44">
        <f t="shared" si="30"/>
        <v>42.452498776425692</v>
      </c>
      <c r="BC44">
        <f t="shared" si="31"/>
        <v>268.97442622303902</v>
      </c>
      <c r="BD44">
        <f t="shared" si="32"/>
        <v>2.8270848951623836E-2</v>
      </c>
      <c r="BE44">
        <f t="shared" si="33"/>
        <v>1.4414681463808459</v>
      </c>
      <c r="BF44">
        <f t="shared" si="34"/>
        <v>272.87724368846762</v>
      </c>
      <c r="BG44" t="s">
        <v>525</v>
      </c>
      <c r="BH44">
        <v>668.09</v>
      </c>
      <c r="BI44">
        <f t="shared" si="35"/>
        <v>668.09</v>
      </c>
      <c r="BJ44">
        <f t="shared" si="36"/>
        <v>0.59748279892515876</v>
      </c>
      <c r="BK44">
        <f t="shared" si="37"/>
        <v>0.5950520828081356</v>
      </c>
      <c r="BL44">
        <f t="shared" si="38"/>
        <v>0.70696558428702727</v>
      </c>
      <c r="BM44">
        <f t="shared" si="39"/>
        <v>0.434679662455214</v>
      </c>
      <c r="BN44">
        <f t="shared" si="40"/>
        <v>0.63799036182617586</v>
      </c>
      <c r="BO44">
        <f t="shared" si="41"/>
        <v>0.37165416004154478</v>
      </c>
      <c r="BP44">
        <f t="shared" si="42"/>
        <v>0.62834583995845517</v>
      </c>
      <c r="BQ44">
        <f t="shared" si="43"/>
        <v>1799.87</v>
      </c>
      <c r="BR44">
        <f t="shared" si="44"/>
        <v>1513.0754993549504</v>
      </c>
      <c r="BS44">
        <f t="shared" si="45"/>
        <v>0.8406582138459725</v>
      </c>
      <c r="BT44">
        <f t="shared" si="46"/>
        <v>0.16087035272272682</v>
      </c>
      <c r="BU44">
        <v>6</v>
      </c>
      <c r="BV44">
        <v>0.5</v>
      </c>
      <c r="BW44" t="s">
        <v>386</v>
      </c>
      <c r="BX44">
        <v>2</v>
      </c>
      <c r="BY44">
        <v>1658418127.5</v>
      </c>
      <c r="BZ44">
        <v>741.18899999999996</v>
      </c>
      <c r="CA44">
        <v>798.55700000000002</v>
      </c>
      <c r="CB44">
        <v>35.095399999999998</v>
      </c>
      <c r="CC44">
        <v>26.678899999999999</v>
      </c>
      <c r="CD44">
        <v>739.779</v>
      </c>
      <c r="CE44">
        <v>35.030299999999997</v>
      </c>
      <c r="CF44">
        <v>500.39400000000001</v>
      </c>
      <c r="CG44">
        <v>98.748500000000007</v>
      </c>
      <c r="CH44">
        <v>8.3741599999999999E-2</v>
      </c>
      <c r="CI44">
        <v>33.0396</v>
      </c>
      <c r="CJ44">
        <v>31.9772</v>
      </c>
      <c r="CK44">
        <v>999.9</v>
      </c>
      <c r="CL44">
        <v>0</v>
      </c>
      <c r="CM44">
        <v>0</v>
      </c>
      <c r="CN44">
        <v>9968.1200000000008</v>
      </c>
      <c r="CO44">
        <v>0</v>
      </c>
      <c r="CP44">
        <v>1.5289399999999999E-3</v>
      </c>
      <c r="CQ44">
        <v>-57.3688</v>
      </c>
      <c r="CR44">
        <v>768.14700000000005</v>
      </c>
      <c r="CS44">
        <v>820.44600000000003</v>
      </c>
      <c r="CT44">
        <v>8.4164200000000005</v>
      </c>
      <c r="CU44">
        <v>798.55700000000002</v>
      </c>
      <c r="CV44">
        <v>26.678899999999999</v>
      </c>
      <c r="CW44">
        <v>3.4656199999999999</v>
      </c>
      <c r="CX44">
        <v>2.6345100000000001</v>
      </c>
      <c r="CY44">
        <v>26.452200000000001</v>
      </c>
      <c r="CZ44">
        <v>21.882200000000001</v>
      </c>
      <c r="DA44">
        <v>1799.87</v>
      </c>
      <c r="DB44">
        <v>0.97800100000000001</v>
      </c>
      <c r="DC44">
        <v>2.1999399999999999E-2</v>
      </c>
      <c r="DD44">
        <v>0</v>
      </c>
      <c r="DE44">
        <v>1070.3599999999999</v>
      </c>
      <c r="DF44">
        <v>5.0009800000000002</v>
      </c>
      <c r="DG44">
        <v>21615.5</v>
      </c>
      <c r="DH44">
        <v>16374.7</v>
      </c>
      <c r="DI44">
        <v>50.25</v>
      </c>
      <c r="DJ44">
        <v>51.436999999999998</v>
      </c>
      <c r="DK44">
        <v>50.436999999999998</v>
      </c>
      <c r="DL44">
        <v>50.75</v>
      </c>
      <c r="DM44">
        <v>51.311999999999998</v>
      </c>
      <c r="DN44">
        <v>1755.38</v>
      </c>
      <c r="DO44">
        <v>39.49</v>
      </c>
      <c r="DP44">
        <v>0</v>
      </c>
      <c r="DQ44">
        <v>115.39999985694899</v>
      </c>
      <c r="DR44">
        <v>0</v>
      </c>
      <c r="DS44">
        <v>1069.6728000000001</v>
      </c>
      <c r="DT44">
        <v>4.1107692297618099</v>
      </c>
      <c r="DU44">
        <v>98.507692778132295</v>
      </c>
      <c r="DV44">
        <v>21612.691999999999</v>
      </c>
      <c r="DW44">
        <v>15</v>
      </c>
      <c r="DX44">
        <v>1658418122</v>
      </c>
      <c r="DY44" t="s">
        <v>526</v>
      </c>
      <c r="DZ44">
        <v>1658418119.5</v>
      </c>
      <c r="EA44">
        <v>1658418122</v>
      </c>
      <c r="EB44">
        <v>30</v>
      </c>
      <c r="EC44">
        <v>0.40699999999999997</v>
      </c>
      <c r="ED44">
        <v>1E-3</v>
      </c>
      <c r="EE44">
        <v>1.387</v>
      </c>
      <c r="EF44">
        <v>6.5000000000000002E-2</v>
      </c>
      <c r="EG44">
        <v>800</v>
      </c>
      <c r="EH44">
        <v>26</v>
      </c>
      <c r="EI44">
        <v>0.06</v>
      </c>
      <c r="EJ44">
        <v>0.02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2.96028</v>
      </c>
      <c r="EW44">
        <v>2.8238099999999999</v>
      </c>
      <c r="EX44">
        <v>0.14513799999999999</v>
      </c>
      <c r="EY44">
        <v>0.15406400000000001</v>
      </c>
      <c r="EZ44">
        <v>0.146396</v>
      </c>
      <c r="FA44">
        <v>0.121693</v>
      </c>
      <c r="FB44">
        <v>25479.9</v>
      </c>
      <c r="FC44">
        <v>25908.5</v>
      </c>
      <c r="FD44">
        <v>27349.7</v>
      </c>
      <c r="FE44">
        <v>27912.5</v>
      </c>
      <c r="FF44">
        <v>29923.7</v>
      </c>
      <c r="FG44">
        <v>30006.3</v>
      </c>
      <c r="FH44">
        <v>38085.5</v>
      </c>
      <c r="FI44">
        <v>37027.9</v>
      </c>
      <c r="FJ44">
        <v>2.0015200000000002</v>
      </c>
      <c r="FK44">
        <v>1.63405</v>
      </c>
      <c r="FL44">
        <v>4.2431099999999999E-2</v>
      </c>
      <c r="FM44">
        <v>0</v>
      </c>
      <c r="FN44">
        <v>31.288499999999999</v>
      </c>
      <c r="FO44">
        <v>999.9</v>
      </c>
      <c r="FP44">
        <v>43.058999999999997</v>
      </c>
      <c r="FQ44">
        <v>44.332999999999998</v>
      </c>
      <c r="FR44">
        <v>40.606000000000002</v>
      </c>
      <c r="FS44">
        <v>61.614699999999999</v>
      </c>
      <c r="FT44">
        <v>34.347000000000001</v>
      </c>
      <c r="FU44">
        <v>1</v>
      </c>
      <c r="FV44">
        <v>0.539771</v>
      </c>
      <c r="FW44">
        <v>1.52179</v>
      </c>
      <c r="FX44">
        <v>20.2364</v>
      </c>
      <c r="FY44">
        <v>5.2199900000000001</v>
      </c>
      <c r="FZ44">
        <v>12.017899999999999</v>
      </c>
      <c r="GA44">
        <v>4.9969000000000001</v>
      </c>
      <c r="GB44">
        <v>3.2903500000000001</v>
      </c>
      <c r="GC44">
        <v>130.9</v>
      </c>
      <c r="GD44">
        <v>9999</v>
      </c>
      <c r="GE44">
        <v>7703.1</v>
      </c>
      <c r="GF44">
        <v>9999</v>
      </c>
      <c r="GG44">
        <v>1.8786499999999999</v>
      </c>
      <c r="GH44">
        <v>1.87246</v>
      </c>
      <c r="GI44">
        <v>1.87466</v>
      </c>
      <c r="GJ44">
        <v>1.8728199999999999</v>
      </c>
      <c r="GK44">
        <v>1.87287</v>
      </c>
      <c r="GL44">
        <v>1.87409</v>
      </c>
      <c r="GM44">
        <v>1.8743700000000001</v>
      </c>
      <c r="GN44">
        <v>1.8782700000000001</v>
      </c>
      <c r="GO44">
        <v>5</v>
      </c>
      <c r="GP44">
        <v>0</v>
      </c>
      <c r="GQ44">
        <v>0</v>
      </c>
      <c r="GR44">
        <v>0</v>
      </c>
      <c r="GS44" t="s">
        <v>388</v>
      </c>
      <c r="GT44" t="s">
        <v>389</v>
      </c>
      <c r="GU44" t="s">
        <v>390</v>
      </c>
      <c r="GV44" t="s">
        <v>390</v>
      </c>
      <c r="GW44" t="s">
        <v>390</v>
      </c>
      <c r="GX44" t="s">
        <v>390</v>
      </c>
      <c r="GY44">
        <v>0</v>
      </c>
      <c r="GZ44">
        <v>100</v>
      </c>
      <c r="HA44">
        <v>100</v>
      </c>
      <c r="HB44">
        <v>1.41</v>
      </c>
      <c r="HC44">
        <v>6.5100000000000005E-2</v>
      </c>
      <c r="HD44">
        <v>1.3316119740205601</v>
      </c>
      <c r="HE44">
        <v>7.2704984381113296E-4</v>
      </c>
      <c r="HF44">
        <v>-1.05877040029023E-6</v>
      </c>
      <c r="HG44">
        <v>2.9517966189716799E-10</v>
      </c>
      <c r="HH44">
        <v>6.5042857142852697E-2</v>
      </c>
      <c r="HI44">
        <v>0</v>
      </c>
      <c r="HJ44">
        <v>0</v>
      </c>
      <c r="HK44">
        <v>0</v>
      </c>
      <c r="HL44">
        <v>1</v>
      </c>
      <c r="HM44">
        <v>2242</v>
      </c>
      <c r="HN44">
        <v>1</v>
      </c>
      <c r="HO44">
        <v>25</v>
      </c>
      <c r="HP44">
        <v>0.1</v>
      </c>
      <c r="HQ44">
        <v>0.1</v>
      </c>
      <c r="HR44">
        <v>1.7492700000000001</v>
      </c>
      <c r="HS44">
        <v>2.65991</v>
      </c>
      <c r="HT44">
        <v>1.49536</v>
      </c>
      <c r="HU44">
        <v>2.2729499999999998</v>
      </c>
      <c r="HV44">
        <v>1.49658</v>
      </c>
      <c r="HW44">
        <v>2.5708000000000002</v>
      </c>
      <c r="HX44">
        <v>48.732599999999998</v>
      </c>
      <c r="HY44">
        <v>24.052499999999998</v>
      </c>
      <c r="HZ44">
        <v>18</v>
      </c>
      <c r="IA44">
        <v>505.45100000000002</v>
      </c>
      <c r="IB44">
        <v>400.83699999999999</v>
      </c>
      <c r="IC44">
        <v>29.7592</v>
      </c>
      <c r="ID44">
        <v>34.0137</v>
      </c>
      <c r="IE44">
        <v>30.0001</v>
      </c>
      <c r="IF44">
        <v>33.832599999999999</v>
      </c>
      <c r="IG44">
        <v>33.756399999999999</v>
      </c>
      <c r="IH44">
        <v>35.072699999999998</v>
      </c>
      <c r="II44">
        <v>39.531999999999996</v>
      </c>
      <c r="IJ44">
        <v>0</v>
      </c>
      <c r="IK44">
        <v>29.767499999999998</v>
      </c>
      <c r="IL44">
        <v>800</v>
      </c>
      <c r="IM44">
        <v>26.615600000000001</v>
      </c>
      <c r="IN44">
        <v>99.283199999999994</v>
      </c>
      <c r="IO44">
        <v>99.4482</v>
      </c>
    </row>
    <row r="45" spans="1:249" x14ac:dyDescent="0.3">
      <c r="A45">
        <v>29</v>
      </c>
      <c r="B45">
        <v>1658418227.5</v>
      </c>
      <c r="C45">
        <v>3674.5</v>
      </c>
      <c r="D45" t="s">
        <v>527</v>
      </c>
      <c r="E45" t="s">
        <v>528</v>
      </c>
      <c r="F45" t="s">
        <v>378</v>
      </c>
      <c r="G45" t="s">
        <v>468</v>
      </c>
      <c r="H45" t="s">
        <v>380</v>
      </c>
      <c r="I45" t="s">
        <v>468</v>
      </c>
      <c r="J45" t="s">
        <v>382</v>
      </c>
      <c r="K45">
        <f t="shared" si="0"/>
        <v>3.6063994396888166</v>
      </c>
      <c r="L45">
        <v>1658418227.5</v>
      </c>
      <c r="M45">
        <f t="shared" si="1"/>
        <v>8.2895721227363786E-3</v>
      </c>
      <c r="N45">
        <f t="shared" si="2"/>
        <v>8.289572122736379</v>
      </c>
      <c r="O45">
        <f t="shared" si="3"/>
        <v>47.556796212693264</v>
      </c>
      <c r="P45">
        <f t="shared" si="4"/>
        <v>933.73199999999997</v>
      </c>
      <c r="Q45">
        <f t="shared" si="5"/>
        <v>801.13212115426438</v>
      </c>
      <c r="R45">
        <f t="shared" si="6"/>
        <v>79.19543275403575</v>
      </c>
      <c r="S45">
        <f t="shared" si="7"/>
        <v>92.303513819603992</v>
      </c>
      <c r="T45">
        <f t="shared" si="8"/>
        <v>0.74007148885753993</v>
      </c>
      <c r="U45">
        <f t="shared" si="9"/>
        <v>2.9005981110718633</v>
      </c>
      <c r="V45">
        <f t="shared" si="10"/>
        <v>0.64901287573902733</v>
      </c>
      <c r="W45">
        <f t="shared" si="11"/>
        <v>0.41287697482826136</v>
      </c>
      <c r="X45">
        <f t="shared" si="12"/>
        <v>289.54993075539033</v>
      </c>
      <c r="Y45">
        <f t="shared" si="13"/>
        <v>32.591254102292773</v>
      </c>
      <c r="Z45">
        <f t="shared" si="14"/>
        <v>32.072899999999997</v>
      </c>
      <c r="AA45">
        <f t="shared" si="15"/>
        <v>4.7948215114251465</v>
      </c>
      <c r="AB45">
        <f t="shared" si="16"/>
        <v>70.808187888837026</v>
      </c>
      <c r="AC45">
        <f t="shared" si="17"/>
        <v>3.5857158860618998</v>
      </c>
      <c r="AD45">
        <f t="shared" si="18"/>
        <v>5.0639848200764241</v>
      </c>
      <c r="AE45">
        <f t="shared" si="19"/>
        <v>1.2091056253632466</v>
      </c>
      <c r="AF45">
        <f t="shared" si="20"/>
        <v>-365.57013061267429</v>
      </c>
      <c r="AG45">
        <f t="shared" si="21"/>
        <v>151.51371925328337</v>
      </c>
      <c r="AH45">
        <f t="shared" si="22"/>
        <v>11.911183173340499</v>
      </c>
      <c r="AI45">
        <f t="shared" si="23"/>
        <v>87.404702569339889</v>
      </c>
      <c r="AJ45">
        <v>0</v>
      </c>
      <c r="AK45">
        <v>0</v>
      </c>
      <c r="AL45">
        <f t="shared" si="24"/>
        <v>1</v>
      </c>
      <c r="AM45">
        <f t="shared" si="25"/>
        <v>0</v>
      </c>
      <c r="AN45">
        <f t="shared" si="26"/>
        <v>50990.841843943199</v>
      </c>
      <c r="AO45" t="s">
        <v>383</v>
      </c>
      <c r="AP45">
        <v>10238.9</v>
      </c>
      <c r="AQ45">
        <v>302.21199999999999</v>
      </c>
      <c r="AR45">
        <v>4052.3</v>
      </c>
      <c r="AS45">
        <f t="shared" si="27"/>
        <v>0.92542210596451402</v>
      </c>
      <c r="AT45">
        <v>-0.32343011824092399</v>
      </c>
      <c r="AU45" t="s">
        <v>529</v>
      </c>
      <c r="AV45">
        <v>10316.4</v>
      </c>
      <c r="AW45">
        <v>1052.8820000000001</v>
      </c>
      <c r="AX45">
        <v>1635.96</v>
      </c>
      <c r="AY45">
        <f t="shared" si="28"/>
        <v>0.35641335973984689</v>
      </c>
      <c r="AZ45">
        <v>0.5</v>
      </c>
      <c r="BA45">
        <f t="shared" si="29"/>
        <v>1513.1003993551246</v>
      </c>
      <c r="BB45">
        <f t="shared" si="30"/>
        <v>47.556796212693264</v>
      </c>
      <c r="BC45">
        <f t="shared" si="31"/>
        <v>269.64459847893204</v>
      </c>
      <c r="BD45">
        <f t="shared" si="32"/>
        <v>3.1643786725150877E-2</v>
      </c>
      <c r="BE45">
        <f t="shared" si="33"/>
        <v>1.4770165529719554</v>
      </c>
      <c r="BF45">
        <f t="shared" si="34"/>
        <v>272.22559305537766</v>
      </c>
      <c r="BG45" t="s">
        <v>530</v>
      </c>
      <c r="BH45">
        <v>653.89</v>
      </c>
      <c r="BI45">
        <f t="shared" si="35"/>
        <v>653.89</v>
      </c>
      <c r="BJ45">
        <f t="shared" si="36"/>
        <v>0.60030196337318764</v>
      </c>
      <c r="BK45">
        <f t="shared" si="37"/>
        <v>0.59372346166770185</v>
      </c>
      <c r="BL45">
        <f t="shared" si="38"/>
        <v>0.71102074205290122</v>
      </c>
      <c r="BM45">
        <f t="shared" si="39"/>
        <v>0.43717253934026512</v>
      </c>
      <c r="BN45">
        <f t="shared" si="40"/>
        <v>0.64434221276940706</v>
      </c>
      <c r="BO45">
        <f t="shared" si="41"/>
        <v>0.36873062161751607</v>
      </c>
      <c r="BP45">
        <f t="shared" si="42"/>
        <v>0.63126937838248387</v>
      </c>
      <c r="BQ45">
        <f t="shared" si="43"/>
        <v>1799.9</v>
      </c>
      <c r="BR45">
        <f t="shared" si="44"/>
        <v>1513.1003993551246</v>
      </c>
      <c r="BS45">
        <f t="shared" si="45"/>
        <v>0.84065803619930246</v>
      </c>
      <c r="BT45">
        <f t="shared" si="46"/>
        <v>0.16087000986465377</v>
      </c>
      <c r="BU45">
        <v>6</v>
      </c>
      <c r="BV45">
        <v>0.5</v>
      </c>
      <c r="BW45" t="s">
        <v>386</v>
      </c>
      <c r="BX45">
        <v>2</v>
      </c>
      <c r="BY45">
        <v>1658418227.5</v>
      </c>
      <c r="BZ45">
        <v>933.73199999999997</v>
      </c>
      <c r="CA45">
        <v>1000.07</v>
      </c>
      <c r="CB45">
        <v>36.2727</v>
      </c>
      <c r="CC45">
        <v>26.688700000000001</v>
      </c>
      <c r="CD45">
        <v>932.34799999999996</v>
      </c>
      <c r="CE45">
        <v>36.207099999999997</v>
      </c>
      <c r="CF45">
        <v>500.13900000000001</v>
      </c>
      <c r="CG45">
        <v>98.753799999999998</v>
      </c>
      <c r="CH45">
        <v>0.10059700000000001</v>
      </c>
      <c r="CI45">
        <v>33.041800000000002</v>
      </c>
      <c r="CJ45">
        <v>32.072899999999997</v>
      </c>
      <c r="CK45">
        <v>999.9</v>
      </c>
      <c r="CL45">
        <v>0</v>
      </c>
      <c r="CM45">
        <v>0</v>
      </c>
      <c r="CN45">
        <v>9960</v>
      </c>
      <c r="CO45">
        <v>0</v>
      </c>
      <c r="CP45">
        <v>1.5289399999999999E-3</v>
      </c>
      <c r="CQ45">
        <v>-66.341899999999995</v>
      </c>
      <c r="CR45">
        <v>968.875</v>
      </c>
      <c r="CS45">
        <v>1027.5</v>
      </c>
      <c r="CT45">
        <v>9.5840099999999993</v>
      </c>
      <c r="CU45">
        <v>1000.07</v>
      </c>
      <c r="CV45">
        <v>26.688700000000001</v>
      </c>
      <c r="CW45">
        <v>3.5820699999999999</v>
      </c>
      <c r="CX45">
        <v>2.6356099999999998</v>
      </c>
      <c r="CY45">
        <v>27.0138</v>
      </c>
      <c r="CZ45">
        <v>21.889099999999999</v>
      </c>
      <c r="DA45">
        <v>1799.9</v>
      </c>
      <c r="DB45">
        <v>0.97800399999999998</v>
      </c>
      <c r="DC45">
        <v>2.1995600000000001E-2</v>
      </c>
      <c r="DD45">
        <v>0</v>
      </c>
      <c r="DE45">
        <v>1050.56</v>
      </c>
      <c r="DF45">
        <v>5.0009800000000002</v>
      </c>
      <c r="DG45">
        <v>21299.1</v>
      </c>
      <c r="DH45">
        <v>16375</v>
      </c>
      <c r="DI45">
        <v>50.436999999999998</v>
      </c>
      <c r="DJ45">
        <v>51.686999999999998</v>
      </c>
      <c r="DK45">
        <v>50.5</v>
      </c>
      <c r="DL45">
        <v>50.75</v>
      </c>
      <c r="DM45">
        <v>51.625</v>
      </c>
      <c r="DN45">
        <v>1755.42</v>
      </c>
      <c r="DO45">
        <v>39.479999999999997</v>
      </c>
      <c r="DP45">
        <v>0</v>
      </c>
      <c r="DQ45">
        <v>99.799999952316298</v>
      </c>
      <c r="DR45">
        <v>0</v>
      </c>
      <c r="DS45">
        <v>1052.8820000000001</v>
      </c>
      <c r="DT45">
        <v>-17.807692321165401</v>
      </c>
      <c r="DU45">
        <v>-290.80000036006902</v>
      </c>
      <c r="DV45">
        <v>21335.383999999998</v>
      </c>
      <c r="DW45">
        <v>15</v>
      </c>
      <c r="DX45">
        <v>1658418207.5</v>
      </c>
      <c r="DY45" t="s">
        <v>531</v>
      </c>
      <c r="DZ45">
        <v>1658418207.5</v>
      </c>
      <c r="EA45">
        <v>1658418201.5</v>
      </c>
      <c r="EB45">
        <v>31</v>
      </c>
      <c r="EC45">
        <v>5.6000000000000001E-2</v>
      </c>
      <c r="ED45">
        <v>1E-3</v>
      </c>
      <c r="EE45">
        <v>1.351</v>
      </c>
      <c r="EF45">
        <v>6.6000000000000003E-2</v>
      </c>
      <c r="EG45">
        <v>1000</v>
      </c>
      <c r="EH45">
        <v>26</v>
      </c>
      <c r="EI45">
        <v>0.04</v>
      </c>
      <c r="EJ45">
        <v>0.01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2.95953</v>
      </c>
      <c r="EW45">
        <v>2.8405900000000002</v>
      </c>
      <c r="EX45">
        <v>0.169298</v>
      </c>
      <c r="EY45">
        <v>0.178506</v>
      </c>
      <c r="EZ45">
        <v>0.14973400000000001</v>
      </c>
      <c r="FA45">
        <v>0.12174500000000001</v>
      </c>
      <c r="FB45">
        <v>24754.7</v>
      </c>
      <c r="FC45">
        <v>25154.3</v>
      </c>
      <c r="FD45">
        <v>27346.5</v>
      </c>
      <c r="FE45">
        <v>27908.799999999999</v>
      </c>
      <c r="FF45">
        <v>29805.3</v>
      </c>
      <c r="FG45">
        <v>30002.3</v>
      </c>
      <c r="FH45">
        <v>38081.599999999999</v>
      </c>
      <c r="FI45">
        <v>37023</v>
      </c>
      <c r="FJ45">
        <v>2.0152199999999998</v>
      </c>
      <c r="FK45">
        <v>1.63662</v>
      </c>
      <c r="FL45">
        <v>4.6864200000000002E-2</v>
      </c>
      <c r="FM45">
        <v>0</v>
      </c>
      <c r="FN45">
        <v>31.3124</v>
      </c>
      <c r="FO45">
        <v>999.9</v>
      </c>
      <c r="FP45">
        <v>42.308999999999997</v>
      </c>
      <c r="FQ45">
        <v>44.604999999999997</v>
      </c>
      <c r="FR45">
        <v>40.458100000000002</v>
      </c>
      <c r="FS45">
        <v>61.964700000000001</v>
      </c>
      <c r="FT45">
        <v>36.209899999999998</v>
      </c>
      <c r="FU45">
        <v>1</v>
      </c>
      <c r="FV45">
        <v>0.54918199999999995</v>
      </c>
      <c r="FW45">
        <v>2.4132099999999999</v>
      </c>
      <c r="FX45">
        <v>20.2258</v>
      </c>
      <c r="FY45">
        <v>5.2238800000000003</v>
      </c>
      <c r="FZ45">
        <v>12.018000000000001</v>
      </c>
      <c r="GA45">
        <v>4.9987000000000004</v>
      </c>
      <c r="GB45">
        <v>3.2910300000000001</v>
      </c>
      <c r="GC45">
        <v>130.9</v>
      </c>
      <c r="GD45">
        <v>9999</v>
      </c>
      <c r="GE45">
        <v>7704.8</v>
      </c>
      <c r="GF45">
        <v>9999</v>
      </c>
      <c r="GG45">
        <v>1.8786400000000001</v>
      </c>
      <c r="GH45">
        <v>1.87243</v>
      </c>
      <c r="GI45">
        <v>1.87466</v>
      </c>
      <c r="GJ45">
        <v>1.8728199999999999</v>
      </c>
      <c r="GK45">
        <v>1.87286</v>
      </c>
      <c r="GL45">
        <v>1.87408</v>
      </c>
      <c r="GM45">
        <v>1.87435</v>
      </c>
      <c r="GN45">
        <v>1.87829</v>
      </c>
      <c r="GO45">
        <v>5</v>
      </c>
      <c r="GP45">
        <v>0</v>
      </c>
      <c r="GQ45">
        <v>0</v>
      </c>
      <c r="GR45">
        <v>0</v>
      </c>
      <c r="GS45" t="s">
        <v>388</v>
      </c>
      <c r="GT45" t="s">
        <v>389</v>
      </c>
      <c r="GU45" t="s">
        <v>390</v>
      </c>
      <c r="GV45" t="s">
        <v>390</v>
      </c>
      <c r="GW45" t="s">
        <v>390</v>
      </c>
      <c r="GX45" t="s">
        <v>390</v>
      </c>
      <c r="GY45">
        <v>0</v>
      </c>
      <c r="GZ45">
        <v>100</v>
      </c>
      <c r="HA45">
        <v>100</v>
      </c>
      <c r="HB45">
        <v>1.3839999999999999</v>
      </c>
      <c r="HC45">
        <v>6.5600000000000006E-2</v>
      </c>
      <c r="HD45">
        <v>1.38710200566069</v>
      </c>
      <c r="HE45">
        <v>7.2704984381113296E-4</v>
      </c>
      <c r="HF45">
        <v>-1.05877040029023E-6</v>
      </c>
      <c r="HG45">
        <v>2.9517966189716799E-10</v>
      </c>
      <c r="HH45">
        <v>6.5650000000001499E-2</v>
      </c>
      <c r="HI45">
        <v>0</v>
      </c>
      <c r="HJ45">
        <v>0</v>
      </c>
      <c r="HK45">
        <v>0</v>
      </c>
      <c r="HL45">
        <v>1</v>
      </c>
      <c r="HM45">
        <v>2242</v>
      </c>
      <c r="HN45">
        <v>1</v>
      </c>
      <c r="HO45">
        <v>25</v>
      </c>
      <c r="HP45">
        <v>0.3</v>
      </c>
      <c r="HQ45">
        <v>0.4</v>
      </c>
      <c r="HR45">
        <v>2.0983900000000002</v>
      </c>
      <c r="HS45">
        <v>2.66357</v>
      </c>
      <c r="HT45">
        <v>1.49536</v>
      </c>
      <c r="HU45">
        <v>2.2717299999999998</v>
      </c>
      <c r="HV45">
        <v>1.49658</v>
      </c>
      <c r="HW45">
        <v>2.52319</v>
      </c>
      <c r="HX45">
        <v>49.012700000000002</v>
      </c>
      <c r="HY45">
        <v>24.043700000000001</v>
      </c>
      <c r="HZ45">
        <v>18</v>
      </c>
      <c r="IA45">
        <v>514.23599999999999</v>
      </c>
      <c r="IB45">
        <v>402.63799999999998</v>
      </c>
      <c r="IC45">
        <v>29.089099999999998</v>
      </c>
      <c r="ID45">
        <v>34.068199999999997</v>
      </c>
      <c r="IE45">
        <v>30.000399999999999</v>
      </c>
      <c r="IF45">
        <v>33.858600000000003</v>
      </c>
      <c r="IG45">
        <v>33.785200000000003</v>
      </c>
      <c r="IH45">
        <v>42.059600000000003</v>
      </c>
      <c r="II45">
        <v>39.974200000000003</v>
      </c>
      <c r="IJ45">
        <v>0</v>
      </c>
      <c r="IK45">
        <v>29.038900000000002</v>
      </c>
      <c r="IL45">
        <v>1000</v>
      </c>
      <c r="IM45">
        <v>26.473199999999999</v>
      </c>
      <c r="IN45">
        <v>99.272400000000005</v>
      </c>
      <c r="IO45">
        <v>99.434899999999999</v>
      </c>
    </row>
    <row r="46" spans="1:249" x14ac:dyDescent="0.3">
      <c r="A46">
        <v>30</v>
      </c>
      <c r="B46">
        <v>1658418327.5</v>
      </c>
      <c r="C46">
        <v>3774.5</v>
      </c>
      <c r="D46" t="s">
        <v>532</v>
      </c>
      <c r="E46" t="s">
        <v>533</v>
      </c>
      <c r="F46" t="s">
        <v>378</v>
      </c>
      <c r="G46" t="s">
        <v>468</v>
      </c>
      <c r="H46" t="s">
        <v>380</v>
      </c>
      <c r="I46" t="s">
        <v>468</v>
      </c>
      <c r="J46" t="s">
        <v>382</v>
      </c>
      <c r="K46">
        <f t="shared" si="0"/>
        <v>2.9889546904298134</v>
      </c>
      <c r="L46">
        <v>1658418327.5</v>
      </c>
      <c r="M46">
        <f t="shared" si="1"/>
        <v>7.8286933657134156E-3</v>
      </c>
      <c r="N46">
        <f t="shared" si="2"/>
        <v>7.8286933657134163</v>
      </c>
      <c r="O46">
        <f t="shared" si="3"/>
        <v>47.786493478539832</v>
      </c>
      <c r="P46">
        <f t="shared" si="4"/>
        <v>1132.18</v>
      </c>
      <c r="Q46">
        <f t="shared" si="5"/>
        <v>986.30590270339576</v>
      </c>
      <c r="R46">
        <f t="shared" si="6"/>
        <v>97.501516390958685</v>
      </c>
      <c r="S46">
        <f t="shared" si="7"/>
        <v>111.921936718564</v>
      </c>
      <c r="T46">
        <f t="shared" si="8"/>
        <v>0.68319746736655873</v>
      </c>
      <c r="U46">
        <f t="shared" si="9"/>
        <v>2.9112240827244911</v>
      </c>
      <c r="V46">
        <f t="shared" si="10"/>
        <v>0.60505747811114219</v>
      </c>
      <c r="W46">
        <f t="shared" si="11"/>
        <v>0.38443413041618224</v>
      </c>
      <c r="X46">
        <f t="shared" si="12"/>
        <v>289.55748546110112</v>
      </c>
      <c r="Y46">
        <f t="shared" si="13"/>
        <v>32.65405972123984</v>
      </c>
      <c r="Z46">
        <f t="shared" si="14"/>
        <v>32.088900000000002</v>
      </c>
      <c r="AA46">
        <f t="shared" si="15"/>
        <v>4.7991631374255572</v>
      </c>
      <c r="AB46">
        <f t="shared" si="16"/>
        <v>70.815715384736137</v>
      </c>
      <c r="AC46">
        <f t="shared" si="17"/>
        <v>3.5742697249186794</v>
      </c>
      <c r="AD46">
        <f t="shared" si="18"/>
        <v>5.0472832273174912</v>
      </c>
      <c r="AE46">
        <f t="shared" si="19"/>
        <v>1.2248934125068778</v>
      </c>
      <c r="AF46">
        <f t="shared" si="20"/>
        <v>-345.24537742796161</v>
      </c>
      <c r="AG46">
        <f t="shared" si="21"/>
        <v>140.32891698784536</v>
      </c>
      <c r="AH46">
        <f t="shared" si="22"/>
        <v>10.989315159330825</v>
      </c>
      <c r="AI46">
        <f t="shared" si="23"/>
        <v>95.630340180315699</v>
      </c>
      <c r="AJ46">
        <v>0</v>
      </c>
      <c r="AK46">
        <v>0</v>
      </c>
      <c r="AL46">
        <f t="shared" si="24"/>
        <v>1</v>
      </c>
      <c r="AM46">
        <f t="shared" si="25"/>
        <v>0</v>
      </c>
      <c r="AN46">
        <f t="shared" si="26"/>
        <v>51299.233898831357</v>
      </c>
      <c r="AO46" t="s">
        <v>383</v>
      </c>
      <c r="AP46">
        <v>10238.9</v>
      </c>
      <c r="AQ46">
        <v>302.21199999999999</v>
      </c>
      <c r="AR46">
        <v>4052.3</v>
      </c>
      <c r="AS46">
        <f t="shared" si="27"/>
        <v>0.92542210596451402</v>
      </c>
      <c r="AT46">
        <v>-0.32343011824092399</v>
      </c>
      <c r="AU46" t="s">
        <v>534</v>
      </c>
      <c r="AV46">
        <v>10314.700000000001</v>
      </c>
      <c r="AW46">
        <v>1024.17</v>
      </c>
      <c r="AX46">
        <v>1570.86</v>
      </c>
      <c r="AY46">
        <f t="shared" si="28"/>
        <v>0.34801955616668567</v>
      </c>
      <c r="AZ46">
        <v>0.5</v>
      </c>
      <c r="BA46">
        <f t="shared" si="29"/>
        <v>1513.1346059383943</v>
      </c>
      <c r="BB46">
        <f t="shared" si="30"/>
        <v>47.786493478539832</v>
      </c>
      <c r="BC46">
        <f t="shared" si="31"/>
        <v>263.30021698956642</v>
      </c>
      <c r="BD46">
        <f t="shared" si="32"/>
        <v>3.1794873640435067E-2</v>
      </c>
      <c r="BE46">
        <f t="shared" si="33"/>
        <v>1.5796697350495912</v>
      </c>
      <c r="BF46">
        <f t="shared" si="34"/>
        <v>270.36117156988661</v>
      </c>
      <c r="BG46" t="s">
        <v>535</v>
      </c>
      <c r="BH46">
        <v>648.62</v>
      </c>
      <c r="BI46">
        <f t="shared" si="35"/>
        <v>648.62</v>
      </c>
      <c r="BJ46">
        <f t="shared" si="36"/>
        <v>0.58709242071222123</v>
      </c>
      <c r="BK46">
        <f t="shared" si="37"/>
        <v>0.59278495836224832</v>
      </c>
      <c r="BL46">
        <f t="shared" si="38"/>
        <v>0.72904620880928883</v>
      </c>
      <c r="BM46">
        <f t="shared" si="39"/>
        <v>0.43092331363782538</v>
      </c>
      <c r="BN46">
        <f t="shared" si="40"/>
        <v>0.66170180539763346</v>
      </c>
      <c r="BO46">
        <f t="shared" si="41"/>
        <v>0.37541831892451594</v>
      </c>
      <c r="BP46">
        <f t="shared" si="42"/>
        <v>0.62458168107548406</v>
      </c>
      <c r="BQ46">
        <f t="shared" si="43"/>
        <v>1799.94</v>
      </c>
      <c r="BR46">
        <f t="shared" si="44"/>
        <v>1513.1346059383943</v>
      </c>
      <c r="BS46">
        <f t="shared" si="45"/>
        <v>0.84065835857772719</v>
      </c>
      <c r="BT46">
        <f t="shared" si="46"/>
        <v>0.16087063205501356</v>
      </c>
      <c r="BU46">
        <v>6</v>
      </c>
      <c r="BV46">
        <v>0.5</v>
      </c>
      <c r="BW46" t="s">
        <v>386</v>
      </c>
      <c r="BX46">
        <v>2</v>
      </c>
      <c r="BY46">
        <v>1658418327.5</v>
      </c>
      <c r="BZ46">
        <v>1132.18</v>
      </c>
      <c r="CA46">
        <v>1200.1400000000001</v>
      </c>
      <c r="CB46">
        <v>36.156599999999997</v>
      </c>
      <c r="CC46">
        <v>27.104500000000002</v>
      </c>
      <c r="CD46">
        <v>1130.57</v>
      </c>
      <c r="CE46">
        <v>36.089100000000002</v>
      </c>
      <c r="CF46">
        <v>500.14699999999999</v>
      </c>
      <c r="CG46">
        <v>98.755600000000001</v>
      </c>
      <c r="CH46">
        <v>9.9649799999999997E-2</v>
      </c>
      <c r="CI46">
        <v>32.982999999999997</v>
      </c>
      <c r="CJ46">
        <v>32.088900000000002</v>
      </c>
      <c r="CK46">
        <v>999.9</v>
      </c>
      <c r="CL46">
        <v>0</v>
      </c>
      <c r="CM46">
        <v>0</v>
      </c>
      <c r="CN46">
        <v>10020.6</v>
      </c>
      <c r="CO46">
        <v>0</v>
      </c>
      <c r="CP46">
        <v>1.5289399999999999E-3</v>
      </c>
      <c r="CQ46">
        <v>-67.961799999999997</v>
      </c>
      <c r="CR46">
        <v>1174.6500000000001</v>
      </c>
      <c r="CS46">
        <v>1233.57</v>
      </c>
      <c r="CT46">
        <v>9.0520899999999997</v>
      </c>
      <c r="CU46">
        <v>1200.1400000000001</v>
      </c>
      <c r="CV46">
        <v>27.104500000000002</v>
      </c>
      <c r="CW46">
        <v>3.5706600000000002</v>
      </c>
      <c r="CX46">
        <v>2.67672</v>
      </c>
      <c r="CY46">
        <v>26.959499999999998</v>
      </c>
      <c r="CZ46">
        <v>22.142900000000001</v>
      </c>
      <c r="DA46">
        <v>1799.94</v>
      </c>
      <c r="DB46">
        <v>0.97799100000000005</v>
      </c>
      <c r="DC46">
        <v>2.2009000000000001E-2</v>
      </c>
      <c r="DD46">
        <v>0</v>
      </c>
      <c r="DE46">
        <v>1019.27</v>
      </c>
      <c r="DF46">
        <v>5.0009800000000002</v>
      </c>
      <c r="DG46">
        <v>20742.5</v>
      </c>
      <c r="DH46">
        <v>16375.3</v>
      </c>
      <c r="DI46">
        <v>50.686999999999998</v>
      </c>
      <c r="DJ46">
        <v>52</v>
      </c>
      <c r="DK46">
        <v>51.061999999999998</v>
      </c>
      <c r="DL46">
        <v>51.625</v>
      </c>
      <c r="DM46">
        <v>51.875</v>
      </c>
      <c r="DN46">
        <v>1755.43</v>
      </c>
      <c r="DO46">
        <v>39.5</v>
      </c>
      <c r="DP46">
        <v>0</v>
      </c>
      <c r="DQ46">
        <v>99.699999809265094</v>
      </c>
      <c r="DR46">
        <v>0</v>
      </c>
      <c r="DS46">
        <v>1024.17</v>
      </c>
      <c r="DT46">
        <v>-30.980000046215601</v>
      </c>
      <c r="DU46">
        <v>-557.93846247606405</v>
      </c>
      <c r="DV46">
        <v>20829.364000000001</v>
      </c>
      <c r="DW46">
        <v>15</v>
      </c>
      <c r="DX46">
        <v>1658418312</v>
      </c>
      <c r="DY46" t="s">
        <v>536</v>
      </c>
      <c r="DZ46">
        <v>1658418312</v>
      </c>
      <c r="EA46">
        <v>1658418305</v>
      </c>
      <c r="EB46">
        <v>32</v>
      </c>
      <c r="EC46">
        <v>0.32600000000000001</v>
      </c>
      <c r="ED46">
        <v>2E-3</v>
      </c>
      <c r="EE46">
        <v>1.5720000000000001</v>
      </c>
      <c r="EF46">
        <v>6.7000000000000004E-2</v>
      </c>
      <c r="EG46">
        <v>1200</v>
      </c>
      <c r="EH46">
        <v>26</v>
      </c>
      <c r="EI46">
        <v>0.05</v>
      </c>
      <c r="EJ46">
        <v>0.03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2.9594499999999999</v>
      </c>
      <c r="EW46">
        <v>2.8401700000000001</v>
      </c>
      <c r="EX46">
        <v>0.191555</v>
      </c>
      <c r="EY46">
        <v>0.20032700000000001</v>
      </c>
      <c r="EZ46">
        <v>0.14938399999999999</v>
      </c>
      <c r="FA46">
        <v>0.123026</v>
      </c>
      <c r="FB46">
        <v>24084.9</v>
      </c>
      <c r="FC46">
        <v>24480.9</v>
      </c>
      <c r="FD46">
        <v>27341.7</v>
      </c>
      <c r="FE46">
        <v>27905.599999999999</v>
      </c>
      <c r="FF46">
        <v>29814.2</v>
      </c>
      <c r="FG46">
        <v>29956.799999999999</v>
      </c>
      <c r="FH46">
        <v>38074.800000000003</v>
      </c>
      <c r="FI46">
        <v>37018.800000000003</v>
      </c>
      <c r="FJ46">
        <v>2.0129999999999999</v>
      </c>
      <c r="FK46">
        <v>1.6349800000000001</v>
      </c>
      <c r="FL46">
        <v>4.8838600000000003E-2</v>
      </c>
      <c r="FM46">
        <v>0</v>
      </c>
      <c r="FN46">
        <v>31.296299999999999</v>
      </c>
      <c r="FO46">
        <v>999.9</v>
      </c>
      <c r="FP46">
        <v>41.619</v>
      </c>
      <c r="FQ46">
        <v>44.866999999999997</v>
      </c>
      <c r="FR46">
        <v>40.342799999999997</v>
      </c>
      <c r="FS46">
        <v>61.744700000000002</v>
      </c>
      <c r="FT46">
        <v>36.0657</v>
      </c>
      <c r="FU46">
        <v>1</v>
      </c>
      <c r="FV46">
        <v>0.55594500000000002</v>
      </c>
      <c r="FW46">
        <v>2.4817399999999998</v>
      </c>
      <c r="FX46">
        <v>20.224599999999999</v>
      </c>
      <c r="FY46">
        <v>5.2243300000000001</v>
      </c>
      <c r="FZ46">
        <v>12.02</v>
      </c>
      <c r="GA46">
        <v>4.9981999999999998</v>
      </c>
      <c r="GB46">
        <v>3.2910499999999998</v>
      </c>
      <c r="GC46">
        <v>131</v>
      </c>
      <c r="GD46">
        <v>9999</v>
      </c>
      <c r="GE46">
        <v>7706.7</v>
      </c>
      <c r="GF46">
        <v>9999</v>
      </c>
      <c r="GG46">
        <v>1.87856</v>
      </c>
      <c r="GH46">
        <v>1.87242</v>
      </c>
      <c r="GI46">
        <v>1.8746</v>
      </c>
      <c r="GJ46">
        <v>1.8728400000000001</v>
      </c>
      <c r="GK46">
        <v>1.87286</v>
      </c>
      <c r="GL46">
        <v>1.87408</v>
      </c>
      <c r="GM46">
        <v>1.8743700000000001</v>
      </c>
      <c r="GN46">
        <v>1.87825</v>
      </c>
      <c r="GO46">
        <v>5</v>
      </c>
      <c r="GP46">
        <v>0</v>
      </c>
      <c r="GQ46">
        <v>0</v>
      </c>
      <c r="GR46">
        <v>0</v>
      </c>
      <c r="GS46" t="s">
        <v>388</v>
      </c>
      <c r="GT46" t="s">
        <v>389</v>
      </c>
      <c r="GU46" t="s">
        <v>390</v>
      </c>
      <c r="GV46" t="s">
        <v>390</v>
      </c>
      <c r="GW46" t="s">
        <v>390</v>
      </c>
      <c r="GX46" t="s">
        <v>390</v>
      </c>
      <c r="GY46">
        <v>0</v>
      </c>
      <c r="GZ46">
        <v>100</v>
      </c>
      <c r="HA46">
        <v>100</v>
      </c>
      <c r="HB46">
        <v>1.61</v>
      </c>
      <c r="HC46">
        <v>6.7500000000000004E-2</v>
      </c>
      <c r="HD46">
        <v>1.7136695089923499</v>
      </c>
      <c r="HE46">
        <v>7.2704984381113296E-4</v>
      </c>
      <c r="HF46">
        <v>-1.05877040029023E-6</v>
      </c>
      <c r="HG46">
        <v>2.9517966189716799E-10</v>
      </c>
      <c r="HH46">
        <v>6.7428571428575196E-2</v>
      </c>
      <c r="HI46">
        <v>0</v>
      </c>
      <c r="HJ46">
        <v>0</v>
      </c>
      <c r="HK46">
        <v>0</v>
      </c>
      <c r="HL46">
        <v>1</v>
      </c>
      <c r="HM46">
        <v>2242</v>
      </c>
      <c r="HN46">
        <v>1</v>
      </c>
      <c r="HO46">
        <v>25</v>
      </c>
      <c r="HP46">
        <v>0.3</v>
      </c>
      <c r="HQ46">
        <v>0.4</v>
      </c>
      <c r="HR46">
        <v>2.4377399999999998</v>
      </c>
      <c r="HS46">
        <v>2.65259</v>
      </c>
      <c r="HT46">
        <v>1.49536</v>
      </c>
      <c r="HU46">
        <v>2.2717299999999998</v>
      </c>
      <c r="HV46">
        <v>1.49658</v>
      </c>
      <c r="HW46">
        <v>2.5769000000000002</v>
      </c>
      <c r="HX46">
        <v>49.231999999999999</v>
      </c>
      <c r="HY46">
        <v>24.052499999999998</v>
      </c>
      <c r="HZ46">
        <v>18</v>
      </c>
      <c r="IA46">
        <v>513.40099999999995</v>
      </c>
      <c r="IB46">
        <v>402.029</v>
      </c>
      <c r="IC46">
        <v>28.894400000000001</v>
      </c>
      <c r="ID46">
        <v>34.141399999999997</v>
      </c>
      <c r="IE46">
        <v>30.000699999999998</v>
      </c>
      <c r="IF46">
        <v>33.933599999999998</v>
      </c>
      <c r="IG46">
        <v>33.854900000000001</v>
      </c>
      <c r="IH46">
        <v>48.840899999999998</v>
      </c>
      <c r="II46">
        <v>38.682400000000001</v>
      </c>
      <c r="IJ46">
        <v>0</v>
      </c>
      <c r="IK46">
        <v>28.820799999999998</v>
      </c>
      <c r="IL46">
        <v>1200</v>
      </c>
      <c r="IM46">
        <v>26.727900000000002</v>
      </c>
      <c r="IN46">
        <v>99.254800000000003</v>
      </c>
      <c r="IO46">
        <v>99.423599999999993</v>
      </c>
    </row>
    <row r="47" spans="1:249" x14ac:dyDescent="0.3">
      <c r="A47">
        <v>31</v>
      </c>
      <c r="B47">
        <v>1658418427.5</v>
      </c>
      <c r="C47">
        <v>3874.5</v>
      </c>
      <c r="D47" t="s">
        <v>537</v>
      </c>
      <c r="E47" t="s">
        <v>538</v>
      </c>
      <c r="F47" t="s">
        <v>378</v>
      </c>
      <c r="G47" t="s">
        <v>468</v>
      </c>
      <c r="H47" t="s">
        <v>380</v>
      </c>
      <c r="I47" t="s">
        <v>468</v>
      </c>
      <c r="J47" t="s">
        <v>382</v>
      </c>
      <c r="K47">
        <f t="shared" si="0"/>
        <v>2.3686896036582854</v>
      </c>
      <c r="L47">
        <v>1658418427.5</v>
      </c>
      <c r="M47">
        <f t="shared" si="1"/>
        <v>6.0920570873298661E-3</v>
      </c>
      <c r="N47">
        <f t="shared" si="2"/>
        <v>6.0920570873298665</v>
      </c>
      <c r="O47">
        <f t="shared" si="3"/>
        <v>48.148102208030757</v>
      </c>
      <c r="P47">
        <f t="shared" si="4"/>
        <v>1431</v>
      </c>
      <c r="Q47">
        <f t="shared" si="5"/>
        <v>1235.4265530124997</v>
      </c>
      <c r="R47">
        <f t="shared" si="6"/>
        <v>122.11749144405519</v>
      </c>
      <c r="S47">
        <f t="shared" si="7"/>
        <v>141.44922644760001</v>
      </c>
      <c r="T47">
        <f t="shared" si="8"/>
        <v>0.49757721962991897</v>
      </c>
      <c r="U47">
        <f t="shared" si="9"/>
        <v>2.9090440886606199</v>
      </c>
      <c r="V47">
        <f t="shared" si="10"/>
        <v>0.45467681905659618</v>
      </c>
      <c r="W47">
        <f t="shared" si="11"/>
        <v>0.2877185756289774</v>
      </c>
      <c r="X47">
        <f t="shared" si="12"/>
        <v>289.57502875486358</v>
      </c>
      <c r="Y47">
        <f t="shared" si="13"/>
        <v>32.882849311051054</v>
      </c>
      <c r="Z47">
        <f t="shared" si="14"/>
        <v>32.009700000000002</v>
      </c>
      <c r="AA47">
        <f t="shared" si="15"/>
        <v>4.7777054972601949</v>
      </c>
      <c r="AB47">
        <f t="shared" si="16"/>
        <v>70.399344260543799</v>
      </c>
      <c r="AC47">
        <f t="shared" si="17"/>
        <v>3.5088106643929602</v>
      </c>
      <c r="AD47">
        <f t="shared" si="18"/>
        <v>4.9841524821695211</v>
      </c>
      <c r="AE47">
        <f t="shared" si="19"/>
        <v>1.2688948328672347</v>
      </c>
      <c r="AF47">
        <f t="shared" si="20"/>
        <v>-268.65971755124707</v>
      </c>
      <c r="AG47">
        <f t="shared" si="21"/>
        <v>117.54587248844921</v>
      </c>
      <c r="AH47">
        <f t="shared" si="22"/>
        <v>9.1983451188521848</v>
      </c>
      <c r="AI47">
        <f t="shared" si="23"/>
        <v>147.65952881091789</v>
      </c>
      <c r="AJ47">
        <v>0</v>
      </c>
      <c r="AK47">
        <v>0</v>
      </c>
      <c r="AL47">
        <f t="shared" si="24"/>
        <v>1</v>
      </c>
      <c r="AM47">
        <f t="shared" si="25"/>
        <v>0</v>
      </c>
      <c r="AN47">
        <f t="shared" si="26"/>
        <v>51275.433137584405</v>
      </c>
      <c r="AO47" t="s">
        <v>383</v>
      </c>
      <c r="AP47">
        <v>10238.9</v>
      </c>
      <c r="AQ47">
        <v>302.21199999999999</v>
      </c>
      <c r="AR47">
        <v>4052.3</v>
      </c>
      <c r="AS47">
        <f t="shared" si="27"/>
        <v>0.92542210596451402</v>
      </c>
      <c r="AT47">
        <v>-0.32343011824092399</v>
      </c>
      <c r="AU47" t="s">
        <v>539</v>
      </c>
      <c r="AV47">
        <v>10318.5</v>
      </c>
      <c r="AW47">
        <v>1011.948</v>
      </c>
      <c r="AX47">
        <v>1520.18</v>
      </c>
      <c r="AY47">
        <f t="shared" si="28"/>
        <v>0.33432356694601961</v>
      </c>
      <c r="AZ47">
        <v>0.5</v>
      </c>
      <c r="BA47">
        <f t="shared" si="29"/>
        <v>1513.2269993548514</v>
      </c>
      <c r="BB47">
        <f t="shared" si="30"/>
        <v>48.148102208030757</v>
      </c>
      <c r="BC47">
        <f t="shared" si="31"/>
        <v>252.95372401166802</v>
      </c>
      <c r="BD47">
        <f t="shared" si="32"/>
        <v>3.2031897624703376E-2</v>
      </c>
      <c r="BE47">
        <f t="shared" si="33"/>
        <v>1.6656711705192804</v>
      </c>
      <c r="BF47">
        <f t="shared" si="34"/>
        <v>268.81873270467941</v>
      </c>
      <c r="BG47" t="s">
        <v>540</v>
      </c>
      <c r="BH47">
        <v>639.99</v>
      </c>
      <c r="BI47">
        <f t="shared" si="35"/>
        <v>639.99</v>
      </c>
      <c r="BJ47">
        <f t="shared" si="36"/>
        <v>0.57900380218132064</v>
      </c>
      <c r="BK47">
        <f t="shared" si="37"/>
        <v>0.57741169520217228</v>
      </c>
      <c r="BL47">
        <f t="shared" si="38"/>
        <v>0.74205450266828032</v>
      </c>
      <c r="BM47">
        <f t="shared" si="39"/>
        <v>0.4172786148732972</v>
      </c>
      <c r="BN47">
        <f t="shared" si="40"/>
        <v>0.67521615492756426</v>
      </c>
      <c r="BO47">
        <f t="shared" si="41"/>
        <v>0.3651746046362444</v>
      </c>
      <c r="BP47">
        <f t="shared" si="42"/>
        <v>0.6348253953637556</v>
      </c>
      <c r="BQ47">
        <f t="shared" si="43"/>
        <v>1800.05</v>
      </c>
      <c r="BR47">
        <f t="shared" si="44"/>
        <v>1513.2269993548514</v>
      </c>
      <c r="BS47">
        <f t="shared" si="45"/>
        <v>0.84065831468839836</v>
      </c>
      <c r="BT47">
        <f t="shared" si="46"/>
        <v>0.16087054734860898</v>
      </c>
      <c r="BU47">
        <v>6</v>
      </c>
      <c r="BV47">
        <v>0.5</v>
      </c>
      <c r="BW47" t="s">
        <v>386</v>
      </c>
      <c r="BX47">
        <v>2</v>
      </c>
      <c r="BY47">
        <v>1658418427.5</v>
      </c>
      <c r="BZ47">
        <v>1431</v>
      </c>
      <c r="CA47">
        <v>1499.37</v>
      </c>
      <c r="CB47">
        <v>35.497599999999998</v>
      </c>
      <c r="CC47">
        <v>28.4331</v>
      </c>
      <c r="CD47">
        <v>1429.56</v>
      </c>
      <c r="CE47">
        <v>35.427599999999998</v>
      </c>
      <c r="CF47">
        <v>499.04199999999997</v>
      </c>
      <c r="CG47">
        <v>98.755700000000004</v>
      </c>
      <c r="CH47">
        <v>9.0719599999999997E-2</v>
      </c>
      <c r="CI47">
        <v>32.7592</v>
      </c>
      <c r="CJ47">
        <v>32.009700000000002</v>
      </c>
      <c r="CK47">
        <v>999.9</v>
      </c>
      <c r="CL47">
        <v>0</v>
      </c>
      <c r="CM47">
        <v>0</v>
      </c>
      <c r="CN47">
        <v>10008.1</v>
      </c>
      <c r="CO47">
        <v>0</v>
      </c>
      <c r="CP47">
        <v>1.5289399999999999E-3</v>
      </c>
      <c r="CQ47">
        <v>-68.369299999999996</v>
      </c>
      <c r="CR47">
        <v>1483.67</v>
      </c>
      <c r="CS47">
        <v>1543.25</v>
      </c>
      <c r="CT47">
        <v>7.0644200000000001</v>
      </c>
      <c r="CU47">
        <v>1499.37</v>
      </c>
      <c r="CV47">
        <v>28.4331</v>
      </c>
      <c r="CW47">
        <v>3.5055900000000002</v>
      </c>
      <c r="CX47">
        <v>2.8079399999999999</v>
      </c>
      <c r="CY47">
        <v>26.646799999999999</v>
      </c>
      <c r="CZ47">
        <v>22.930800000000001</v>
      </c>
      <c r="DA47">
        <v>1800.05</v>
      </c>
      <c r="DB47">
        <v>0.97799700000000001</v>
      </c>
      <c r="DC47">
        <v>2.2003100000000001E-2</v>
      </c>
      <c r="DD47">
        <v>0</v>
      </c>
      <c r="DE47">
        <v>1003.55</v>
      </c>
      <c r="DF47">
        <v>5.0009800000000002</v>
      </c>
      <c r="DG47">
        <v>20420.5</v>
      </c>
      <c r="DH47">
        <v>16376.3</v>
      </c>
      <c r="DI47">
        <v>50.125</v>
      </c>
      <c r="DJ47">
        <v>51.375</v>
      </c>
      <c r="DK47">
        <v>50.561999999999998</v>
      </c>
      <c r="DL47">
        <v>51</v>
      </c>
      <c r="DM47">
        <v>51.375</v>
      </c>
      <c r="DN47">
        <v>1755.55</v>
      </c>
      <c r="DO47">
        <v>39.5</v>
      </c>
      <c r="DP47">
        <v>0</v>
      </c>
      <c r="DQ47">
        <v>99.699999809265094</v>
      </c>
      <c r="DR47">
        <v>0</v>
      </c>
      <c r="DS47">
        <v>1011.948</v>
      </c>
      <c r="DT47">
        <v>-16.748461556276599</v>
      </c>
      <c r="DU47">
        <v>-377.03846218721498</v>
      </c>
      <c r="DV47">
        <v>20580.828000000001</v>
      </c>
      <c r="DW47">
        <v>15</v>
      </c>
      <c r="DX47">
        <v>1658418420</v>
      </c>
      <c r="DY47" t="s">
        <v>541</v>
      </c>
      <c r="DZ47">
        <v>1658418420</v>
      </c>
      <c r="EA47">
        <v>1658418412</v>
      </c>
      <c r="EB47">
        <v>33</v>
      </c>
      <c r="EC47">
        <v>-8.9999999999999993E-3</v>
      </c>
      <c r="ED47">
        <v>3.0000000000000001E-3</v>
      </c>
      <c r="EE47">
        <v>1.411</v>
      </c>
      <c r="EF47">
        <v>7.0000000000000007E-2</v>
      </c>
      <c r="EG47">
        <v>1500</v>
      </c>
      <c r="EH47">
        <v>27</v>
      </c>
      <c r="EI47">
        <v>7.0000000000000007E-2</v>
      </c>
      <c r="EJ47">
        <v>0.02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2.9563999999999999</v>
      </c>
      <c r="EW47">
        <v>2.8311199999999999</v>
      </c>
      <c r="EX47">
        <v>0.221469</v>
      </c>
      <c r="EY47">
        <v>0.22956499999999999</v>
      </c>
      <c r="EZ47">
        <v>0.147505</v>
      </c>
      <c r="FA47">
        <v>0.127086</v>
      </c>
      <c r="FB47">
        <v>23187.599999999999</v>
      </c>
      <c r="FC47">
        <v>23578.799999999999</v>
      </c>
      <c r="FD47">
        <v>27339</v>
      </c>
      <c r="FE47">
        <v>27902.2</v>
      </c>
      <c r="FF47">
        <v>29879.4</v>
      </c>
      <c r="FG47">
        <v>29815.7</v>
      </c>
      <c r="FH47">
        <v>38070.5</v>
      </c>
      <c r="FI47">
        <v>37013.199999999997</v>
      </c>
      <c r="FJ47">
        <v>2.0054500000000002</v>
      </c>
      <c r="FK47">
        <v>1.6331</v>
      </c>
      <c r="FL47">
        <v>4.6715100000000002E-2</v>
      </c>
      <c r="FM47">
        <v>0</v>
      </c>
      <c r="FN47">
        <v>31.2515</v>
      </c>
      <c r="FO47">
        <v>999.9</v>
      </c>
      <c r="FP47">
        <v>41.033000000000001</v>
      </c>
      <c r="FQ47">
        <v>45.149000000000001</v>
      </c>
      <c r="FR47">
        <v>40.356900000000003</v>
      </c>
      <c r="FS47">
        <v>61.494700000000002</v>
      </c>
      <c r="FT47">
        <v>35.993600000000001</v>
      </c>
      <c r="FU47">
        <v>1</v>
      </c>
      <c r="FV47">
        <v>0.56095499999999998</v>
      </c>
      <c r="FW47">
        <v>1.64042</v>
      </c>
      <c r="FX47">
        <v>20.2349</v>
      </c>
      <c r="FY47">
        <v>5.2229799999999997</v>
      </c>
      <c r="FZ47">
        <v>12.0206</v>
      </c>
      <c r="GA47">
        <v>4.9977499999999999</v>
      </c>
      <c r="GB47">
        <v>3.2906499999999999</v>
      </c>
      <c r="GC47">
        <v>131</v>
      </c>
      <c r="GD47">
        <v>9999</v>
      </c>
      <c r="GE47">
        <v>7708.3</v>
      </c>
      <c r="GF47">
        <v>9999</v>
      </c>
      <c r="GG47">
        <v>1.87859</v>
      </c>
      <c r="GH47">
        <v>1.87249</v>
      </c>
      <c r="GI47">
        <v>1.8746499999999999</v>
      </c>
      <c r="GJ47">
        <v>1.8728400000000001</v>
      </c>
      <c r="GK47">
        <v>1.87287</v>
      </c>
      <c r="GL47">
        <v>1.87408</v>
      </c>
      <c r="GM47">
        <v>1.8743700000000001</v>
      </c>
      <c r="GN47">
        <v>1.87825</v>
      </c>
      <c r="GO47">
        <v>5</v>
      </c>
      <c r="GP47">
        <v>0</v>
      </c>
      <c r="GQ47">
        <v>0</v>
      </c>
      <c r="GR47">
        <v>0</v>
      </c>
      <c r="GS47" t="s">
        <v>388</v>
      </c>
      <c r="GT47" t="s">
        <v>389</v>
      </c>
      <c r="GU47" t="s">
        <v>390</v>
      </c>
      <c r="GV47" t="s">
        <v>390</v>
      </c>
      <c r="GW47" t="s">
        <v>390</v>
      </c>
      <c r="GX47" t="s">
        <v>390</v>
      </c>
      <c r="GY47">
        <v>0</v>
      </c>
      <c r="GZ47">
        <v>100</v>
      </c>
      <c r="HA47">
        <v>100</v>
      </c>
      <c r="HB47">
        <v>1.44</v>
      </c>
      <c r="HC47">
        <v>7.0000000000000007E-2</v>
      </c>
      <c r="HD47">
        <v>1.70573634316656</v>
      </c>
      <c r="HE47">
        <v>7.2704984381113296E-4</v>
      </c>
      <c r="HF47">
        <v>-1.05877040029023E-6</v>
      </c>
      <c r="HG47">
        <v>2.9517966189716799E-10</v>
      </c>
      <c r="HH47">
        <v>6.9995238095234696E-2</v>
      </c>
      <c r="HI47">
        <v>0</v>
      </c>
      <c r="HJ47">
        <v>0</v>
      </c>
      <c r="HK47">
        <v>0</v>
      </c>
      <c r="HL47">
        <v>1</v>
      </c>
      <c r="HM47">
        <v>2242</v>
      </c>
      <c r="HN47">
        <v>1</v>
      </c>
      <c r="HO47">
        <v>25</v>
      </c>
      <c r="HP47">
        <v>0.1</v>
      </c>
      <c r="HQ47">
        <v>0.3</v>
      </c>
      <c r="HR47">
        <v>2.9272499999999999</v>
      </c>
      <c r="HS47">
        <v>2.65259</v>
      </c>
      <c r="HT47">
        <v>1.49536</v>
      </c>
      <c r="HU47">
        <v>2.2705099999999998</v>
      </c>
      <c r="HV47">
        <v>1.49658</v>
      </c>
      <c r="HW47">
        <v>2.4597199999999999</v>
      </c>
      <c r="HX47">
        <v>49.484200000000001</v>
      </c>
      <c r="HY47">
        <v>24.052499999999998</v>
      </c>
      <c r="HZ47">
        <v>18</v>
      </c>
      <c r="IA47">
        <v>509.45</v>
      </c>
      <c r="IB47">
        <v>401.48700000000002</v>
      </c>
      <c r="IC47">
        <v>28.494199999999999</v>
      </c>
      <c r="ID47">
        <v>34.231000000000002</v>
      </c>
      <c r="IE47">
        <v>29.997399999999999</v>
      </c>
      <c r="IF47">
        <v>34.0396</v>
      </c>
      <c r="IG47">
        <v>33.957700000000003</v>
      </c>
      <c r="IH47">
        <v>58.631599999999999</v>
      </c>
      <c r="II47">
        <v>37.094299999999997</v>
      </c>
      <c r="IJ47">
        <v>0</v>
      </c>
      <c r="IK47">
        <v>28.568300000000001</v>
      </c>
      <c r="IL47">
        <v>1500</v>
      </c>
      <c r="IM47">
        <v>27.198</v>
      </c>
      <c r="IN47">
        <v>99.244200000000006</v>
      </c>
      <c r="IO47">
        <v>99.409899999999993</v>
      </c>
    </row>
    <row r="48" spans="1:249" x14ac:dyDescent="0.3">
      <c r="A48">
        <v>32</v>
      </c>
      <c r="B48">
        <v>1658418527.5</v>
      </c>
      <c r="C48">
        <v>3974.5</v>
      </c>
      <c r="D48" t="s">
        <v>542</v>
      </c>
      <c r="E48" t="s">
        <v>543</v>
      </c>
      <c r="F48" t="s">
        <v>378</v>
      </c>
      <c r="G48" t="s">
        <v>468</v>
      </c>
      <c r="H48" t="s">
        <v>380</v>
      </c>
      <c r="I48" t="s">
        <v>468</v>
      </c>
      <c r="J48" t="s">
        <v>382</v>
      </c>
      <c r="K48">
        <f t="shared" si="0"/>
        <v>1.9046180763112743</v>
      </c>
      <c r="L48">
        <v>1658418527.5</v>
      </c>
      <c r="M48">
        <f t="shared" si="1"/>
        <v>6.4358512508291129E-3</v>
      </c>
      <c r="N48">
        <f t="shared" si="2"/>
        <v>6.4358512508291126</v>
      </c>
      <c r="O48">
        <f t="shared" si="3"/>
        <v>46.852003735977576</v>
      </c>
      <c r="P48">
        <f t="shared" si="4"/>
        <v>1730.47</v>
      </c>
      <c r="Q48">
        <f t="shared" si="5"/>
        <v>1536.6337613213143</v>
      </c>
      <c r="R48">
        <f t="shared" si="6"/>
        <v>151.90623388942674</v>
      </c>
      <c r="S48">
        <f t="shared" si="7"/>
        <v>171.06820582453003</v>
      </c>
      <c r="T48">
        <f t="shared" si="8"/>
        <v>0.51305031033384574</v>
      </c>
      <c r="U48">
        <f t="shared" si="9"/>
        <v>2.9046892052228497</v>
      </c>
      <c r="V48">
        <f t="shared" si="10"/>
        <v>0.46750904306865415</v>
      </c>
      <c r="W48">
        <f t="shared" si="11"/>
        <v>0.29594724413484808</v>
      </c>
      <c r="X48">
        <f t="shared" si="12"/>
        <v>289.53716275533498</v>
      </c>
      <c r="Y48">
        <f t="shared" si="13"/>
        <v>32.692842563346893</v>
      </c>
      <c r="Z48">
        <f t="shared" si="14"/>
        <v>32.0565</v>
      </c>
      <c r="AA48">
        <f t="shared" si="15"/>
        <v>4.7903748935975674</v>
      </c>
      <c r="AB48">
        <f t="shared" si="16"/>
        <v>70.346712620605956</v>
      </c>
      <c r="AC48">
        <f t="shared" si="17"/>
        <v>3.4864611210820997</v>
      </c>
      <c r="AD48">
        <f t="shared" si="18"/>
        <v>4.9561109413673519</v>
      </c>
      <c r="AE48">
        <f t="shared" si="19"/>
        <v>1.3039137725154677</v>
      </c>
      <c r="AF48">
        <f t="shared" si="20"/>
        <v>-283.82104016156387</v>
      </c>
      <c r="AG48">
        <f t="shared" si="21"/>
        <v>94.350056670264365</v>
      </c>
      <c r="AH48">
        <f t="shared" si="22"/>
        <v>7.392323529579838</v>
      </c>
      <c r="AI48">
        <f t="shared" si="23"/>
        <v>107.45850279361528</v>
      </c>
      <c r="AJ48">
        <v>0</v>
      </c>
      <c r="AK48">
        <v>0</v>
      </c>
      <c r="AL48">
        <f t="shared" si="24"/>
        <v>1</v>
      </c>
      <c r="AM48">
        <f t="shared" si="25"/>
        <v>0</v>
      </c>
      <c r="AN48">
        <f t="shared" si="26"/>
        <v>51169.741510789565</v>
      </c>
      <c r="AO48" t="s">
        <v>383</v>
      </c>
      <c r="AP48">
        <v>10238.9</v>
      </c>
      <c r="AQ48">
        <v>302.21199999999999</v>
      </c>
      <c r="AR48">
        <v>4052.3</v>
      </c>
      <c r="AS48">
        <f t="shared" si="27"/>
        <v>0.92542210596451402</v>
      </c>
      <c r="AT48">
        <v>-0.32343011824092399</v>
      </c>
      <c r="AU48" t="s">
        <v>544</v>
      </c>
      <c r="AV48">
        <v>10322.200000000001</v>
      </c>
      <c r="AW48">
        <v>1006.18808</v>
      </c>
      <c r="AX48">
        <v>1507.84</v>
      </c>
      <c r="AY48">
        <f t="shared" si="28"/>
        <v>0.33269572368421052</v>
      </c>
      <c r="AZ48">
        <v>0.5</v>
      </c>
      <c r="BA48">
        <f t="shared" si="29"/>
        <v>1513.0331993550958</v>
      </c>
      <c r="BB48">
        <f t="shared" si="30"/>
        <v>46.852003735977576</v>
      </c>
      <c r="BC48">
        <f t="shared" si="31"/>
        <v>251.68983760883998</v>
      </c>
      <c r="BD48">
        <f t="shared" si="32"/>
        <v>3.1179377871104353E-2</v>
      </c>
      <c r="BE48">
        <f t="shared" si="33"/>
        <v>1.6874867359932089</v>
      </c>
      <c r="BF48">
        <f t="shared" si="34"/>
        <v>268.43026412906852</v>
      </c>
      <c r="BG48" t="s">
        <v>545</v>
      </c>
      <c r="BH48">
        <v>646.77</v>
      </c>
      <c r="BI48">
        <f t="shared" si="35"/>
        <v>646.77</v>
      </c>
      <c r="BJ48">
        <f t="shared" si="36"/>
        <v>0.57106191638370118</v>
      </c>
      <c r="BK48">
        <f t="shared" si="37"/>
        <v>0.58259133403788299</v>
      </c>
      <c r="BL48">
        <f t="shared" si="38"/>
        <v>0.74715536201413579</v>
      </c>
      <c r="BM48">
        <f t="shared" si="39"/>
        <v>0.4160917961427571</v>
      </c>
      <c r="BN48">
        <f t="shared" si="40"/>
        <v>0.67850674437506531</v>
      </c>
      <c r="BO48">
        <f t="shared" si="41"/>
        <v>0.37448525241491787</v>
      </c>
      <c r="BP48">
        <f t="shared" si="42"/>
        <v>0.62551474758508219</v>
      </c>
      <c r="BQ48">
        <f t="shared" si="43"/>
        <v>1799.82</v>
      </c>
      <c r="BR48">
        <f t="shared" si="44"/>
        <v>1513.0331993550958</v>
      </c>
      <c r="BS48">
        <f t="shared" si="45"/>
        <v>0.84065806544826471</v>
      </c>
      <c r="BT48">
        <f t="shared" si="46"/>
        <v>0.16087006631515094</v>
      </c>
      <c r="BU48">
        <v>6</v>
      </c>
      <c r="BV48">
        <v>0.5</v>
      </c>
      <c r="BW48" t="s">
        <v>386</v>
      </c>
      <c r="BX48">
        <v>2</v>
      </c>
      <c r="BY48">
        <v>1658418527.5</v>
      </c>
      <c r="BZ48">
        <v>1730.47</v>
      </c>
      <c r="CA48">
        <v>1800.02</v>
      </c>
      <c r="CB48">
        <v>35.267899999999997</v>
      </c>
      <c r="CC48">
        <v>27.821200000000001</v>
      </c>
      <c r="CD48">
        <v>1729.09</v>
      </c>
      <c r="CE48">
        <v>35.1905</v>
      </c>
      <c r="CF48">
        <v>500.26499999999999</v>
      </c>
      <c r="CG48">
        <v>98.756299999999996</v>
      </c>
      <c r="CH48">
        <v>0.100199</v>
      </c>
      <c r="CI48">
        <v>32.658999999999999</v>
      </c>
      <c r="CJ48">
        <v>32.0565</v>
      </c>
      <c r="CK48">
        <v>999.9</v>
      </c>
      <c r="CL48">
        <v>0</v>
      </c>
      <c r="CM48">
        <v>0</v>
      </c>
      <c r="CN48">
        <v>9983.1200000000008</v>
      </c>
      <c r="CO48">
        <v>0</v>
      </c>
      <c r="CP48">
        <v>1.5289399999999999E-3</v>
      </c>
      <c r="CQ48">
        <v>-69.549199999999999</v>
      </c>
      <c r="CR48">
        <v>1793.73</v>
      </c>
      <c r="CS48">
        <v>1851.53</v>
      </c>
      <c r="CT48">
        <v>7.4467800000000004</v>
      </c>
      <c r="CU48">
        <v>1800.02</v>
      </c>
      <c r="CV48">
        <v>27.821200000000001</v>
      </c>
      <c r="CW48">
        <v>3.4829300000000001</v>
      </c>
      <c r="CX48">
        <v>2.7475100000000001</v>
      </c>
      <c r="CY48">
        <v>26.536799999999999</v>
      </c>
      <c r="CZ48">
        <v>22.572099999999999</v>
      </c>
      <c r="DA48">
        <v>1799.82</v>
      </c>
      <c r="DB48">
        <v>0.97800299999999996</v>
      </c>
      <c r="DC48">
        <v>2.1997200000000001E-2</v>
      </c>
      <c r="DD48">
        <v>0</v>
      </c>
      <c r="DE48">
        <v>1012.14</v>
      </c>
      <c r="DF48">
        <v>5.0009800000000002</v>
      </c>
      <c r="DG48">
        <v>20539.099999999999</v>
      </c>
      <c r="DH48">
        <v>16374.2</v>
      </c>
      <c r="DI48">
        <v>49.436999999999998</v>
      </c>
      <c r="DJ48">
        <v>50.875</v>
      </c>
      <c r="DK48">
        <v>49.875</v>
      </c>
      <c r="DL48">
        <v>50.5</v>
      </c>
      <c r="DM48">
        <v>50.811999999999998</v>
      </c>
      <c r="DN48">
        <v>1755.34</v>
      </c>
      <c r="DO48">
        <v>39.479999999999997</v>
      </c>
      <c r="DP48">
        <v>0</v>
      </c>
      <c r="DQ48">
        <v>99.699999809265094</v>
      </c>
      <c r="DR48">
        <v>0</v>
      </c>
      <c r="DS48">
        <v>1006.18808</v>
      </c>
      <c r="DT48">
        <v>110.746000177292</v>
      </c>
      <c r="DU48">
        <v>1939.09231095471</v>
      </c>
      <c r="DV48">
        <v>20439.78</v>
      </c>
      <c r="DW48">
        <v>15</v>
      </c>
      <c r="DX48">
        <v>1658418510.5</v>
      </c>
      <c r="DY48" t="s">
        <v>546</v>
      </c>
      <c r="DZ48">
        <v>1658418510.5</v>
      </c>
      <c r="EA48">
        <v>1658418508.5</v>
      </c>
      <c r="EB48">
        <v>34</v>
      </c>
      <c r="EC48">
        <v>6.0999999999999999E-2</v>
      </c>
      <c r="ED48">
        <v>7.0000000000000001E-3</v>
      </c>
      <c r="EE48">
        <v>1.3660000000000001</v>
      </c>
      <c r="EF48">
        <v>7.6999999999999999E-2</v>
      </c>
      <c r="EG48">
        <v>1801</v>
      </c>
      <c r="EH48">
        <v>27</v>
      </c>
      <c r="EI48">
        <v>0.08</v>
      </c>
      <c r="EJ48">
        <v>0.02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2.9595799999999999</v>
      </c>
      <c r="EW48">
        <v>2.8403999999999998</v>
      </c>
      <c r="EX48">
        <v>0.248086</v>
      </c>
      <c r="EY48">
        <v>0.255633</v>
      </c>
      <c r="EZ48">
        <v>0.14683299999999999</v>
      </c>
      <c r="FA48">
        <v>0.12520600000000001</v>
      </c>
      <c r="FB48">
        <v>22389.200000000001</v>
      </c>
      <c r="FC48">
        <v>22775.7</v>
      </c>
      <c r="FD48">
        <v>27337</v>
      </c>
      <c r="FE48">
        <v>27900.7</v>
      </c>
      <c r="FF48">
        <v>29902.6</v>
      </c>
      <c r="FG48">
        <v>29880.9</v>
      </c>
      <c r="FH48">
        <v>38067.300000000003</v>
      </c>
      <c r="FI48">
        <v>37012.1</v>
      </c>
      <c r="FJ48">
        <v>2.0111699999999999</v>
      </c>
      <c r="FK48">
        <v>1.6325000000000001</v>
      </c>
      <c r="FL48">
        <v>5.9679200000000002E-2</v>
      </c>
      <c r="FM48">
        <v>0</v>
      </c>
      <c r="FN48">
        <v>31.087700000000002</v>
      </c>
      <c r="FO48">
        <v>999.9</v>
      </c>
      <c r="FP48">
        <v>40.459000000000003</v>
      </c>
      <c r="FQ48">
        <v>45.411000000000001</v>
      </c>
      <c r="FR48">
        <v>40.333399999999997</v>
      </c>
      <c r="FS48">
        <v>61.5747</v>
      </c>
      <c r="FT48">
        <v>35.212299999999999</v>
      </c>
      <c r="FU48">
        <v>1</v>
      </c>
      <c r="FV48">
        <v>0.56769099999999995</v>
      </c>
      <c r="FW48">
        <v>2.4400599999999999</v>
      </c>
      <c r="FX48">
        <v>20.224799999999998</v>
      </c>
      <c r="FY48">
        <v>5.2270200000000004</v>
      </c>
      <c r="FZ48">
        <v>12.020099999999999</v>
      </c>
      <c r="GA48">
        <v>4.9989499999999998</v>
      </c>
      <c r="GB48">
        <v>3.2909999999999999</v>
      </c>
      <c r="GC48">
        <v>131</v>
      </c>
      <c r="GD48">
        <v>9999</v>
      </c>
      <c r="GE48">
        <v>7710.3</v>
      </c>
      <c r="GF48">
        <v>9999</v>
      </c>
      <c r="GG48">
        <v>1.8786400000000001</v>
      </c>
      <c r="GH48">
        <v>1.87246</v>
      </c>
      <c r="GI48">
        <v>1.87469</v>
      </c>
      <c r="GJ48">
        <v>1.8728499999999999</v>
      </c>
      <c r="GK48">
        <v>1.87286</v>
      </c>
      <c r="GL48">
        <v>1.87408</v>
      </c>
      <c r="GM48">
        <v>1.8743799999999999</v>
      </c>
      <c r="GN48">
        <v>1.8782700000000001</v>
      </c>
      <c r="GO48">
        <v>5</v>
      </c>
      <c r="GP48">
        <v>0</v>
      </c>
      <c r="GQ48">
        <v>0</v>
      </c>
      <c r="GR48">
        <v>0</v>
      </c>
      <c r="GS48" t="s">
        <v>388</v>
      </c>
      <c r="GT48" t="s">
        <v>389</v>
      </c>
      <c r="GU48" t="s">
        <v>390</v>
      </c>
      <c r="GV48" t="s">
        <v>390</v>
      </c>
      <c r="GW48" t="s">
        <v>390</v>
      </c>
      <c r="GX48" t="s">
        <v>390</v>
      </c>
      <c r="GY48">
        <v>0</v>
      </c>
      <c r="GZ48">
        <v>100</v>
      </c>
      <c r="HA48">
        <v>100</v>
      </c>
      <c r="HB48">
        <v>1.38</v>
      </c>
      <c r="HC48">
        <v>7.7399999999999997E-2</v>
      </c>
      <c r="HD48">
        <v>1.7660511312215501</v>
      </c>
      <c r="HE48">
        <v>7.2704984381113296E-4</v>
      </c>
      <c r="HF48">
        <v>-1.05877040029023E-6</v>
      </c>
      <c r="HG48">
        <v>2.9517966189716799E-10</v>
      </c>
      <c r="HH48">
        <v>7.7419999999992897E-2</v>
      </c>
      <c r="HI48">
        <v>0</v>
      </c>
      <c r="HJ48">
        <v>0</v>
      </c>
      <c r="HK48">
        <v>0</v>
      </c>
      <c r="HL48">
        <v>1</v>
      </c>
      <c r="HM48">
        <v>2242</v>
      </c>
      <c r="HN48">
        <v>1</v>
      </c>
      <c r="HO48">
        <v>25</v>
      </c>
      <c r="HP48">
        <v>0.3</v>
      </c>
      <c r="HQ48">
        <v>0.3</v>
      </c>
      <c r="HR48">
        <v>3.3911099999999998</v>
      </c>
      <c r="HS48">
        <v>2.64771</v>
      </c>
      <c r="HT48">
        <v>1.49536</v>
      </c>
      <c r="HU48">
        <v>2.2705099999999998</v>
      </c>
      <c r="HV48">
        <v>1.49658</v>
      </c>
      <c r="HW48">
        <v>2.5964399999999999</v>
      </c>
      <c r="HX48">
        <v>49.674399999999999</v>
      </c>
      <c r="HY48">
        <v>24.052499999999998</v>
      </c>
      <c r="HZ48">
        <v>18</v>
      </c>
      <c r="IA48">
        <v>513.24099999999999</v>
      </c>
      <c r="IB48">
        <v>401.29199999999997</v>
      </c>
      <c r="IC48">
        <v>28.542400000000001</v>
      </c>
      <c r="ID48">
        <v>34.279800000000002</v>
      </c>
      <c r="IE48">
        <v>30.000399999999999</v>
      </c>
      <c r="IF48">
        <v>34.065100000000001</v>
      </c>
      <c r="IG48">
        <v>33.987699999999997</v>
      </c>
      <c r="IH48">
        <v>67.906899999999993</v>
      </c>
      <c r="II48">
        <v>36.282699999999998</v>
      </c>
      <c r="IJ48">
        <v>0</v>
      </c>
      <c r="IK48">
        <v>28.491399999999999</v>
      </c>
      <c r="IL48">
        <v>1800</v>
      </c>
      <c r="IM48">
        <v>27.59</v>
      </c>
      <c r="IN48">
        <v>99.2363</v>
      </c>
      <c r="IO48">
        <v>99.405799999999999</v>
      </c>
    </row>
    <row r="49" spans="1:249" x14ac:dyDescent="0.3">
      <c r="A49">
        <v>36</v>
      </c>
      <c r="B49">
        <v>1658419751.5999999</v>
      </c>
      <c r="C49">
        <v>5198.5999999046298</v>
      </c>
      <c r="D49" t="s">
        <v>547</v>
      </c>
      <c r="E49" t="s">
        <v>548</v>
      </c>
      <c r="F49" t="s">
        <v>378</v>
      </c>
      <c r="G49" t="s">
        <v>31</v>
      </c>
      <c r="H49" t="s">
        <v>380</v>
      </c>
      <c r="I49" t="s">
        <v>381</v>
      </c>
      <c r="J49" t="s">
        <v>382</v>
      </c>
      <c r="K49">
        <f t="shared" ref="K49:K64" si="47">O49 * AB49 /  BZ49</f>
        <v>4.2611983330153054</v>
      </c>
      <c r="L49">
        <v>1658419751.5999999</v>
      </c>
      <c r="M49">
        <f t="shared" ref="M49:M64" si="48">(N49)/1000</f>
        <v>7.6181580309343843E-3</v>
      </c>
      <c r="N49">
        <f t="shared" ref="N49:N64" si="49">1000*CF49*AL49*(CB49-CC49)/(100*BU49*(1000-AL49*CB49))</f>
        <v>7.6181580309343842</v>
      </c>
      <c r="O49">
        <f t="shared" ref="O49:O64" si="50">CF49*AL49*(CA49-BZ49*(1000-AL49*CC49)/(1000-AL49*CB49))/(100*BU49)</f>
        <v>22.450922931133704</v>
      </c>
      <c r="P49">
        <f t="shared" ref="P49:P64" si="51">BZ49 - IF(AL49&gt;1, O49*BU49*100/(AN49*CN49), 0)</f>
        <v>369.73899999999998</v>
      </c>
      <c r="Q49">
        <f t="shared" ref="Q49:Q64" si="52">((W49-M49/2)*P49-O49)/(W49+M49/2)</f>
        <v>289.32509321072928</v>
      </c>
      <c r="R49">
        <f t="shared" ref="R49:R64" si="53">Q49*(CG49+CH49)/1000</f>
        <v>28.6016804853761</v>
      </c>
      <c r="S49">
        <f t="shared" ref="S49:S64" si="54">(BZ49 - IF(AL49&gt;1, O49*BU49*100/(AN49*CN49), 0))*(CG49+CH49)/1000</f>
        <v>36.551121866502193</v>
      </c>
      <c r="T49">
        <f t="shared" ref="T49:T64" si="55">2/((1/V49-1/U49)+SIGN(V49)*SQRT((1/V49-1/U49)*(1/V49-1/U49) + 4*BV49/((BV49+1)*(BV49+1))*(2*1/V49*1/U49-1/U49*1/U49)))</f>
        <v>0.54022367118157144</v>
      </c>
      <c r="U49">
        <f t="shared" ref="U49:U64" si="56">IF(LEFT(BW49,1)&lt;&gt;"0",IF(LEFT(BW49,1)="1",3,BX49),$D$5+$E$5*(CN49*CG49/($K$5*1000))+$F$5*(CN49*CG49/($K$5*1000))*MAX(MIN(BU49,$J$5),$I$5)*MAX(MIN(BU49,$J$5),$I$5)+$G$5*MAX(MIN(BU49,$J$5),$I$5)*(CN49*CG49/($K$5*1000))+$H$5*(CN49*CG49/($K$5*1000))*(CN49*CG49/($K$5*1000)))</f>
        <v>2.910268117369569</v>
      </c>
      <c r="V49">
        <f t="shared" ref="V49:V64" si="57">M49*(1000-(1000*0.61365*EXP(17.502*Z49/(240.97+Z49))/(CG49+CH49)+CB49)/2)/(1000*0.61365*EXP(17.502*Z49/(240.97+Z49))/(CG49+CH49)-CB49)</f>
        <v>0.49006990355751628</v>
      </c>
      <c r="W49">
        <f t="shared" ref="W49:W64" si="58">1/((BV49+1)/(T49/1.6)+1/(U49/1.37)) + BV49/((BV49+1)/(T49/1.6) + BV49/(U49/1.37))</f>
        <v>0.31041086218884073</v>
      </c>
      <c r="X49">
        <f t="shared" ref="X49:X64" si="59">(BQ49*BT49)</f>
        <v>289.55152675539722</v>
      </c>
      <c r="Y49">
        <f t="shared" ref="Y49:Y64" si="60">(CI49+(X49+2*0.95*0.0000000567*(((CI49+$B$7)+273)^4-(CI49+273)^4)-44100*M49)/(1.84*29.3*U49+8*0.95*0.0000000567*(CI49+273)^3))</f>
        <v>34.840604132384122</v>
      </c>
      <c r="Z49">
        <f t="shared" ref="Z49:Z64" si="61">($C$7*CJ49+$D$7*CK49+$E$7*Y49)</f>
        <v>34.363700000000001</v>
      </c>
      <c r="AA49">
        <f t="shared" ref="AA49:AA64" si="62">0.61365*EXP(17.502*Z49/(240.97+Z49))</f>
        <v>5.4523659563918994</v>
      </c>
      <c r="AB49">
        <f t="shared" ref="AB49:AB64" si="63">(AC49/AD49*100)</f>
        <v>70.176678940262448</v>
      </c>
      <c r="AC49">
        <f t="shared" ref="AC49:AC64" si="64">CB49*(CG49+CH49)/1000</f>
        <v>3.9890199549096796</v>
      </c>
      <c r="AD49">
        <f t="shared" ref="AD49:AD64" si="65">0.61365*EXP(17.502*CI49/(240.97+CI49))</f>
        <v>5.6842529671506874</v>
      </c>
      <c r="AE49">
        <f t="shared" ref="AE49:AE64" si="66">(AA49-CB49*(CG49+CH49)/1000)</f>
        <v>1.4633460014822197</v>
      </c>
      <c r="AF49">
        <f t="shared" ref="AF49:AF64" si="67">(-M49*44100)</f>
        <v>-335.96076916420634</v>
      </c>
      <c r="AG49">
        <f t="shared" ref="AG49:AG64" si="68">2*29.3*U49*0.92*(CI49-Z49)</f>
        <v>117.783609920042</v>
      </c>
      <c r="AH49">
        <f t="shared" ref="AH49:AH64" si="69">2*0.95*0.0000000567*(((CI49+$B$7)+273)^4-(Z49+273)^4)</f>
        <v>9.4278255844029442</v>
      </c>
      <c r="AI49">
        <f t="shared" ref="AI49:AI64" si="70">X49+AH49+AF49+AG49</f>
        <v>80.802193095635843</v>
      </c>
      <c r="AJ49">
        <v>0</v>
      </c>
      <c r="AK49">
        <v>0</v>
      </c>
      <c r="AL49">
        <f t="shared" ref="AL49:AL64" si="71">IF(AJ49*$H$13&gt;=AN49,1,(AN49/(AN49-AJ49*$H$13)))</f>
        <v>1</v>
      </c>
      <c r="AM49">
        <f t="shared" ref="AM49:AM64" si="72">(AL49-1)*100</f>
        <v>0</v>
      </c>
      <c r="AN49">
        <f t="shared" ref="AN49:AN64" si="73">MAX(0,($B$13+$C$13*CN49)/(1+$D$13*CN49)*CG49/(CI49+273)*$E$13)</f>
        <v>50917.692379372354</v>
      </c>
      <c r="AO49" t="s">
        <v>383</v>
      </c>
      <c r="AP49">
        <v>10238.9</v>
      </c>
      <c r="AQ49">
        <v>302.21199999999999</v>
      </c>
      <c r="AR49">
        <v>4052.3</v>
      </c>
      <c r="AS49">
        <f t="shared" ref="AS49:AS64" si="74">1-AQ49/AR49</f>
        <v>0.92542210596451402</v>
      </c>
      <c r="AT49">
        <v>-0.32343011824092399</v>
      </c>
      <c r="AU49" t="s">
        <v>549</v>
      </c>
      <c r="AV49">
        <v>10411.299999999999</v>
      </c>
      <c r="AW49">
        <v>948.07742307692297</v>
      </c>
      <c r="AX49">
        <v>1424.63</v>
      </c>
      <c r="AY49">
        <f t="shared" ref="AY49:AY64" si="75">1-AW49/AX49</f>
        <v>0.33450971615302016</v>
      </c>
      <c r="AZ49">
        <v>0.5</v>
      </c>
      <c r="BA49">
        <f t="shared" ref="BA49:BA64" si="76">BR49</f>
        <v>1513.108799355128</v>
      </c>
      <c r="BB49">
        <f t="shared" ref="BB49:BB64" si="77">O49</f>
        <v>22.450922931133704</v>
      </c>
      <c r="BC49">
        <f t="shared" ref="BC49:BC64" si="78">AY49*AZ49*BA49</f>
        <v>253.0747974904605</v>
      </c>
      <c r="BD49">
        <f t="shared" ref="BD49:BD64" si="79">(BB49-AT49)/BA49</f>
        <v>1.5051365149076413E-2</v>
      </c>
      <c r="BE49">
        <f t="shared" ref="BE49:BE64" si="80">(AR49-AX49)/AX49</f>
        <v>1.8444578592336254</v>
      </c>
      <c r="BF49">
        <f t="shared" ref="BF49:BF64" si="81">AQ49/(AS49+AQ49/AX49)</f>
        <v>265.66785082112659</v>
      </c>
      <c r="BG49" t="s">
        <v>550</v>
      </c>
      <c r="BH49">
        <v>635.55999999999995</v>
      </c>
      <c r="BI49">
        <f t="shared" ref="BI49:BI64" si="82">IF(BH49&lt;&gt;0, BH49, BF49)</f>
        <v>635.55999999999995</v>
      </c>
      <c r="BJ49">
        <f t="shared" ref="BJ49:BJ64" si="83">1-BI49/AX49</f>
        <v>0.55387714704870739</v>
      </c>
      <c r="BK49">
        <f t="shared" ref="BK49:BK64" si="84">(AX49-AW49)/(AX49-BI49)</f>
        <v>0.60394207981937853</v>
      </c>
      <c r="BL49">
        <f t="shared" ref="BL49:BL64" si="85">(AR49-AX49)/(AR49-BI49)</f>
        <v>0.76905763973846408</v>
      </c>
      <c r="BM49">
        <f t="shared" ref="BM49:BM64" si="86">(AX49-AW49)/(AX49-AQ49)</f>
        <v>0.42457674139498575</v>
      </c>
      <c r="BN49">
        <f t="shared" ref="BN49:BN64" si="87">(AR49-AX49)/(AR49-AQ49)</f>
        <v>0.70069555701092878</v>
      </c>
      <c r="BO49">
        <f t="shared" ref="BO49:BO64" si="88">(BK49*BI49/AW49)</f>
        <v>0.40486295623860769</v>
      </c>
      <c r="BP49">
        <f t="shared" ref="BP49:BP64" si="89">(1-BO49)</f>
        <v>0.59513704376139231</v>
      </c>
      <c r="BQ49">
        <f t="shared" ref="BQ49:BQ64" si="90">$B$11*CO49+$C$11*CP49+$F$11*DA49*(1-DD49)</f>
        <v>1799.91</v>
      </c>
      <c r="BR49">
        <f t="shared" ref="BR49:BR64" si="91">BQ49*BS49</f>
        <v>1513.108799355128</v>
      </c>
      <c r="BS49">
        <f t="shared" ref="BS49:BS64" si="92">($B$11*$D$9+$C$11*$D$9+$F$11*((DN49+DF49)/MAX(DN49+DF49+DO49, 0.1)*$I$9+DO49/MAX(DN49+DF49+DO49, 0.1)*$J$9))/($B$11+$C$11+$F$11)</f>
        <v>0.84065803254336491</v>
      </c>
      <c r="BT49">
        <f t="shared" ref="BT49:BT64" si="93">($B$11*$K$9+$C$11*$K$9+$F$11*((DN49+DF49)/MAX(DN49+DF49+DO49, 0.1)*$P$9+DO49/MAX(DN49+DF49+DO49, 0.1)*$Q$9))/($B$11+$C$11+$F$11)</f>
        <v>0.16087000280869443</v>
      </c>
      <c r="BU49">
        <v>6</v>
      </c>
      <c r="BV49">
        <v>0.5</v>
      </c>
      <c r="BW49" t="s">
        <v>386</v>
      </c>
      <c r="BX49">
        <v>2</v>
      </c>
      <c r="BY49">
        <v>1658419751.5999999</v>
      </c>
      <c r="BZ49">
        <v>369.73899999999998</v>
      </c>
      <c r="CA49">
        <v>400.04599999999999</v>
      </c>
      <c r="CB49">
        <v>40.351599999999998</v>
      </c>
      <c r="CC49">
        <v>31.582799999999999</v>
      </c>
      <c r="CD49">
        <v>368.86799999999999</v>
      </c>
      <c r="CE49">
        <v>40.246600000000001</v>
      </c>
      <c r="CF49">
        <v>500.23399999999998</v>
      </c>
      <c r="CG49">
        <v>98.756799999999998</v>
      </c>
      <c r="CH49">
        <v>9.97498E-2</v>
      </c>
      <c r="CI49">
        <v>35.114400000000003</v>
      </c>
      <c r="CJ49">
        <v>34.363700000000001</v>
      </c>
      <c r="CK49">
        <v>999.9</v>
      </c>
      <c r="CL49">
        <v>0</v>
      </c>
      <c r="CM49">
        <v>0</v>
      </c>
      <c r="CN49">
        <v>10015</v>
      </c>
      <c r="CO49">
        <v>0</v>
      </c>
      <c r="CP49">
        <v>1.5289399999999999E-3</v>
      </c>
      <c r="CQ49">
        <v>-30.632400000000001</v>
      </c>
      <c r="CR49">
        <v>384.95400000000001</v>
      </c>
      <c r="CS49">
        <v>413.09199999999998</v>
      </c>
      <c r="CT49">
        <v>8.7880299999999991</v>
      </c>
      <c r="CU49">
        <v>400.04599999999999</v>
      </c>
      <c r="CV49">
        <v>31.582799999999999</v>
      </c>
      <c r="CW49">
        <v>3.9868999999999999</v>
      </c>
      <c r="CX49">
        <v>3.1190199999999999</v>
      </c>
      <c r="CY49">
        <v>28.849599999999999</v>
      </c>
      <c r="CZ49">
        <v>24.677299999999999</v>
      </c>
      <c r="DA49">
        <v>1799.91</v>
      </c>
      <c r="DB49">
        <v>0.97800699999999996</v>
      </c>
      <c r="DC49">
        <v>2.1992899999999999E-2</v>
      </c>
      <c r="DD49">
        <v>0</v>
      </c>
      <c r="DE49">
        <v>945.13800000000003</v>
      </c>
      <c r="DF49">
        <v>5.0009800000000002</v>
      </c>
      <c r="DG49">
        <v>19186.900000000001</v>
      </c>
      <c r="DH49">
        <v>16375.1</v>
      </c>
      <c r="DI49">
        <v>47.311999999999998</v>
      </c>
      <c r="DJ49">
        <v>48.936999999999998</v>
      </c>
      <c r="DK49">
        <v>47.75</v>
      </c>
      <c r="DL49">
        <v>48.311999999999998</v>
      </c>
      <c r="DM49">
        <v>48.875</v>
      </c>
      <c r="DN49">
        <v>1755.43</v>
      </c>
      <c r="DO49">
        <v>39.479999999999997</v>
      </c>
      <c r="DP49">
        <v>0</v>
      </c>
      <c r="DQ49">
        <v>446</v>
      </c>
      <c r="DR49">
        <v>0</v>
      </c>
      <c r="DS49">
        <v>948.07742307692297</v>
      </c>
      <c r="DT49">
        <v>-26.424239282757998</v>
      </c>
      <c r="DU49">
        <v>-476.46837540844899</v>
      </c>
      <c r="DV49">
        <v>19245.280769230802</v>
      </c>
      <c r="DW49">
        <v>15</v>
      </c>
      <c r="DX49">
        <v>1658419781.5999999</v>
      </c>
      <c r="DY49" t="s">
        <v>551</v>
      </c>
      <c r="DZ49">
        <v>1658419775.5999999</v>
      </c>
      <c r="EA49">
        <v>1658419781.5999999</v>
      </c>
      <c r="EB49">
        <v>38</v>
      </c>
      <c r="EC49">
        <v>0.32500000000000001</v>
      </c>
      <c r="ED49">
        <v>-1.9E-2</v>
      </c>
      <c r="EE49">
        <v>0.871</v>
      </c>
      <c r="EF49">
        <v>0.105</v>
      </c>
      <c r="EG49">
        <v>400</v>
      </c>
      <c r="EH49">
        <v>31</v>
      </c>
      <c r="EI49">
        <v>0.08</v>
      </c>
      <c r="EJ49">
        <v>0.01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2.9591099999999999</v>
      </c>
      <c r="EW49">
        <v>2.84022</v>
      </c>
      <c r="EX49">
        <v>8.7353100000000003E-2</v>
      </c>
      <c r="EY49">
        <v>9.39305E-2</v>
      </c>
      <c r="EZ49">
        <v>0.16056699999999999</v>
      </c>
      <c r="FA49">
        <v>0.13641900000000001</v>
      </c>
      <c r="FB49">
        <v>27176.2</v>
      </c>
      <c r="FC49">
        <v>27722.799999999999</v>
      </c>
      <c r="FD49">
        <v>27323.200000000001</v>
      </c>
      <c r="FE49">
        <v>27884.6</v>
      </c>
      <c r="FF49">
        <v>29395.4</v>
      </c>
      <c r="FG49">
        <v>29470.3</v>
      </c>
      <c r="FH49">
        <v>38048.699999999997</v>
      </c>
      <c r="FI49">
        <v>36992.1</v>
      </c>
      <c r="FJ49">
        <v>2.0114800000000002</v>
      </c>
      <c r="FK49">
        <v>1.6333200000000001</v>
      </c>
      <c r="FL49">
        <v>6.0685000000000003E-2</v>
      </c>
      <c r="FM49">
        <v>0</v>
      </c>
      <c r="FN49">
        <v>33.382399999999997</v>
      </c>
      <c r="FO49">
        <v>999.9</v>
      </c>
      <c r="FP49">
        <v>35.051000000000002</v>
      </c>
      <c r="FQ49">
        <v>46.155999999999999</v>
      </c>
      <c r="FR49">
        <v>36.3003</v>
      </c>
      <c r="FS49">
        <v>61.656599999999997</v>
      </c>
      <c r="FT49">
        <v>34.475200000000001</v>
      </c>
      <c r="FU49">
        <v>1</v>
      </c>
      <c r="FV49">
        <v>0.60615600000000003</v>
      </c>
      <c r="FW49">
        <v>4.7028299999999996</v>
      </c>
      <c r="FX49">
        <v>20.230899999999998</v>
      </c>
      <c r="FY49">
        <v>5.2229799999999997</v>
      </c>
      <c r="FZ49">
        <v>12.0219</v>
      </c>
      <c r="GA49">
        <v>4.9969000000000001</v>
      </c>
      <c r="GB49">
        <v>3.2902800000000001</v>
      </c>
      <c r="GC49">
        <v>131.4</v>
      </c>
      <c r="GD49">
        <v>9999</v>
      </c>
      <c r="GE49">
        <v>7734.2</v>
      </c>
      <c r="GF49">
        <v>9999</v>
      </c>
      <c r="GG49">
        <v>1.87791</v>
      </c>
      <c r="GH49">
        <v>1.8717999999999999</v>
      </c>
      <c r="GI49">
        <v>1.8739300000000001</v>
      </c>
      <c r="GJ49">
        <v>1.8721000000000001</v>
      </c>
      <c r="GK49">
        <v>1.8721300000000001</v>
      </c>
      <c r="GL49">
        <v>1.8734200000000001</v>
      </c>
      <c r="GM49">
        <v>1.8736299999999999</v>
      </c>
      <c r="GN49">
        <v>1.8775900000000001</v>
      </c>
      <c r="GO49">
        <v>5</v>
      </c>
      <c r="GP49">
        <v>0</v>
      </c>
      <c r="GQ49">
        <v>0</v>
      </c>
      <c r="GR49">
        <v>0</v>
      </c>
      <c r="GS49" t="s">
        <v>388</v>
      </c>
      <c r="GT49" t="s">
        <v>389</v>
      </c>
      <c r="GU49" t="s">
        <v>390</v>
      </c>
      <c r="GV49" t="s">
        <v>390</v>
      </c>
      <c r="GW49" t="s">
        <v>390</v>
      </c>
      <c r="GX49" t="s">
        <v>390</v>
      </c>
      <c r="GY49">
        <v>0</v>
      </c>
      <c r="GZ49">
        <v>100</v>
      </c>
      <c r="HA49">
        <v>100</v>
      </c>
      <c r="HB49">
        <v>0.871</v>
      </c>
      <c r="HC49">
        <v>0.105</v>
      </c>
      <c r="HD49">
        <v>0.40604834738122197</v>
      </c>
      <c r="HE49">
        <v>7.2704984381113296E-4</v>
      </c>
      <c r="HF49">
        <v>-1.05877040029023E-6</v>
      </c>
      <c r="HG49">
        <v>2.9517966189716799E-10</v>
      </c>
      <c r="HH49">
        <v>0.12429523809523201</v>
      </c>
      <c r="HI49">
        <v>0</v>
      </c>
      <c r="HJ49">
        <v>0</v>
      </c>
      <c r="HK49">
        <v>0</v>
      </c>
      <c r="HL49">
        <v>1</v>
      </c>
      <c r="HM49">
        <v>2242</v>
      </c>
      <c r="HN49">
        <v>1</v>
      </c>
      <c r="HO49">
        <v>25</v>
      </c>
      <c r="HP49">
        <v>7.9</v>
      </c>
      <c r="HQ49">
        <v>7.8</v>
      </c>
      <c r="HR49">
        <v>1.01685</v>
      </c>
      <c r="HS49">
        <v>2.6965300000000001</v>
      </c>
      <c r="HT49">
        <v>1.49536</v>
      </c>
      <c r="HU49">
        <v>2.2668499999999998</v>
      </c>
      <c r="HV49">
        <v>1.49658</v>
      </c>
      <c r="HW49">
        <v>2.4414099999999999</v>
      </c>
      <c r="HX49">
        <v>48.950299999999999</v>
      </c>
      <c r="HY49">
        <v>15.8307</v>
      </c>
      <c r="HZ49">
        <v>18</v>
      </c>
      <c r="IA49">
        <v>514.65300000000002</v>
      </c>
      <c r="IB49">
        <v>402.80099999999999</v>
      </c>
      <c r="IC49">
        <v>31.0685</v>
      </c>
      <c r="ID49">
        <v>34.5687</v>
      </c>
      <c r="IE49">
        <v>30.001799999999999</v>
      </c>
      <c r="IF49">
        <v>34.227499999999999</v>
      </c>
      <c r="IG49">
        <v>34.143700000000003</v>
      </c>
      <c r="IH49">
        <v>20.4224</v>
      </c>
      <c r="II49">
        <v>13.221299999999999</v>
      </c>
      <c r="IJ49">
        <v>9.2652099999999997</v>
      </c>
      <c r="IK49">
        <v>30.938199999999998</v>
      </c>
      <c r="IL49">
        <v>400</v>
      </c>
      <c r="IM49">
        <v>31.610900000000001</v>
      </c>
      <c r="IN49">
        <v>99.187299999999993</v>
      </c>
      <c r="IO49">
        <v>99.3506</v>
      </c>
    </row>
    <row r="50" spans="1:249" x14ac:dyDescent="0.3">
      <c r="A50">
        <v>37</v>
      </c>
      <c r="B50">
        <v>1658419899.5999999</v>
      </c>
      <c r="C50">
        <v>5346.5999999046298</v>
      </c>
      <c r="D50" t="s">
        <v>552</v>
      </c>
      <c r="E50" t="s">
        <v>553</v>
      </c>
      <c r="F50" t="s">
        <v>378</v>
      </c>
      <c r="G50" t="s">
        <v>31</v>
      </c>
      <c r="H50" t="s">
        <v>380</v>
      </c>
      <c r="I50" t="s">
        <v>381</v>
      </c>
      <c r="J50" t="s">
        <v>382</v>
      </c>
      <c r="K50">
        <f t="shared" si="47"/>
        <v>3.1643757863890301</v>
      </c>
      <c r="L50">
        <v>1658419899.5999999</v>
      </c>
      <c r="M50">
        <f t="shared" si="48"/>
        <v>5.0024309958465515E-3</v>
      </c>
      <c r="N50">
        <f t="shared" si="49"/>
        <v>5.0024309958465514</v>
      </c>
      <c r="O50">
        <f t="shared" si="50"/>
        <v>13.007932488121234</v>
      </c>
      <c r="P50">
        <f t="shared" si="51"/>
        <v>282.49200000000002</v>
      </c>
      <c r="Q50">
        <f t="shared" si="52"/>
        <v>205.12692779612229</v>
      </c>
      <c r="R50">
        <f t="shared" si="53"/>
        <v>20.274534036993476</v>
      </c>
      <c r="S50">
        <f t="shared" si="54"/>
        <v>27.921218002498801</v>
      </c>
      <c r="T50">
        <f t="shared" si="55"/>
        <v>0.30901363003009236</v>
      </c>
      <c r="U50">
        <f t="shared" si="56"/>
        <v>2.9168934650396658</v>
      </c>
      <c r="V50">
        <f t="shared" si="57"/>
        <v>0.29191044826260143</v>
      </c>
      <c r="W50">
        <f t="shared" si="58"/>
        <v>0.18390175439780063</v>
      </c>
      <c r="X50">
        <f t="shared" si="59"/>
        <v>289.56066475480128</v>
      </c>
      <c r="Y50">
        <f t="shared" si="60"/>
        <v>34.532231426327321</v>
      </c>
      <c r="Z50">
        <f t="shared" si="61"/>
        <v>33.903100000000002</v>
      </c>
      <c r="AA50">
        <f t="shared" si="62"/>
        <v>5.314198335566032</v>
      </c>
      <c r="AB50">
        <f t="shared" si="63"/>
        <v>68.720440044174879</v>
      </c>
      <c r="AC50">
        <f t="shared" si="64"/>
        <v>3.6976251299303402</v>
      </c>
      <c r="AD50">
        <f t="shared" si="65"/>
        <v>5.3806773174814255</v>
      </c>
      <c r="AE50">
        <f t="shared" si="66"/>
        <v>1.6165732056356918</v>
      </c>
      <c r="AF50">
        <f t="shared" si="67"/>
        <v>-220.60720691683292</v>
      </c>
      <c r="AG50">
        <f t="shared" si="68"/>
        <v>35.052264432600317</v>
      </c>
      <c r="AH50">
        <f t="shared" si="69"/>
        <v>2.7796086268126157</v>
      </c>
      <c r="AI50">
        <f t="shared" si="70"/>
        <v>106.78533089738127</v>
      </c>
      <c r="AJ50">
        <v>0</v>
      </c>
      <c r="AK50">
        <v>0</v>
      </c>
      <c r="AL50">
        <f t="shared" si="71"/>
        <v>1</v>
      </c>
      <c r="AM50">
        <f t="shared" si="72"/>
        <v>0</v>
      </c>
      <c r="AN50">
        <f t="shared" si="73"/>
        <v>51267.302479898521</v>
      </c>
      <c r="AO50" t="s">
        <v>383</v>
      </c>
      <c r="AP50">
        <v>10238.9</v>
      </c>
      <c r="AQ50">
        <v>302.21199999999999</v>
      </c>
      <c r="AR50">
        <v>4052.3</v>
      </c>
      <c r="AS50">
        <f t="shared" si="74"/>
        <v>0.92542210596451402</v>
      </c>
      <c r="AT50">
        <v>-0.32343011824092399</v>
      </c>
      <c r="AU50" t="s">
        <v>554</v>
      </c>
      <c r="AV50">
        <v>10409</v>
      </c>
      <c r="AW50">
        <v>839.1422</v>
      </c>
      <c r="AX50">
        <v>1163.31</v>
      </c>
      <c r="AY50">
        <f t="shared" si="75"/>
        <v>0.27865985850719066</v>
      </c>
      <c r="AZ50">
        <v>0.5</v>
      </c>
      <c r="BA50">
        <f t="shared" si="76"/>
        <v>1513.1513993548192</v>
      </c>
      <c r="BB50">
        <f t="shared" si="77"/>
        <v>13.007932488121234</v>
      </c>
      <c r="BC50">
        <f t="shared" si="78"/>
        <v>210.82727742208573</v>
      </c>
      <c r="BD50">
        <f t="shared" si="79"/>
        <v>8.8103296286454972E-3</v>
      </c>
      <c r="BE50">
        <f t="shared" si="80"/>
        <v>2.4834223035992129</v>
      </c>
      <c r="BF50">
        <f t="shared" si="81"/>
        <v>254.98637929182877</v>
      </c>
      <c r="BG50" t="s">
        <v>555</v>
      </c>
      <c r="BH50">
        <v>597.97</v>
      </c>
      <c r="BI50">
        <f t="shared" si="82"/>
        <v>597.97</v>
      </c>
      <c r="BJ50">
        <f t="shared" si="83"/>
        <v>0.48597536340270431</v>
      </c>
      <c r="BK50">
        <f t="shared" si="84"/>
        <v>0.5734032617539887</v>
      </c>
      <c r="BL50">
        <f t="shared" si="85"/>
        <v>0.83633874007405207</v>
      </c>
      <c r="BM50">
        <f t="shared" si="86"/>
        <v>0.37645866091896618</v>
      </c>
      <c r="BN50">
        <f t="shared" si="87"/>
        <v>0.77037925510014704</v>
      </c>
      <c r="BO50">
        <f t="shared" si="88"/>
        <v>0.40860529768498427</v>
      </c>
      <c r="BP50">
        <f t="shared" si="89"/>
        <v>0.59139470231501567</v>
      </c>
      <c r="BQ50">
        <f t="shared" si="90"/>
        <v>1799.96</v>
      </c>
      <c r="BR50">
        <f t="shared" si="91"/>
        <v>1513.1513993548192</v>
      </c>
      <c r="BS50">
        <f t="shared" si="92"/>
        <v>0.84065834760484637</v>
      </c>
      <c r="BT50">
        <f t="shared" si="93"/>
        <v>0.16087061087735355</v>
      </c>
      <c r="BU50">
        <v>6</v>
      </c>
      <c r="BV50">
        <v>0.5</v>
      </c>
      <c r="BW50" t="s">
        <v>386</v>
      </c>
      <c r="BX50">
        <v>2</v>
      </c>
      <c r="BY50">
        <v>1658419899.5999999</v>
      </c>
      <c r="BZ50">
        <v>282.49200000000002</v>
      </c>
      <c r="CA50">
        <v>299.77499999999998</v>
      </c>
      <c r="CB50">
        <v>37.410600000000002</v>
      </c>
      <c r="CC50">
        <v>31.639700000000001</v>
      </c>
      <c r="CD50">
        <v>281.74400000000003</v>
      </c>
      <c r="CE50">
        <v>37.307600000000001</v>
      </c>
      <c r="CF50">
        <v>500.64499999999998</v>
      </c>
      <c r="CG50">
        <v>98.755899999999997</v>
      </c>
      <c r="CH50">
        <v>8.3068900000000001E-2</v>
      </c>
      <c r="CI50">
        <v>34.125999999999998</v>
      </c>
      <c r="CJ50">
        <v>33.903100000000002</v>
      </c>
      <c r="CK50">
        <v>999.9</v>
      </c>
      <c r="CL50">
        <v>0</v>
      </c>
      <c r="CM50">
        <v>0</v>
      </c>
      <c r="CN50">
        <v>10053.1</v>
      </c>
      <c r="CO50">
        <v>0</v>
      </c>
      <c r="CP50">
        <v>1.5289399999999999E-3</v>
      </c>
      <c r="CQ50">
        <v>-17.283799999999999</v>
      </c>
      <c r="CR50">
        <v>293.47000000000003</v>
      </c>
      <c r="CS50">
        <v>309.57</v>
      </c>
      <c r="CT50">
        <v>5.7708300000000001</v>
      </c>
      <c r="CU50">
        <v>299.77499999999998</v>
      </c>
      <c r="CV50">
        <v>31.639700000000001</v>
      </c>
      <c r="CW50">
        <v>3.6945100000000002</v>
      </c>
      <c r="CX50">
        <v>3.1246100000000001</v>
      </c>
      <c r="CY50">
        <v>27.5412</v>
      </c>
      <c r="CZ50">
        <v>24.7073</v>
      </c>
      <c r="DA50">
        <v>1799.96</v>
      </c>
      <c r="DB50">
        <v>0.977993</v>
      </c>
      <c r="DC50">
        <v>2.2006499999999998E-2</v>
      </c>
      <c r="DD50">
        <v>0</v>
      </c>
      <c r="DE50">
        <v>838.36800000000005</v>
      </c>
      <c r="DF50">
        <v>5.0009800000000002</v>
      </c>
      <c r="DG50">
        <v>17322.099999999999</v>
      </c>
      <c r="DH50">
        <v>16375.4</v>
      </c>
      <c r="DI50">
        <v>47.375</v>
      </c>
      <c r="DJ50">
        <v>49</v>
      </c>
      <c r="DK50">
        <v>47.936999999999998</v>
      </c>
      <c r="DL50">
        <v>48.375</v>
      </c>
      <c r="DM50">
        <v>48.936999999999998</v>
      </c>
      <c r="DN50">
        <v>1755.46</v>
      </c>
      <c r="DO50">
        <v>39.5</v>
      </c>
      <c r="DP50">
        <v>0</v>
      </c>
      <c r="DQ50">
        <v>147.89999985694899</v>
      </c>
      <c r="DR50">
        <v>0</v>
      </c>
      <c r="DS50">
        <v>839.1422</v>
      </c>
      <c r="DT50">
        <v>-6.8713077239542102</v>
      </c>
      <c r="DU50">
        <v>-60.6615387973522</v>
      </c>
      <c r="DV50">
        <v>17300.596000000001</v>
      </c>
      <c r="DW50">
        <v>15</v>
      </c>
      <c r="DX50">
        <v>1658419894.0999999</v>
      </c>
      <c r="DY50" t="s">
        <v>556</v>
      </c>
      <c r="DZ50">
        <v>1658419884.5999999</v>
      </c>
      <c r="EA50">
        <v>1658419894.0999999</v>
      </c>
      <c r="EB50">
        <v>39</v>
      </c>
      <c r="EC50">
        <v>-0.11</v>
      </c>
      <c r="ED50">
        <v>-2E-3</v>
      </c>
      <c r="EE50">
        <v>0.751</v>
      </c>
      <c r="EF50">
        <v>0.10299999999999999</v>
      </c>
      <c r="EG50">
        <v>300</v>
      </c>
      <c r="EH50">
        <v>31</v>
      </c>
      <c r="EI50">
        <v>0.09</v>
      </c>
      <c r="EJ50">
        <v>0.01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2.9599600000000001</v>
      </c>
      <c r="EW50">
        <v>2.8238799999999999</v>
      </c>
      <c r="EX50">
        <v>7.0168700000000001E-2</v>
      </c>
      <c r="EY50">
        <v>7.4624700000000002E-2</v>
      </c>
      <c r="EZ50">
        <v>0.15254300000000001</v>
      </c>
      <c r="FA50">
        <v>0.13650899999999999</v>
      </c>
      <c r="FB50">
        <v>27679.7</v>
      </c>
      <c r="FC50">
        <v>28305.7</v>
      </c>
      <c r="FD50">
        <v>27315.3</v>
      </c>
      <c r="FE50">
        <v>27877.4</v>
      </c>
      <c r="FF50">
        <v>29668.3</v>
      </c>
      <c r="FG50">
        <v>29458.7</v>
      </c>
      <c r="FH50">
        <v>38038.199999999997</v>
      </c>
      <c r="FI50">
        <v>36982.800000000003</v>
      </c>
      <c r="FJ50">
        <v>1.9921800000000001</v>
      </c>
      <c r="FK50">
        <v>1.6244799999999999</v>
      </c>
      <c r="FL50">
        <v>5.6102899999999997E-2</v>
      </c>
      <c r="FM50">
        <v>0</v>
      </c>
      <c r="FN50">
        <v>32.995199999999997</v>
      </c>
      <c r="FO50">
        <v>999.9</v>
      </c>
      <c r="FP50">
        <v>34.970999999999997</v>
      </c>
      <c r="FQ50">
        <v>46.186</v>
      </c>
      <c r="FR50">
        <v>36.275199999999998</v>
      </c>
      <c r="FS50">
        <v>61.736600000000003</v>
      </c>
      <c r="FT50">
        <v>33.777999999999999</v>
      </c>
      <c r="FU50">
        <v>1</v>
      </c>
      <c r="FV50">
        <v>0.60650700000000002</v>
      </c>
      <c r="FW50">
        <v>1.36412</v>
      </c>
      <c r="FX50">
        <v>20.296800000000001</v>
      </c>
      <c r="FY50">
        <v>5.2199900000000001</v>
      </c>
      <c r="FZ50">
        <v>12.0212</v>
      </c>
      <c r="GA50">
        <v>4.9967499999999996</v>
      </c>
      <c r="GB50">
        <v>3.2902800000000001</v>
      </c>
      <c r="GC50">
        <v>131.4</v>
      </c>
      <c r="GD50">
        <v>9999</v>
      </c>
      <c r="GE50">
        <v>7736.8</v>
      </c>
      <c r="GF50">
        <v>9999</v>
      </c>
      <c r="GG50">
        <v>1.87798</v>
      </c>
      <c r="GH50">
        <v>1.8718399999999999</v>
      </c>
      <c r="GI50">
        <v>1.87399</v>
      </c>
      <c r="GJ50">
        <v>1.87215</v>
      </c>
      <c r="GK50">
        <v>1.87218</v>
      </c>
      <c r="GL50">
        <v>1.8734900000000001</v>
      </c>
      <c r="GM50">
        <v>1.87374</v>
      </c>
      <c r="GN50">
        <v>1.8776200000000001</v>
      </c>
      <c r="GO50">
        <v>5</v>
      </c>
      <c r="GP50">
        <v>0</v>
      </c>
      <c r="GQ50">
        <v>0</v>
      </c>
      <c r="GR50">
        <v>0</v>
      </c>
      <c r="GS50" t="s">
        <v>388</v>
      </c>
      <c r="GT50" t="s">
        <v>389</v>
      </c>
      <c r="GU50" t="s">
        <v>390</v>
      </c>
      <c r="GV50" t="s">
        <v>390</v>
      </c>
      <c r="GW50" t="s">
        <v>390</v>
      </c>
      <c r="GX50" t="s">
        <v>390</v>
      </c>
      <c r="GY50">
        <v>0</v>
      </c>
      <c r="GZ50">
        <v>100</v>
      </c>
      <c r="HA50">
        <v>100</v>
      </c>
      <c r="HB50">
        <v>0.748</v>
      </c>
      <c r="HC50">
        <v>0.10299999999999999</v>
      </c>
      <c r="HD50">
        <v>0.62029462604742203</v>
      </c>
      <c r="HE50">
        <v>7.2704984381113296E-4</v>
      </c>
      <c r="HF50">
        <v>-1.05877040029023E-6</v>
      </c>
      <c r="HG50">
        <v>2.9517966189716799E-10</v>
      </c>
      <c r="HH50">
        <v>0.102970000000003</v>
      </c>
      <c r="HI50">
        <v>0</v>
      </c>
      <c r="HJ50">
        <v>0</v>
      </c>
      <c r="HK50">
        <v>0</v>
      </c>
      <c r="HL50">
        <v>1</v>
      </c>
      <c r="HM50">
        <v>2242</v>
      </c>
      <c r="HN50">
        <v>1</v>
      </c>
      <c r="HO50">
        <v>25</v>
      </c>
      <c r="HP50">
        <v>0.2</v>
      </c>
      <c r="HQ50">
        <v>0.1</v>
      </c>
      <c r="HR50">
        <v>0.81054700000000002</v>
      </c>
      <c r="HS50">
        <v>2.67822</v>
      </c>
      <c r="HT50">
        <v>1.49536</v>
      </c>
      <c r="HU50">
        <v>2.2644000000000002</v>
      </c>
      <c r="HV50">
        <v>1.49658</v>
      </c>
      <c r="HW50">
        <v>2.5451700000000002</v>
      </c>
      <c r="HX50">
        <v>49.012700000000002</v>
      </c>
      <c r="HY50">
        <v>15.8832</v>
      </c>
      <c r="HZ50">
        <v>18</v>
      </c>
      <c r="IA50">
        <v>504.37099999999998</v>
      </c>
      <c r="IB50">
        <v>398.65499999999997</v>
      </c>
      <c r="IC50">
        <v>30.687899999999999</v>
      </c>
      <c r="ID50">
        <v>34.784799999999997</v>
      </c>
      <c r="IE50">
        <v>30.000299999999999</v>
      </c>
      <c r="IF50">
        <v>34.4756</v>
      </c>
      <c r="IG50">
        <v>34.375399999999999</v>
      </c>
      <c r="IH50">
        <v>16.3063</v>
      </c>
      <c r="II50">
        <v>10.357900000000001</v>
      </c>
      <c r="IJ50">
        <v>15.319800000000001</v>
      </c>
      <c r="IK50">
        <v>30.6996</v>
      </c>
      <c r="IL50">
        <v>300</v>
      </c>
      <c r="IM50">
        <v>31.950399999999998</v>
      </c>
      <c r="IN50">
        <v>99.159400000000005</v>
      </c>
      <c r="IO50">
        <v>99.325199999999995</v>
      </c>
    </row>
    <row r="51" spans="1:249" x14ac:dyDescent="0.3">
      <c r="A51">
        <v>38</v>
      </c>
      <c r="B51">
        <v>1658420028.5999999</v>
      </c>
      <c r="C51">
        <v>5475.5999999046298</v>
      </c>
      <c r="D51" t="s">
        <v>557</v>
      </c>
      <c r="E51" t="s">
        <v>558</v>
      </c>
      <c r="F51" t="s">
        <v>378</v>
      </c>
      <c r="G51" t="s">
        <v>31</v>
      </c>
      <c r="H51" t="s">
        <v>380</v>
      </c>
      <c r="I51" t="s">
        <v>381</v>
      </c>
      <c r="J51" t="s">
        <v>382</v>
      </c>
      <c r="K51">
        <f t="shared" si="47"/>
        <v>2.3781258070674816</v>
      </c>
      <c r="L51">
        <v>1658420028.5999999</v>
      </c>
      <c r="M51">
        <f t="shared" si="48"/>
        <v>4.21686057962986E-3</v>
      </c>
      <c r="N51">
        <f t="shared" si="49"/>
        <v>4.2168605796298602</v>
      </c>
      <c r="O51">
        <f t="shared" si="50"/>
        <v>6.5619238114655252</v>
      </c>
      <c r="P51">
        <f t="shared" si="51"/>
        <v>190.96299999999999</v>
      </c>
      <c r="Q51">
        <f t="shared" si="52"/>
        <v>143.94982634715964</v>
      </c>
      <c r="R51">
        <f t="shared" si="53"/>
        <v>14.228206828354761</v>
      </c>
      <c r="S51">
        <f t="shared" si="54"/>
        <v>18.875056188053001</v>
      </c>
      <c r="T51">
        <f t="shared" si="55"/>
        <v>0.25771665036181046</v>
      </c>
      <c r="U51">
        <f t="shared" si="56"/>
        <v>2.9168173633974916</v>
      </c>
      <c r="V51">
        <f t="shared" si="57"/>
        <v>0.2457016257650145</v>
      </c>
      <c r="W51">
        <f t="shared" si="58"/>
        <v>0.15459633107632789</v>
      </c>
      <c r="X51">
        <f t="shared" si="59"/>
        <v>289.52555275464914</v>
      </c>
      <c r="Y51">
        <f t="shared" si="60"/>
        <v>34.678363789052682</v>
      </c>
      <c r="Z51">
        <f t="shared" si="61"/>
        <v>33.958399999999997</v>
      </c>
      <c r="AA51">
        <f t="shared" si="62"/>
        <v>5.3306243437341481</v>
      </c>
      <c r="AB51">
        <f t="shared" si="63"/>
        <v>69.207453719826447</v>
      </c>
      <c r="AC51">
        <f t="shared" si="64"/>
        <v>3.7118515632016003</v>
      </c>
      <c r="AD51">
        <f t="shared" si="65"/>
        <v>5.3633696425652992</v>
      </c>
      <c r="AE51">
        <f t="shared" si="66"/>
        <v>1.6187727805325478</v>
      </c>
      <c r="AF51">
        <f t="shared" si="67"/>
        <v>-185.96355156167684</v>
      </c>
      <c r="AG51">
        <f t="shared" si="68"/>
        <v>17.266210054964301</v>
      </c>
      <c r="AH51">
        <f t="shared" si="69"/>
        <v>1.3692116147656967</v>
      </c>
      <c r="AI51">
        <f t="shared" si="70"/>
        <v>122.19742286270228</v>
      </c>
      <c r="AJ51">
        <v>0</v>
      </c>
      <c r="AK51">
        <v>0</v>
      </c>
      <c r="AL51">
        <f t="shared" si="71"/>
        <v>1</v>
      </c>
      <c r="AM51">
        <f t="shared" si="72"/>
        <v>0</v>
      </c>
      <c r="AN51">
        <f t="shared" si="73"/>
        <v>51274.85192929356</v>
      </c>
      <c r="AO51" t="s">
        <v>383</v>
      </c>
      <c r="AP51">
        <v>10238.9</v>
      </c>
      <c r="AQ51">
        <v>302.21199999999999</v>
      </c>
      <c r="AR51">
        <v>4052.3</v>
      </c>
      <c r="AS51">
        <f t="shared" si="74"/>
        <v>0.92542210596451402</v>
      </c>
      <c r="AT51">
        <v>-0.32343011824092399</v>
      </c>
      <c r="AU51" t="s">
        <v>559</v>
      </c>
      <c r="AV51">
        <v>10409</v>
      </c>
      <c r="AW51">
        <v>812.83879999999999</v>
      </c>
      <c r="AX51">
        <v>1056.27</v>
      </c>
      <c r="AY51">
        <f t="shared" si="75"/>
        <v>0.23046304448673161</v>
      </c>
      <c r="AZ51">
        <v>0.5</v>
      </c>
      <c r="BA51">
        <f t="shared" si="76"/>
        <v>1512.9665993547405</v>
      </c>
      <c r="BB51">
        <f t="shared" si="77"/>
        <v>6.5619238114655252</v>
      </c>
      <c r="BC51">
        <f t="shared" si="78"/>
        <v>174.34144434701531</v>
      </c>
      <c r="BD51">
        <f t="shared" si="79"/>
        <v>4.5508961880870056E-3</v>
      </c>
      <c r="BE51">
        <f t="shared" si="80"/>
        <v>2.8364243990646334</v>
      </c>
      <c r="BF51">
        <f t="shared" si="81"/>
        <v>249.44562904649231</v>
      </c>
      <c r="BG51" t="s">
        <v>560</v>
      </c>
      <c r="BH51">
        <v>591.33000000000004</v>
      </c>
      <c r="BI51">
        <f t="shared" si="82"/>
        <v>591.33000000000004</v>
      </c>
      <c r="BJ51">
        <f t="shared" si="83"/>
        <v>0.44017154704762984</v>
      </c>
      <c r="BK51">
        <f t="shared" si="84"/>
        <v>0.52357551512023059</v>
      </c>
      <c r="BL51">
        <f t="shared" si="85"/>
        <v>0.86566193870504515</v>
      </c>
      <c r="BM51">
        <f t="shared" si="86"/>
        <v>0.3228282174580735</v>
      </c>
      <c r="BN51">
        <f t="shared" si="87"/>
        <v>0.79892258528333204</v>
      </c>
      <c r="BO51">
        <f t="shared" si="88"/>
        <v>0.38089459971158607</v>
      </c>
      <c r="BP51">
        <f t="shared" si="89"/>
        <v>0.61910540028841399</v>
      </c>
      <c r="BQ51">
        <f t="shared" si="90"/>
        <v>1799.74</v>
      </c>
      <c r="BR51">
        <f t="shared" si="91"/>
        <v>1512.9665993547405</v>
      </c>
      <c r="BS51">
        <f t="shared" si="92"/>
        <v>0.84065842808113422</v>
      </c>
      <c r="BT51">
        <f t="shared" si="93"/>
        <v>0.16087076619658902</v>
      </c>
      <c r="BU51">
        <v>6</v>
      </c>
      <c r="BV51">
        <v>0.5</v>
      </c>
      <c r="BW51" t="s">
        <v>386</v>
      </c>
      <c r="BX51">
        <v>2</v>
      </c>
      <c r="BY51">
        <v>1658420028.5999999</v>
      </c>
      <c r="BZ51">
        <v>190.96299999999999</v>
      </c>
      <c r="CA51">
        <v>199.79400000000001</v>
      </c>
      <c r="CB51">
        <v>37.553600000000003</v>
      </c>
      <c r="CC51">
        <v>32.688699999999997</v>
      </c>
      <c r="CD51">
        <v>190.447</v>
      </c>
      <c r="CE51">
        <v>37.438899999999997</v>
      </c>
      <c r="CF51">
        <v>500.54500000000002</v>
      </c>
      <c r="CG51">
        <v>98.757499999999993</v>
      </c>
      <c r="CH51">
        <v>8.3931000000000006E-2</v>
      </c>
      <c r="CI51">
        <v>34.068199999999997</v>
      </c>
      <c r="CJ51">
        <v>33.958399999999997</v>
      </c>
      <c r="CK51">
        <v>999.9</v>
      </c>
      <c r="CL51">
        <v>0</v>
      </c>
      <c r="CM51">
        <v>0</v>
      </c>
      <c r="CN51">
        <v>10052.5</v>
      </c>
      <c r="CO51">
        <v>0</v>
      </c>
      <c r="CP51">
        <v>1.5289399999999999E-3</v>
      </c>
      <c r="CQ51">
        <v>-8.8306900000000006</v>
      </c>
      <c r="CR51">
        <v>198.41499999999999</v>
      </c>
      <c r="CS51">
        <v>206.54599999999999</v>
      </c>
      <c r="CT51">
        <v>4.8649199999999997</v>
      </c>
      <c r="CU51">
        <v>199.79400000000001</v>
      </c>
      <c r="CV51">
        <v>32.688699999999997</v>
      </c>
      <c r="CW51">
        <v>3.7086999999999999</v>
      </c>
      <c r="CX51">
        <v>3.2282500000000001</v>
      </c>
      <c r="CY51">
        <v>27.6067</v>
      </c>
      <c r="CZ51">
        <v>25.2545</v>
      </c>
      <c r="DA51">
        <v>1799.74</v>
      </c>
      <c r="DB51">
        <v>0.97799000000000003</v>
      </c>
      <c r="DC51">
        <v>2.20103E-2</v>
      </c>
      <c r="DD51">
        <v>0</v>
      </c>
      <c r="DE51">
        <v>812.60699999999997</v>
      </c>
      <c r="DF51">
        <v>5.0009800000000002</v>
      </c>
      <c r="DG51">
        <v>16795.400000000001</v>
      </c>
      <c r="DH51">
        <v>16373.5</v>
      </c>
      <c r="DI51">
        <v>47.311999999999998</v>
      </c>
      <c r="DJ51">
        <v>48.936999999999998</v>
      </c>
      <c r="DK51">
        <v>47.875</v>
      </c>
      <c r="DL51">
        <v>48.25</v>
      </c>
      <c r="DM51">
        <v>48.875</v>
      </c>
      <c r="DN51">
        <v>1755.24</v>
      </c>
      <c r="DO51">
        <v>39.5</v>
      </c>
      <c r="DP51">
        <v>0</v>
      </c>
      <c r="DQ51">
        <v>128.5</v>
      </c>
      <c r="DR51">
        <v>0</v>
      </c>
      <c r="DS51">
        <v>812.83879999999999</v>
      </c>
      <c r="DT51">
        <v>9.9846134825656893E-2</v>
      </c>
      <c r="DU51">
        <v>111.16923052962601</v>
      </c>
      <c r="DV51">
        <v>16778.508000000002</v>
      </c>
      <c r="DW51">
        <v>15</v>
      </c>
      <c r="DX51">
        <v>1658420023.0999999</v>
      </c>
      <c r="DY51" t="s">
        <v>561</v>
      </c>
      <c r="DZ51">
        <v>1658420016.5999999</v>
      </c>
      <c r="EA51">
        <v>1658420023.0999999</v>
      </c>
      <c r="EB51">
        <v>40</v>
      </c>
      <c r="EC51">
        <v>-0.20599999999999999</v>
      </c>
      <c r="ED51">
        <v>1.2E-2</v>
      </c>
      <c r="EE51">
        <v>0.51900000000000002</v>
      </c>
      <c r="EF51">
        <v>0.115</v>
      </c>
      <c r="EG51">
        <v>200</v>
      </c>
      <c r="EH51">
        <v>32</v>
      </c>
      <c r="EI51">
        <v>0.1</v>
      </c>
      <c r="EJ51">
        <v>0.02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2.9596499999999999</v>
      </c>
      <c r="EW51">
        <v>2.8247399999999998</v>
      </c>
      <c r="EX51">
        <v>4.9979700000000002E-2</v>
      </c>
      <c r="EY51">
        <v>5.2732899999999999E-2</v>
      </c>
      <c r="EZ51">
        <v>0.15287899999999999</v>
      </c>
      <c r="FA51">
        <v>0.139513</v>
      </c>
      <c r="FB51">
        <v>28276.2</v>
      </c>
      <c r="FC51">
        <v>28971.1</v>
      </c>
      <c r="FD51">
        <v>27311</v>
      </c>
      <c r="FE51">
        <v>27873.599999999999</v>
      </c>
      <c r="FF51">
        <v>29650.5</v>
      </c>
      <c r="FG51">
        <v>29351.200000000001</v>
      </c>
      <c r="FH51">
        <v>38032.199999999997</v>
      </c>
      <c r="FI51">
        <v>36978.400000000001</v>
      </c>
      <c r="FJ51">
        <v>1.9909300000000001</v>
      </c>
      <c r="FK51">
        <v>1.6254999999999999</v>
      </c>
      <c r="FL51">
        <v>7.6033199999999995E-2</v>
      </c>
      <c r="FM51">
        <v>0</v>
      </c>
      <c r="FN51">
        <v>32.727800000000002</v>
      </c>
      <c r="FO51">
        <v>999.9</v>
      </c>
      <c r="FP51">
        <v>35.386000000000003</v>
      </c>
      <c r="FQ51">
        <v>46.216999999999999</v>
      </c>
      <c r="FR51">
        <v>36.763500000000001</v>
      </c>
      <c r="FS51">
        <v>61.316600000000001</v>
      </c>
      <c r="FT51">
        <v>34.174700000000001</v>
      </c>
      <c r="FU51">
        <v>1</v>
      </c>
      <c r="FV51">
        <v>0.611402</v>
      </c>
      <c r="FW51">
        <v>0.89801699999999995</v>
      </c>
      <c r="FX51">
        <v>20.3004</v>
      </c>
      <c r="FY51">
        <v>5.2202799999999998</v>
      </c>
      <c r="FZ51">
        <v>12.0191</v>
      </c>
      <c r="GA51">
        <v>4.9966999999999997</v>
      </c>
      <c r="GB51">
        <v>3.29033</v>
      </c>
      <c r="GC51">
        <v>131.4</v>
      </c>
      <c r="GD51">
        <v>9999</v>
      </c>
      <c r="GE51">
        <v>7739.4</v>
      </c>
      <c r="GF51">
        <v>9999</v>
      </c>
      <c r="GG51">
        <v>1.87802</v>
      </c>
      <c r="GH51">
        <v>1.8718300000000001</v>
      </c>
      <c r="GI51">
        <v>1.87399</v>
      </c>
      <c r="GJ51">
        <v>1.87215</v>
      </c>
      <c r="GK51">
        <v>1.8722099999999999</v>
      </c>
      <c r="GL51">
        <v>1.87348</v>
      </c>
      <c r="GM51">
        <v>1.87371</v>
      </c>
      <c r="GN51">
        <v>1.87764</v>
      </c>
      <c r="GO51">
        <v>5</v>
      </c>
      <c r="GP51">
        <v>0</v>
      </c>
      <c r="GQ51">
        <v>0</v>
      </c>
      <c r="GR51">
        <v>0</v>
      </c>
      <c r="GS51" t="s">
        <v>388</v>
      </c>
      <c r="GT51" t="s">
        <v>389</v>
      </c>
      <c r="GU51" t="s">
        <v>390</v>
      </c>
      <c r="GV51" t="s">
        <v>390</v>
      </c>
      <c r="GW51" t="s">
        <v>390</v>
      </c>
      <c r="GX51" t="s">
        <v>390</v>
      </c>
      <c r="GY51">
        <v>0</v>
      </c>
      <c r="GZ51">
        <v>100</v>
      </c>
      <c r="HA51">
        <v>100</v>
      </c>
      <c r="HB51">
        <v>0.51600000000000001</v>
      </c>
      <c r="HC51">
        <v>0.1147</v>
      </c>
      <c r="HD51">
        <v>0.414061483559726</v>
      </c>
      <c r="HE51">
        <v>7.2704984381113296E-4</v>
      </c>
      <c r="HF51">
        <v>-1.05877040029023E-6</v>
      </c>
      <c r="HG51">
        <v>2.9517966189716799E-10</v>
      </c>
      <c r="HH51">
        <v>0.114709523809523</v>
      </c>
      <c r="HI51">
        <v>0</v>
      </c>
      <c r="HJ51">
        <v>0</v>
      </c>
      <c r="HK51">
        <v>0</v>
      </c>
      <c r="HL51">
        <v>1</v>
      </c>
      <c r="HM51">
        <v>2242</v>
      </c>
      <c r="HN51">
        <v>1</v>
      </c>
      <c r="HO51">
        <v>25</v>
      </c>
      <c r="HP51">
        <v>0.2</v>
      </c>
      <c r="HQ51">
        <v>0.1</v>
      </c>
      <c r="HR51">
        <v>0.59692400000000001</v>
      </c>
      <c r="HS51">
        <v>2.7014200000000002</v>
      </c>
      <c r="HT51">
        <v>1.49536</v>
      </c>
      <c r="HU51">
        <v>2.2644000000000002</v>
      </c>
      <c r="HV51">
        <v>1.49658</v>
      </c>
      <c r="HW51">
        <v>2.36694</v>
      </c>
      <c r="HX51">
        <v>48.9191</v>
      </c>
      <c r="HY51">
        <v>15.8569</v>
      </c>
      <c r="HZ51">
        <v>18</v>
      </c>
      <c r="IA51">
        <v>504.31799999999998</v>
      </c>
      <c r="IB51">
        <v>399.959</v>
      </c>
      <c r="IC51">
        <v>31.4071</v>
      </c>
      <c r="ID51">
        <v>34.837200000000003</v>
      </c>
      <c r="IE51">
        <v>30.0002</v>
      </c>
      <c r="IF51">
        <v>34.5747</v>
      </c>
      <c r="IG51">
        <v>34.480400000000003</v>
      </c>
      <c r="IH51">
        <v>12.007300000000001</v>
      </c>
      <c r="II51">
        <v>10.710599999999999</v>
      </c>
      <c r="IJ51">
        <v>22.938199999999998</v>
      </c>
      <c r="IK51">
        <v>31.435700000000001</v>
      </c>
      <c r="IL51">
        <v>200</v>
      </c>
      <c r="IM51">
        <v>32.607599999999998</v>
      </c>
      <c r="IN51">
        <v>99.143699999999995</v>
      </c>
      <c r="IO51">
        <v>99.312700000000007</v>
      </c>
    </row>
    <row r="52" spans="1:249" x14ac:dyDescent="0.3">
      <c r="A52">
        <v>39</v>
      </c>
      <c r="B52">
        <v>1658420128.5999999</v>
      </c>
      <c r="C52">
        <v>5575.5999999046298</v>
      </c>
      <c r="D52" t="s">
        <v>562</v>
      </c>
      <c r="E52" t="s">
        <v>563</v>
      </c>
      <c r="F52" t="s">
        <v>378</v>
      </c>
      <c r="G52" t="s">
        <v>31</v>
      </c>
      <c r="H52" t="s">
        <v>380</v>
      </c>
      <c r="I52" t="s">
        <v>381</v>
      </c>
      <c r="J52" t="s">
        <v>382</v>
      </c>
      <c r="K52">
        <f t="shared" si="47"/>
        <v>2.0917351154715029</v>
      </c>
      <c r="L52">
        <v>1658420128.5999999</v>
      </c>
      <c r="M52">
        <f t="shared" si="48"/>
        <v>4.8204171127621195E-3</v>
      </c>
      <c r="N52">
        <f t="shared" si="49"/>
        <v>4.8204171127621196</v>
      </c>
      <c r="O52">
        <f t="shared" si="50"/>
        <v>4.280657884068833</v>
      </c>
      <c r="P52">
        <f t="shared" si="51"/>
        <v>144.06</v>
      </c>
      <c r="Q52">
        <f t="shared" si="52"/>
        <v>117.22462399026888</v>
      </c>
      <c r="R52">
        <f t="shared" si="53"/>
        <v>11.588697966714713</v>
      </c>
      <c r="S52">
        <f t="shared" si="54"/>
        <v>14.241613854300002</v>
      </c>
      <c r="T52">
        <f t="shared" si="55"/>
        <v>0.30745646944466865</v>
      </c>
      <c r="U52">
        <f t="shared" si="56"/>
        <v>2.9047298710005318</v>
      </c>
      <c r="V52">
        <f t="shared" si="57"/>
        <v>0.29045344219058455</v>
      </c>
      <c r="W52">
        <f t="shared" si="58"/>
        <v>0.18298265389239782</v>
      </c>
      <c r="X52">
        <f t="shared" si="59"/>
        <v>289.56864475483593</v>
      </c>
      <c r="Y52">
        <f t="shared" si="60"/>
        <v>34.585125328940542</v>
      </c>
      <c r="Z52">
        <f t="shared" si="61"/>
        <v>34.034599999999998</v>
      </c>
      <c r="AA52">
        <f t="shared" si="62"/>
        <v>5.3533307010592885</v>
      </c>
      <c r="AB52">
        <f t="shared" si="63"/>
        <v>70.394637669198801</v>
      </c>
      <c r="AC52">
        <f t="shared" si="64"/>
        <v>3.7885105009720004</v>
      </c>
      <c r="AD52">
        <f t="shared" si="65"/>
        <v>5.3818168917568912</v>
      </c>
      <c r="AE52">
        <f t="shared" si="66"/>
        <v>1.5648202000872882</v>
      </c>
      <c r="AF52">
        <f t="shared" si="67"/>
        <v>-212.58039467280946</v>
      </c>
      <c r="AG52">
        <f t="shared" si="68"/>
        <v>14.908300655873104</v>
      </c>
      <c r="AH52">
        <f t="shared" si="69"/>
        <v>1.1879482988350651</v>
      </c>
      <c r="AI52">
        <f t="shared" si="70"/>
        <v>93.084499036734641</v>
      </c>
      <c r="AJ52">
        <v>0</v>
      </c>
      <c r="AK52">
        <v>0</v>
      </c>
      <c r="AL52">
        <f t="shared" si="71"/>
        <v>1</v>
      </c>
      <c r="AM52">
        <f t="shared" si="72"/>
        <v>0</v>
      </c>
      <c r="AN52">
        <f t="shared" si="73"/>
        <v>50925.88306991016</v>
      </c>
      <c r="AO52" t="s">
        <v>383</v>
      </c>
      <c r="AP52">
        <v>10238.9</v>
      </c>
      <c r="AQ52">
        <v>302.21199999999999</v>
      </c>
      <c r="AR52">
        <v>4052.3</v>
      </c>
      <c r="AS52">
        <f t="shared" si="74"/>
        <v>0.92542210596451402</v>
      </c>
      <c r="AT52">
        <v>-0.32343011824092399</v>
      </c>
      <c r="AU52" t="s">
        <v>564</v>
      </c>
      <c r="AV52">
        <v>10408.700000000001</v>
      </c>
      <c r="AW52">
        <v>811.34019999999998</v>
      </c>
      <c r="AX52">
        <v>1020.55</v>
      </c>
      <c r="AY52">
        <f t="shared" si="75"/>
        <v>0.20499710940179316</v>
      </c>
      <c r="AZ52">
        <v>0.5</v>
      </c>
      <c r="BA52">
        <f t="shared" si="76"/>
        <v>1513.1933993548373</v>
      </c>
      <c r="BB52">
        <f t="shared" si="77"/>
        <v>4.280657884068833</v>
      </c>
      <c r="BC52">
        <f t="shared" si="78"/>
        <v>155.10013641680743</v>
      </c>
      <c r="BD52">
        <f t="shared" si="79"/>
        <v>3.0426302442719804E-3</v>
      </c>
      <c r="BE52">
        <f t="shared" si="80"/>
        <v>2.9707020724119348</v>
      </c>
      <c r="BF52">
        <f t="shared" si="81"/>
        <v>247.40069627966366</v>
      </c>
      <c r="BG52" t="s">
        <v>565</v>
      </c>
      <c r="BH52">
        <v>596.37</v>
      </c>
      <c r="BI52">
        <f t="shared" si="82"/>
        <v>596.37</v>
      </c>
      <c r="BJ52">
        <f t="shared" si="83"/>
        <v>0.41563862623095382</v>
      </c>
      <c r="BK52">
        <f t="shared" si="84"/>
        <v>0.49320995803668255</v>
      </c>
      <c r="BL52">
        <f t="shared" si="85"/>
        <v>0.87726024543321179</v>
      </c>
      <c r="BM52">
        <f t="shared" si="86"/>
        <v>0.29124144901146809</v>
      </c>
      <c r="BN52">
        <f t="shared" si="87"/>
        <v>0.80844769509408843</v>
      </c>
      <c r="BO52">
        <f t="shared" si="88"/>
        <v>0.36253056692412922</v>
      </c>
      <c r="BP52">
        <f t="shared" si="89"/>
        <v>0.63746943307587078</v>
      </c>
      <c r="BQ52">
        <f t="shared" si="90"/>
        <v>1800.01</v>
      </c>
      <c r="BR52">
        <f t="shared" si="91"/>
        <v>1513.1933993548373</v>
      </c>
      <c r="BS52">
        <f t="shared" si="92"/>
        <v>0.84065832931752449</v>
      </c>
      <c r="BT52">
        <f t="shared" si="93"/>
        <v>0.16087057558282228</v>
      </c>
      <c r="BU52">
        <v>6</v>
      </c>
      <c r="BV52">
        <v>0.5</v>
      </c>
      <c r="BW52" t="s">
        <v>386</v>
      </c>
      <c r="BX52">
        <v>2</v>
      </c>
      <c r="BY52">
        <v>1658420128.5999999</v>
      </c>
      <c r="BZ52">
        <v>144.06</v>
      </c>
      <c r="CA52">
        <v>150.02600000000001</v>
      </c>
      <c r="CB52">
        <v>38.322400000000002</v>
      </c>
      <c r="CC52">
        <v>32.763399999999997</v>
      </c>
      <c r="CD52">
        <v>143.55500000000001</v>
      </c>
      <c r="CE52">
        <v>38.208100000000002</v>
      </c>
      <c r="CF52">
        <v>500.34399999999999</v>
      </c>
      <c r="CG52">
        <v>98.758600000000001</v>
      </c>
      <c r="CH52">
        <v>0.10030500000000001</v>
      </c>
      <c r="CI52">
        <v>34.129800000000003</v>
      </c>
      <c r="CJ52">
        <v>34.034599999999998</v>
      </c>
      <c r="CK52">
        <v>999.9</v>
      </c>
      <c r="CL52">
        <v>0</v>
      </c>
      <c r="CM52">
        <v>0</v>
      </c>
      <c r="CN52">
        <v>9983.1200000000008</v>
      </c>
      <c r="CO52">
        <v>0</v>
      </c>
      <c r="CP52">
        <v>1.5289399999999999E-3</v>
      </c>
      <c r="CQ52">
        <v>-5.96556</v>
      </c>
      <c r="CR52">
        <v>149.80099999999999</v>
      </c>
      <c r="CS52">
        <v>155.108</v>
      </c>
      <c r="CT52">
        <v>5.55898</v>
      </c>
      <c r="CU52">
        <v>150.02600000000001</v>
      </c>
      <c r="CV52">
        <v>32.763399999999997</v>
      </c>
      <c r="CW52">
        <v>3.7846700000000002</v>
      </c>
      <c r="CX52">
        <v>3.2356699999999998</v>
      </c>
      <c r="CY52">
        <v>27.954000000000001</v>
      </c>
      <c r="CZ52">
        <v>25.293099999999999</v>
      </c>
      <c r="DA52">
        <v>1800.01</v>
      </c>
      <c r="DB52">
        <v>0.977993</v>
      </c>
      <c r="DC52">
        <v>2.2006499999999998E-2</v>
      </c>
      <c r="DD52">
        <v>0</v>
      </c>
      <c r="DE52">
        <v>811.774</v>
      </c>
      <c r="DF52">
        <v>5.0009800000000002</v>
      </c>
      <c r="DG52">
        <v>16772.599999999999</v>
      </c>
      <c r="DH52">
        <v>16375.9</v>
      </c>
      <c r="DI52">
        <v>47.311999999999998</v>
      </c>
      <c r="DJ52">
        <v>48.875</v>
      </c>
      <c r="DK52">
        <v>47.875</v>
      </c>
      <c r="DL52">
        <v>48.25</v>
      </c>
      <c r="DM52">
        <v>48.811999999999998</v>
      </c>
      <c r="DN52">
        <v>1755.51</v>
      </c>
      <c r="DO52">
        <v>39.5</v>
      </c>
      <c r="DP52">
        <v>0</v>
      </c>
      <c r="DQ52">
        <v>99.700000047683702</v>
      </c>
      <c r="DR52">
        <v>0</v>
      </c>
      <c r="DS52">
        <v>811.34019999999998</v>
      </c>
      <c r="DT52">
        <v>0.43038461532497402</v>
      </c>
      <c r="DU52">
        <v>43.261538508633599</v>
      </c>
      <c r="DV52">
        <v>16765.092000000001</v>
      </c>
      <c r="DW52">
        <v>15</v>
      </c>
      <c r="DX52">
        <v>1658420105.0999999</v>
      </c>
      <c r="DY52" t="s">
        <v>566</v>
      </c>
      <c r="DZ52">
        <v>1658420097.5999999</v>
      </c>
      <c r="EA52">
        <v>1658420105.0999999</v>
      </c>
      <c r="EB52">
        <v>41</v>
      </c>
      <c r="EC52">
        <v>8.0000000000000002E-3</v>
      </c>
      <c r="ED52">
        <v>0</v>
      </c>
      <c r="EE52">
        <v>0.50800000000000001</v>
      </c>
      <c r="EF52">
        <v>0.114</v>
      </c>
      <c r="EG52">
        <v>150</v>
      </c>
      <c r="EH52">
        <v>32</v>
      </c>
      <c r="EI52">
        <v>0.31</v>
      </c>
      <c r="EJ52">
        <v>0.02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2.9590900000000002</v>
      </c>
      <c r="EW52">
        <v>2.8405</v>
      </c>
      <c r="EX52">
        <v>3.8592099999999997E-2</v>
      </c>
      <c r="EY52">
        <v>4.0656699999999997E-2</v>
      </c>
      <c r="EZ52">
        <v>0.15498999999999999</v>
      </c>
      <c r="FA52">
        <v>0.13973099999999999</v>
      </c>
      <c r="FB52">
        <v>28614.6</v>
      </c>
      <c r="FC52">
        <v>29338.2</v>
      </c>
      <c r="FD52">
        <v>27310.7</v>
      </c>
      <c r="FE52">
        <v>27871.599999999999</v>
      </c>
      <c r="FF52">
        <v>29575.7</v>
      </c>
      <c r="FG52">
        <v>29340.2</v>
      </c>
      <c r="FH52">
        <v>38032.199999999997</v>
      </c>
      <c r="FI52">
        <v>36975.1</v>
      </c>
      <c r="FJ52">
        <v>2.0051000000000001</v>
      </c>
      <c r="FK52">
        <v>1.63175</v>
      </c>
      <c r="FL52">
        <v>7.8603599999999996E-2</v>
      </c>
      <c r="FM52">
        <v>0</v>
      </c>
      <c r="FN52">
        <v>32.762500000000003</v>
      </c>
      <c r="FO52">
        <v>999.9</v>
      </c>
      <c r="FP52">
        <v>35.863</v>
      </c>
      <c r="FQ52">
        <v>46.195999999999998</v>
      </c>
      <c r="FR52">
        <v>37.217199999999998</v>
      </c>
      <c r="FS52">
        <v>61.696599999999997</v>
      </c>
      <c r="FT52">
        <v>34.306899999999999</v>
      </c>
      <c r="FU52">
        <v>1</v>
      </c>
      <c r="FV52">
        <v>0.61502299999999999</v>
      </c>
      <c r="FW52">
        <v>1.6050800000000001</v>
      </c>
      <c r="FX52">
        <v>20.295200000000001</v>
      </c>
      <c r="FY52">
        <v>5.2241799999999996</v>
      </c>
      <c r="FZ52">
        <v>12.0191</v>
      </c>
      <c r="GA52">
        <v>4.9978499999999997</v>
      </c>
      <c r="GB52">
        <v>3.2909999999999999</v>
      </c>
      <c r="GC52">
        <v>131.5</v>
      </c>
      <c r="GD52">
        <v>9999</v>
      </c>
      <c r="GE52">
        <v>7741.1</v>
      </c>
      <c r="GF52">
        <v>9999</v>
      </c>
      <c r="GG52">
        <v>1.87799</v>
      </c>
      <c r="GH52">
        <v>1.8717999999999999</v>
      </c>
      <c r="GI52">
        <v>1.8739600000000001</v>
      </c>
      <c r="GJ52">
        <v>1.8721399999999999</v>
      </c>
      <c r="GK52">
        <v>1.8721399999999999</v>
      </c>
      <c r="GL52">
        <v>1.87347</v>
      </c>
      <c r="GM52">
        <v>1.8736999999999999</v>
      </c>
      <c r="GN52">
        <v>1.8775999999999999</v>
      </c>
      <c r="GO52">
        <v>5</v>
      </c>
      <c r="GP52">
        <v>0</v>
      </c>
      <c r="GQ52">
        <v>0</v>
      </c>
      <c r="GR52">
        <v>0</v>
      </c>
      <c r="GS52" t="s">
        <v>388</v>
      </c>
      <c r="GT52" t="s">
        <v>389</v>
      </c>
      <c r="GU52" t="s">
        <v>390</v>
      </c>
      <c r="GV52" t="s">
        <v>390</v>
      </c>
      <c r="GW52" t="s">
        <v>390</v>
      </c>
      <c r="GX52" t="s">
        <v>390</v>
      </c>
      <c r="GY52">
        <v>0</v>
      </c>
      <c r="GZ52">
        <v>100</v>
      </c>
      <c r="HA52">
        <v>100</v>
      </c>
      <c r="HB52">
        <v>0.505</v>
      </c>
      <c r="HC52">
        <v>0.1143</v>
      </c>
      <c r="HD52">
        <v>0.42155663741743399</v>
      </c>
      <c r="HE52">
        <v>7.2704984381113296E-4</v>
      </c>
      <c r="HF52">
        <v>-1.05877040029023E-6</v>
      </c>
      <c r="HG52">
        <v>2.9517966189716799E-10</v>
      </c>
      <c r="HH52">
        <v>0.114314285714279</v>
      </c>
      <c r="HI52">
        <v>0</v>
      </c>
      <c r="HJ52">
        <v>0</v>
      </c>
      <c r="HK52">
        <v>0</v>
      </c>
      <c r="HL52">
        <v>1</v>
      </c>
      <c r="HM52">
        <v>2242</v>
      </c>
      <c r="HN52">
        <v>1</v>
      </c>
      <c r="HO52">
        <v>25</v>
      </c>
      <c r="HP52">
        <v>0.5</v>
      </c>
      <c r="HQ52">
        <v>0.4</v>
      </c>
      <c r="HR52">
        <v>0.48583999999999999</v>
      </c>
      <c r="HS52">
        <v>2.7160600000000001</v>
      </c>
      <c r="HT52">
        <v>1.49536</v>
      </c>
      <c r="HU52">
        <v>2.2644000000000002</v>
      </c>
      <c r="HV52">
        <v>1.49658</v>
      </c>
      <c r="HW52">
        <v>2.4462899999999999</v>
      </c>
      <c r="HX52">
        <v>48.825800000000001</v>
      </c>
      <c r="HY52">
        <v>15.8569</v>
      </c>
      <c r="HZ52">
        <v>18</v>
      </c>
      <c r="IA52">
        <v>513.19500000000005</v>
      </c>
      <c r="IB52">
        <v>403.95100000000002</v>
      </c>
      <c r="IC52">
        <v>30.9099</v>
      </c>
      <c r="ID52">
        <v>34.840400000000002</v>
      </c>
      <c r="IE52">
        <v>30.0001</v>
      </c>
      <c r="IF52">
        <v>34.570700000000002</v>
      </c>
      <c r="IG52">
        <v>34.486199999999997</v>
      </c>
      <c r="IH52">
        <v>9.7752800000000004</v>
      </c>
      <c r="II52">
        <v>14.537699999999999</v>
      </c>
      <c r="IJ52">
        <v>27.3919</v>
      </c>
      <c r="IK52">
        <v>30.883800000000001</v>
      </c>
      <c r="IL52">
        <v>150</v>
      </c>
      <c r="IM52">
        <v>32.5916</v>
      </c>
      <c r="IN52">
        <v>99.143100000000004</v>
      </c>
      <c r="IO52">
        <v>99.304500000000004</v>
      </c>
    </row>
    <row r="53" spans="1:249" x14ac:dyDescent="0.3">
      <c r="A53">
        <v>40</v>
      </c>
      <c r="B53">
        <v>1658420228.5999999</v>
      </c>
      <c r="C53">
        <v>5675.5999999046298</v>
      </c>
      <c r="D53" t="s">
        <v>567</v>
      </c>
      <c r="E53" t="s">
        <v>568</v>
      </c>
      <c r="F53" t="s">
        <v>378</v>
      </c>
      <c r="G53" t="s">
        <v>31</v>
      </c>
      <c r="H53" t="s">
        <v>380</v>
      </c>
      <c r="I53" t="s">
        <v>381</v>
      </c>
      <c r="J53" t="s">
        <v>382</v>
      </c>
      <c r="K53">
        <f t="shared" si="47"/>
        <v>0.94384073443499206</v>
      </c>
      <c r="L53">
        <v>1658420228.5999999</v>
      </c>
      <c r="M53">
        <f t="shared" si="48"/>
        <v>4.6972422864404277E-3</v>
      </c>
      <c r="N53">
        <f t="shared" si="49"/>
        <v>4.697242286440428</v>
      </c>
      <c r="O53">
        <f t="shared" si="50"/>
        <v>1.3078741054246457</v>
      </c>
      <c r="P53">
        <f t="shared" si="51"/>
        <v>97.947599999999994</v>
      </c>
      <c r="Q53">
        <f t="shared" si="52"/>
        <v>88.244438074717479</v>
      </c>
      <c r="R53">
        <f t="shared" si="53"/>
        <v>8.7236296198510157</v>
      </c>
      <c r="S53">
        <f t="shared" si="54"/>
        <v>9.6828605087817596</v>
      </c>
      <c r="T53">
        <f t="shared" si="55"/>
        <v>0.30190295851263133</v>
      </c>
      <c r="U53">
        <f t="shared" si="56"/>
        <v>2.9129078407481828</v>
      </c>
      <c r="V53">
        <f t="shared" si="57"/>
        <v>0.28553441874537849</v>
      </c>
      <c r="W53">
        <f t="shared" si="58"/>
        <v>0.17985566727470403</v>
      </c>
      <c r="X53">
        <f t="shared" si="59"/>
        <v>289.56545275482205</v>
      </c>
      <c r="Y53">
        <f t="shared" si="60"/>
        <v>34.562083704016651</v>
      </c>
      <c r="Z53">
        <f t="shared" si="61"/>
        <v>34.002800000000001</v>
      </c>
      <c r="AA53">
        <f t="shared" si="62"/>
        <v>5.3438446144223439</v>
      </c>
      <c r="AB53">
        <f t="shared" si="63"/>
        <v>70.684888045955148</v>
      </c>
      <c r="AC53">
        <f t="shared" si="64"/>
        <v>3.7927196261027993</v>
      </c>
      <c r="AD53">
        <f t="shared" si="65"/>
        <v>5.3656725375825687</v>
      </c>
      <c r="AE53">
        <f t="shared" si="66"/>
        <v>1.5511249883195446</v>
      </c>
      <c r="AF53">
        <f t="shared" si="67"/>
        <v>-207.14838483202286</v>
      </c>
      <c r="AG53">
        <f t="shared" si="68"/>
        <v>11.479674257010879</v>
      </c>
      <c r="AH53">
        <f t="shared" si="69"/>
        <v>0.9117927786035176</v>
      </c>
      <c r="AI53">
        <f t="shared" si="70"/>
        <v>94.808534958413588</v>
      </c>
      <c r="AJ53">
        <v>0</v>
      </c>
      <c r="AK53">
        <v>0</v>
      </c>
      <c r="AL53">
        <f t="shared" si="71"/>
        <v>1</v>
      </c>
      <c r="AM53">
        <f t="shared" si="72"/>
        <v>0</v>
      </c>
      <c r="AN53">
        <f t="shared" si="73"/>
        <v>51163.91322763238</v>
      </c>
      <c r="AO53" t="s">
        <v>383</v>
      </c>
      <c r="AP53">
        <v>10238.9</v>
      </c>
      <c r="AQ53">
        <v>302.21199999999999</v>
      </c>
      <c r="AR53">
        <v>4052.3</v>
      </c>
      <c r="AS53">
        <f t="shared" si="74"/>
        <v>0.92542210596451402</v>
      </c>
      <c r="AT53">
        <v>-0.32343011824092399</v>
      </c>
      <c r="AU53" t="s">
        <v>569</v>
      </c>
      <c r="AV53">
        <v>10408.5</v>
      </c>
      <c r="AW53">
        <v>817.30020000000002</v>
      </c>
      <c r="AX53">
        <v>996.65800000000002</v>
      </c>
      <c r="AY53">
        <f t="shared" si="75"/>
        <v>0.17995922372569129</v>
      </c>
      <c r="AZ53">
        <v>0.5</v>
      </c>
      <c r="BA53">
        <f t="shared" si="76"/>
        <v>1513.1765993548299</v>
      </c>
      <c r="BB53">
        <f t="shared" si="77"/>
        <v>1.3078741054246457</v>
      </c>
      <c r="BC53">
        <f t="shared" si="78"/>
        <v>136.1550430898883</v>
      </c>
      <c r="BD53">
        <f t="shared" si="79"/>
        <v>1.0780659867203244E-3</v>
      </c>
      <c r="BE53">
        <f t="shared" si="80"/>
        <v>3.0658881983589157</v>
      </c>
      <c r="BF53">
        <f t="shared" si="81"/>
        <v>245.971284395921</v>
      </c>
      <c r="BG53" t="s">
        <v>570</v>
      </c>
      <c r="BH53">
        <v>598.37</v>
      </c>
      <c r="BI53">
        <f t="shared" si="82"/>
        <v>598.37</v>
      </c>
      <c r="BJ53">
        <f t="shared" si="83"/>
        <v>0.39962354187695281</v>
      </c>
      <c r="BK53">
        <f t="shared" si="84"/>
        <v>0.45032187763628329</v>
      </c>
      <c r="BL53">
        <f t="shared" si="85"/>
        <v>0.88468556108548813</v>
      </c>
      <c r="BM53">
        <f t="shared" si="86"/>
        <v>0.25827465346477624</v>
      </c>
      <c r="BN53">
        <f t="shared" si="87"/>
        <v>0.81481874558677025</v>
      </c>
      <c r="BO53">
        <f t="shared" si="88"/>
        <v>0.32969415879406716</v>
      </c>
      <c r="BP53">
        <f t="shared" si="89"/>
        <v>0.67030584120593284</v>
      </c>
      <c r="BQ53">
        <f t="shared" si="90"/>
        <v>1799.99</v>
      </c>
      <c r="BR53">
        <f t="shared" si="91"/>
        <v>1513.1765993548299</v>
      </c>
      <c r="BS53">
        <f t="shared" si="92"/>
        <v>0.84065833663233125</v>
      </c>
      <c r="BT53">
        <f t="shared" si="93"/>
        <v>0.16087058970039947</v>
      </c>
      <c r="BU53">
        <v>6</v>
      </c>
      <c r="BV53">
        <v>0.5</v>
      </c>
      <c r="BW53" t="s">
        <v>386</v>
      </c>
      <c r="BX53">
        <v>2</v>
      </c>
      <c r="BY53">
        <v>1658420228.5999999</v>
      </c>
      <c r="BZ53">
        <v>97.947599999999994</v>
      </c>
      <c r="CA53">
        <v>100.068</v>
      </c>
      <c r="CB53">
        <v>38.365499999999997</v>
      </c>
      <c r="CC53">
        <v>32.948</v>
      </c>
      <c r="CD53">
        <v>97.402799999999999</v>
      </c>
      <c r="CE53">
        <v>38.250399999999999</v>
      </c>
      <c r="CF53">
        <v>500.27100000000002</v>
      </c>
      <c r="CG53">
        <v>98.758099999999999</v>
      </c>
      <c r="CH53">
        <v>9.9457599999999993E-2</v>
      </c>
      <c r="CI53">
        <v>34.075899999999997</v>
      </c>
      <c r="CJ53">
        <v>34.002800000000001</v>
      </c>
      <c r="CK53">
        <v>999.9</v>
      </c>
      <c r="CL53">
        <v>0</v>
      </c>
      <c r="CM53">
        <v>0</v>
      </c>
      <c r="CN53">
        <v>10030</v>
      </c>
      <c r="CO53">
        <v>0</v>
      </c>
      <c r="CP53">
        <v>1.5289399999999999E-3</v>
      </c>
      <c r="CQ53">
        <v>-2.1206100000000001</v>
      </c>
      <c r="CR53">
        <v>101.855</v>
      </c>
      <c r="CS53">
        <v>103.47799999999999</v>
      </c>
      <c r="CT53">
        <v>5.4174300000000004</v>
      </c>
      <c r="CU53">
        <v>100.068</v>
      </c>
      <c r="CV53">
        <v>32.948</v>
      </c>
      <c r="CW53">
        <v>3.7888999999999999</v>
      </c>
      <c r="CX53">
        <v>3.2538900000000002</v>
      </c>
      <c r="CY53">
        <v>27.973099999999999</v>
      </c>
      <c r="CZ53">
        <v>25.387499999999999</v>
      </c>
      <c r="DA53">
        <v>1799.99</v>
      </c>
      <c r="DB53">
        <v>0.977993</v>
      </c>
      <c r="DC53">
        <v>2.2006499999999998E-2</v>
      </c>
      <c r="DD53">
        <v>0</v>
      </c>
      <c r="DE53">
        <v>817.67700000000002</v>
      </c>
      <c r="DF53">
        <v>5.0009800000000002</v>
      </c>
      <c r="DG53">
        <v>16835.099999999999</v>
      </c>
      <c r="DH53">
        <v>16375.7</v>
      </c>
      <c r="DI53">
        <v>47.311999999999998</v>
      </c>
      <c r="DJ53">
        <v>48.936999999999998</v>
      </c>
      <c r="DK53">
        <v>47.875</v>
      </c>
      <c r="DL53">
        <v>48.25</v>
      </c>
      <c r="DM53">
        <v>48.875</v>
      </c>
      <c r="DN53">
        <v>1755.49</v>
      </c>
      <c r="DO53">
        <v>39.5</v>
      </c>
      <c r="DP53">
        <v>0</v>
      </c>
      <c r="DQ53">
        <v>99.700000047683702</v>
      </c>
      <c r="DR53">
        <v>0</v>
      </c>
      <c r="DS53">
        <v>817.30020000000002</v>
      </c>
      <c r="DT53">
        <v>2.0625384557862199</v>
      </c>
      <c r="DU53">
        <v>-204.18461521163701</v>
      </c>
      <c r="DV53">
        <v>16855.132000000001</v>
      </c>
      <c r="DW53">
        <v>15</v>
      </c>
      <c r="DX53">
        <v>1658420215.5999999</v>
      </c>
      <c r="DY53" t="s">
        <v>571</v>
      </c>
      <c r="DZ53">
        <v>1658420212.0999999</v>
      </c>
      <c r="EA53">
        <v>1658420215.5999999</v>
      </c>
      <c r="EB53">
        <v>42</v>
      </c>
      <c r="EC53">
        <v>6.2E-2</v>
      </c>
      <c r="ED53">
        <v>1E-3</v>
      </c>
      <c r="EE53">
        <v>0.54600000000000004</v>
      </c>
      <c r="EF53">
        <v>0.115</v>
      </c>
      <c r="EG53">
        <v>100</v>
      </c>
      <c r="EH53">
        <v>32</v>
      </c>
      <c r="EI53">
        <v>0.38</v>
      </c>
      <c r="EJ53">
        <v>0.02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2.9588800000000002</v>
      </c>
      <c r="EW53">
        <v>2.8400599999999998</v>
      </c>
      <c r="EX53">
        <v>2.66904E-2</v>
      </c>
      <c r="EY53">
        <v>2.7711900000000001E-2</v>
      </c>
      <c r="EZ53">
        <v>0.155089</v>
      </c>
      <c r="FA53">
        <v>0.14024700000000001</v>
      </c>
      <c r="FB53">
        <v>28968.400000000001</v>
      </c>
      <c r="FC53">
        <v>29735.4</v>
      </c>
      <c r="FD53">
        <v>27310.400000000001</v>
      </c>
      <c r="FE53">
        <v>27873.1</v>
      </c>
      <c r="FF53">
        <v>29570.6</v>
      </c>
      <c r="FG53">
        <v>29323.599999999999</v>
      </c>
      <c r="FH53">
        <v>38031.199999999997</v>
      </c>
      <c r="FI53">
        <v>36977.4</v>
      </c>
      <c r="FJ53">
        <v>2.0026999999999999</v>
      </c>
      <c r="FK53">
        <v>1.6306700000000001</v>
      </c>
      <c r="FL53">
        <v>7.7485999999999999E-2</v>
      </c>
      <c r="FM53">
        <v>0</v>
      </c>
      <c r="FN53">
        <v>32.748800000000003</v>
      </c>
      <c r="FO53">
        <v>999.9</v>
      </c>
      <c r="FP53">
        <v>36.241</v>
      </c>
      <c r="FQ53">
        <v>46.216999999999999</v>
      </c>
      <c r="FR53">
        <v>37.651600000000002</v>
      </c>
      <c r="FS53">
        <v>61.386600000000001</v>
      </c>
      <c r="FT53">
        <v>34.322899999999997</v>
      </c>
      <c r="FU53">
        <v>1</v>
      </c>
      <c r="FV53">
        <v>0.61320600000000003</v>
      </c>
      <c r="FW53">
        <v>1.1926300000000001</v>
      </c>
      <c r="FX53">
        <v>20.299199999999999</v>
      </c>
      <c r="FY53">
        <v>5.2234299999999996</v>
      </c>
      <c r="FZ53">
        <v>12.0189</v>
      </c>
      <c r="GA53">
        <v>4.99735</v>
      </c>
      <c r="GB53">
        <v>3.2909999999999999</v>
      </c>
      <c r="GC53">
        <v>131.5</v>
      </c>
      <c r="GD53">
        <v>9999</v>
      </c>
      <c r="GE53">
        <v>7743.1</v>
      </c>
      <c r="GF53">
        <v>9999</v>
      </c>
      <c r="GG53">
        <v>1.8779399999999999</v>
      </c>
      <c r="GH53">
        <v>1.87181</v>
      </c>
      <c r="GI53">
        <v>1.8739399999999999</v>
      </c>
      <c r="GJ53">
        <v>1.8721000000000001</v>
      </c>
      <c r="GK53">
        <v>1.8721699999999999</v>
      </c>
      <c r="GL53">
        <v>1.87347</v>
      </c>
      <c r="GM53">
        <v>1.8737299999999999</v>
      </c>
      <c r="GN53">
        <v>1.8775999999999999</v>
      </c>
      <c r="GO53">
        <v>5</v>
      </c>
      <c r="GP53">
        <v>0</v>
      </c>
      <c r="GQ53">
        <v>0</v>
      </c>
      <c r="GR53">
        <v>0</v>
      </c>
      <c r="GS53" t="s">
        <v>388</v>
      </c>
      <c r="GT53" t="s">
        <v>389</v>
      </c>
      <c r="GU53" t="s">
        <v>390</v>
      </c>
      <c r="GV53" t="s">
        <v>390</v>
      </c>
      <c r="GW53" t="s">
        <v>390</v>
      </c>
      <c r="GX53" t="s">
        <v>390</v>
      </c>
      <c r="GY53">
        <v>0</v>
      </c>
      <c r="GZ53">
        <v>100</v>
      </c>
      <c r="HA53">
        <v>100</v>
      </c>
      <c r="HB53">
        <v>0.54500000000000004</v>
      </c>
      <c r="HC53">
        <v>0.11509999999999999</v>
      </c>
      <c r="HD53">
        <v>0.48378651634398601</v>
      </c>
      <c r="HE53">
        <v>7.2704984381113296E-4</v>
      </c>
      <c r="HF53">
        <v>-1.05877040029023E-6</v>
      </c>
      <c r="HG53">
        <v>2.9517966189716799E-10</v>
      </c>
      <c r="HH53">
        <v>0.11510999999999399</v>
      </c>
      <c r="HI53">
        <v>0</v>
      </c>
      <c r="HJ53">
        <v>0</v>
      </c>
      <c r="HK53">
        <v>0</v>
      </c>
      <c r="HL53">
        <v>1</v>
      </c>
      <c r="HM53">
        <v>2242</v>
      </c>
      <c r="HN53">
        <v>1</v>
      </c>
      <c r="HO53">
        <v>25</v>
      </c>
      <c r="HP53">
        <v>0.3</v>
      </c>
      <c r="HQ53">
        <v>0.2</v>
      </c>
      <c r="HR53">
        <v>0.37353500000000001</v>
      </c>
      <c r="HS53">
        <v>2.7282700000000002</v>
      </c>
      <c r="HT53">
        <v>1.49536</v>
      </c>
      <c r="HU53">
        <v>2.2619600000000002</v>
      </c>
      <c r="HV53">
        <v>1.49658</v>
      </c>
      <c r="HW53">
        <v>2.5061</v>
      </c>
      <c r="HX53">
        <v>48.794699999999999</v>
      </c>
      <c r="HY53">
        <v>15.8657</v>
      </c>
      <c r="HZ53">
        <v>18</v>
      </c>
      <c r="IA53">
        <v>511.99099999999999</v>
      </c>
      <c r="IB53">
        <v>403.505</v>
      </c>
      <c r="IC53">
        <v>31.0533</v>
      </c>
      <c r="ID53">
        <v>34.846699999999998</v>
      </c>
      <c r="IE53">
        <v>30.0001</v>
      </c>
      <c r="IF53">
        <v>34.612499999999997</v>
      </c>
      <c r="IG53">
        <v>34.524799999999999</v>
      </c>
      <c r="IH53">
        <v>7.5297499999999999</v>
      </c>
      <c r="II53">
        <v>16.462499999999999</v>
      </c>
      <c r="IJ53">
        <v>31.554099999999998</v>
      </c>
      <c r="IK53">
        <v>31.0565</v>
      </c>
      <c r="IL53">
        <v>100</v>
      </c>
      <c r="IM53">
        <v>32.477600000000002</v>
      </c>
      <c r="IN53">
        <v>99.141199999999998</v>
      </c>
      <c r="IO53">
        <v>99.310500000000005</v>
      </c>
    </row>
    <row r="54" spans="1:249" x14ac:dyDescent="0.3">
      <c r="A54">
        <v>41</v>
      </c>
      <c r="B54">
        <v>1658420328.5999999</v>
      </c>
      <c r="C54">
        <v>5775.5999999046298</v>
      </c>
      <c r="D54" t="s">
        <v>572</v>
      </c>
      <c r="E54" t="s">
        <v>573</v>
      </c>
      <c r="F54" t="s">
        <v>378</v>
      </c>
      <c r="G54" t="s">
        <v>31</v>
      </c>
      <c r="H54" t="s">
        <v>380</v>
      </c>
      <c r="I54" t="s">
        <v>381</v>
      </c>
      <c r="J54" t="s">
        <v>382</v>
      </c>
      <c r="K54">
        <f t="shared" si="47"/>
        <v>-0.25379961046749633</v>
      </c>
      <c r="L54">
        <v>1658420328.5999999</v>
      </c>
      <c r="M54">
        <f t="shared" si="48"/>
        <v>4.8777549527939919E-3</v>
      </c>
      <c r="N54">
        <f t="shared" si="49"/>
        <v>4.8777549527939916</v>
      </c>
      <c r="O54">
        <f t="shared" si="50"/>
        <v>-0.26967765960280216</v>
      </c>
      <c r="P54">
        <f t="shared" si="51"/>
        <v>74.906099999999995</v>
      </c>
      <c r="Q54">
        <f t="shared" si="52"/>
        <v>74.393579911641538</v>
      </c>
      <c r="R54">
        <f t="shared" si="53"/>
        <v>7.3544127234521648</v>
      </c>
      <c r="S54">
        <f t="shared" si="54"/>
        <v>7.4050795184003997</v>
      </c>
      <c r="T54">
        <f t="shared" si="55"/>
        <v>0.30972190589171794</v>
      </c>
      <c r="U54">
        <f t="shared" si="56"/>
        <v>2.9084404014129919</v>
      </c>
      <c r="V54">
        <f t="shared" si="57"/>
        <v>0.29249562283603242</v>
      </c>
      <c r="W54">
        <f t="shared" si="58"/>
        <v>0.1842775905028024</v>
      </c>
      <c r="X54">
        <f t="shared" si="59"/>
        <v>289.56226075480822</v>
      </c>
      <c r="Y54">
        <f t="shared" si="60"/>
        <v>34.533424016024938</v>
      </c>
      <c r="Z54">
        <f t="shared" si="61"/>
        <v>34.052399999999999</v>
      </c>
      <c r="AA54">
        <f t="shared" si="62"/>
        <v>5.3586469126571776</v>
      </c>
      <c r="AB54">
        <f t="shared" si="63"/>
        <v>70.495787562233005</v>
      </c>
      <c r="AC54">
        <f t="shared" si="64"/>
        <v>3.7863072244656006</v>
      </c>
      <c r="AD54">
        <f t="shared" si="65"/>
        <v>5.3709694655486828</v>
      </c>
      <c r="AE54">
        <f t="shared" si="66"/>
        <v>1.572339688191577</v>
      </c>
      <c r="AF54">
        <f t="shared" si="67"/>
        <v>-215.10899341821505</v>
      </c>
      <c r="AG54">
        <f t="shared" si="68"/>
        <v>6.4601533635448032</v>
      </c>
      <c r="AH54">
        <f t="shared" si="69"/>
        <v>0.51406586277817956</v>
      </c>
      <c r="AI54">
        <f t="shared" si="70"/>
        <v>81.427486562916158</v>
      </c>
      <c r="AJ54">
        <v>0</v>
      </c>
      <c r="AK54">
        <v>0</v>
      </c>
      <c r="AL54">
        <f t="shared" si="71"/>
        <v>1</v>
      </c>
      <c r="AM54">
        <f t="shared" si="72"/>
        <v>0</v>
      </c>
      <c r="AN54">
        <f t="shared" si="73"/>
        <v>51035.76852348345</v>
      </c>
      <c r="AO54" t="s">
        <v>383</v>
      </c>
      <c r="AP54">
        <v>10238.9</v>
      </c>
      <c r="AQ54">
        <v>302.21199999999999</v>
      </c>
      <c r="AR54">
        <v>4052.3</v>
      </c>
      <c r="AS54">
        <f t="shared" si="74"/>
        <v>0.92542210596451402</v>
      </c>
      <c r="AT54">
        <v>-0.32343011824092399</v>
      </c>
      <c r="AU54" t="s">
        <v>574</v>
      </c>
      <c r="AV54">
        <v>10408.299999999999</v>
      </c>
      <c r="AW54">
        <v>821.59284000000002</v>
      </c>
      <c r="AX54">
        <v>988.73099999999999</v>
      </c>
      <c r="AY54">
        <f t="shared" si="75"/>
        <v>0.1690431067701933</v>
      </c>
      <c r="AZ54">
        <v>0.5</v>
      </c>
      <c r="BA54">
        <f t="shared" si="76"/>
        <v>1513.1597993548228</v>
      </c>
      <c r="BB54">
        <f t="shared" si="77"/>
        <v>-0.26967765960280216</v>
      </c>
      <c r="BC54">
        <f t="shared" si="78"/>
        <v>127.89461676135079</v>
      </c>
      <c r="BD54">
        <f t="shared" si="79"/>
        <v>3.5523319256195331E-5</v>
      </c>
      <c r="BE54">
        <f t="shared" si="80"/>
        <v>3.0984858368959811</v>
      </c>
      <c r="BF54">
        <f t="shared" si="81"/>
        <v>245.48555442641864</v>
      </c>
      <c r="BG54" t="s">
        <v>575</v>
      </c>
      <c r="BH54">
        <v>599.62</v>
      </c>
      <c r="BI54">
        <f t="shared" si="82"/>
        <v>599.62</v>
      </c>
      <c r="BJ54">
        <f t="shared" si="83"/>
        <v>0.393545868390897</v>
      </c>
      <c r="BK54">
        <f t="shared" si="84"/>
        <v>0.42953851214691946</v>
      </c>
      <c r="BL54">
        <f t="shared" si="85"/>
        <v>0.88730174820718988</v>
      </c>
      <c r="BM54">
        <f t="shared" si="86"/>
        <v>0.24345744254711082</v>
      </c>
      <c r="BN54">
        <f t="shared" si="87"/>
        <v>0.81693256264919656</v>
      </c>
      <c r="BO54">
        <f t="shared" si="88"/>
        <v>0.31348847033956118</v>
      </c>
      <c r="BP54">
        <f t="shared" si="89"/>
        <v>0.68651152966043882</v>
      </c>
      <c r="BQ54">
        <f t="shared" si="90"/>
        <v>1799.97</v>
      </c>
      <c r="BR54">
        <f t="shared" si="91"/>
        <v>1513.1597993548228</v>
      </c>
      <c r="BS54">
        <f t="shared" si="92"/>
        <v>0.84065834394730066</v>
      </c>
      <c r="BT54">
        <f t="shared" si="93"/>
        <v>0.16087060381829044</v>
      </c>
      <c r="BU54">
        <v>6</v>
      </c>
      <c r="BV54">
        <v>0.5</v>
      </c>
      <c r="BW54" t="s">
        <v>386</v>
      </c>
      <c r="BX54">
        <v>2</v>
      </c>
      <c r="BY54">
        <v>1658420328.5999999</v>
      </c>
      <c r="BZ54">
        <v>74.906099999999995</v>
      </c>
      <c r="CA54">
        <v>75.020899999999997</v>
      </c>
      <c r="CB54">
        <v>38.300400000000003</v>
      </c>
      <c r="CC54">
        <v>32.673000000000002</v>
      </c>
      <c r="CD54">
        <v>74.434700000000007</v>
      </c>
      <c r="CE54">
        <v>38.182400000000001</v>
      </c>
      <c r="CF54">
        <v>500.15300000000002</v>
      </c>
      <c r="CG54">
        <v>98.758099999999999</v>
      </c>
      <c r="CH54">
        <v>0.100064</v>
      </c>
      <c r="CI54">
        <v>34.093600000000002</v>
      </c>
      <c r="CJ54">
        <v>34.052399999999999</v>
      </c>
      <c r="CK54">
        <v>999.9</v>
      </c>
      <c r="CL54">
        <v>0</v>
      </c>
      <c r="CM54">
        <v>0</v>
      </c>
      <c r="CN54">
        <v>10004.4</v>
      </c>
      <c r="CO54">
        <v>0</v>
      </c>
      <c r="CP54">
        <v>1.5289399999999999E-3</v>
      </c>
      <c r="CQ54">
        <v>-0.114777</v>
      </c>
      <c r="CR54">
        <v>77.889300000000006</v>
      </c>
      <c r="CS54">
        <v>77.5548</v>
      </c>
      <c r="CT54">
        <v>5.6274499999999996</v>
      </c>
      <c r="CU54">
        <v>75.020899999999997</v>
      </c>
      <c r="CV54">
        <v>32.673000000000002</v>
      </c>
      <c r="CW54">
        <v>3.7824800000000001</v>
      </c>
      <c r="CX54">
        <v>3.2267199999999998</v>
      </c>
      <c r="CY54">
        <v>27.943999999999999</v>
      </c>
      <c r="CZ54">
        <v>25.246600000000001</v>
      </c>
      <c r="DA54">
        <v>1799.97</v>
      </c>
      <c r="DB54">
        <v>0.977993</v>
      </c>
      <c r="DC54">
        <v>2.2006499999999998E-2</v>
      </c>
      <c r="DD54">
        <v>0</v>
      </c>
      <c r="DE54">
        <v>821.96600000000001</v>
      </c>
      <c r="DF54">
        <v>5.0009800000000002</v>
      </c>
      <c r="DG54">
        <v>16922.599999999999</v>
      </c>
      <c r="DH54">
        <v>16375.5</v>
      </c>
      <c r="DI54">
        <v>47.311999999999998</v>
      </c>
      <c r="DJ54">
        <v>48.936999999999998</v>
      </c>
      <c r="DK54">
        <v>47.875</v>
      </c>
      <c r="DL54">
        <v>48.25</v>
      </c>
      <c r="DM54">
        <v>48.875</v>
      </c>
      <c r="DN54">
        <v>1755.47</v>
      </c>
      <c r="DO54">
        <v>39.5</v>
      </c>
      <c r="DP54">
        <v>0</v>
      </c>
      <c r="DQ54">
        <v>99.700000047683702</v>
      </c>
      <c r="DR54">
        <v>0</v>
      </c>
      <c r="DS54">
        <v>821.59284000000002</v>
      </c>
      <c r="DT54">
        <v>3.4088461560488499</v>
      </c>
      <c r="DU54">
        <v>145.6076921989</v>
      </c>
      <c r="DV54">
        <v>16907.212</v>
      </c>
      <c r="DW54">
        <v>15</v>
      </c>
      <c r="DX54">
        <v>1658420303.5999999</v>
      </c>
      <c r="DY54" t="s">
        <v>576</v>
      </c>
      <c r="DZ54">
        <v>1658420303.5999999</v>
      </c>
      <c r="EA54">
        <v>1658420301.5999999</v>
      </c>
      <c r="EB54">
        <v>43</v>
      </c>
      <c r="EC54">
        <v>-6.0999999999999999E-2</v>
      </c>
      <c r="ED54">
        <v>3.0000000000000001E-3</v>
      </c>
      <c r="EE54">
        <v>0.47099999999999997</v>
      </c>
      <c r="EF54">
        <v>0.11799999999999999</v>
      </c>
      <c r="EG54">
        <v>75</v>
      </c>
      <c r="EH54">
        <v>32</v>
      </c>
      <c r="EI54">
        <v>0.18</v>
      </c>
      <c r="EJ54">
        <v>0.02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2.9585699999999999</v>
      </c>
      <c r="EW54">
        <v>2.8404400000000001</v>
      </c>
      <c r="EX54">
        <v>2.0543700000000002E-2</v>
      </c>
      <c r="EY54">
        <v>2.0944500000000001E-2</v>
      </c>
      <c r="EZ54">
        <v>0.15490399999999999</v>
      </c>
      <c r="FA54">
        <v>0.13945399999999999</v>
      </c>
      <c r="FB54">
        <v>29151.4</v>
      </c>
      <c r="FC54">
        <v>29940.6</v>
      </c>
      <c r="FD54">
        <v>27310.6</v>
      </c>
      <c r="FE54">
        <v>27871.7</v>
      </c>
      <c r="FF54">
        <v>29576.9</v>
      </c>
      <c r="FG54">
        <v>29348.5</v>
      </c>
      <c r="FH54">
        <v>38031.599999999999</v>
      </c>
      <c r="FI54">
        <v>36975.4</v>
      </c>
      <c r="FJ54">
        <v>2.0051000000000001</v>
      </c>
      <c r="FK54">
        <v>1.6319699999999999</v>
      </c>
      <c r="FL54">
        <v>7.8342899999999993E-2</v>
      </c>
      <c r="FM54">
        <v>0</v>
      </c>
      <c r="FN54">
        <v>32.784500000000001</v>
      </c>
      <c r="FO54">
        <v>999.9</v>
      </c>
      <c r="FP54">
        <v>36.625999999999998</v>
      </c>
      <c r="FQ54">
        <v>46.216999999999999</v>
      </c>
      <c r="FR54">
        <v>38.048999999999999</v>
      </c>
      <c r="FS54">
        <v>61.556600000000003</v>
      </c>
      <c r="FT54">
        <v>34.939900000000002</v>
      </c>
      <c r="FU54">
        <v>1</v>
      </c>
      <c r="FV54">
        <v>0.61594300000000002</v>
      </c>
      <c r="FW54">
        <v>1.6753100000000001</v>
      </c>
      <c r="FX54">
        <v>20.2942</v>
      </c>
      <c r="FY54">
        <v>5.22403</v>
      </c>
      <c r="FZ54">
        <v>12.02</v>
      </c>
      <c r="GA54">
        <v>4.9978499999999997</v>
      </c>
      <c r="GB54">
        <v>3.2909999999999999</v>
      </c>
      <c r="GC54">
        <v>131.5</v>
      </c>
      <c r="GD54">
        <v>9999</v>
      </c>
      <c r="GE54">
        <v>7744.8</v>
      </c>
      <c r="GF54">
        <v>9999</v>
      </c>
      <c r="GG54">
        <v>1.87792</v>
      </c>
      <c r="GH54">
        <v>1.8717999999999999</v>
      </c>
      <c r="GI54">
        <v>1.8739300000000001</v>
      </c>
      <c r="GJ54">
        <v>1.87212</v>
      </c>
      <c r="GK54">
        <v>1.87218</v>
      </c>
      <c r="GL54">
        <v>1.87347</v>
      </c>
      <c r="GM54">
        <v>1.87371</v>
      </c>
      <c r="GN54">
        <v>1.8775900000000001</v>
      </c>
      <c r="GO54">
        <v>5</v>
      </c>
      <c r="GP54">
        <v>0</v>
      </c>
      <c r="GQ54">
        <v>0</v>
      </c>
      <c r="GR54">
        <v>0</v>
      </c>
      <c r="GS54" t="s">
        <v>388</v>
      </c>
      <c r="GT54" t="s">
        <v>389</v>
      </c>
      <c r="GU54" t="s">
        <v>390</v>
      </c>
      <c r="GV54" t="s">
        <v>390</v>
      </c>
      <c r="GW54" t="s">
        <v>390</v>
      </c>
      <c r="GX54" t="s">
        <v>390</v>
      </c>
      <c r="GY54">
        <v>0</v>
      </c>
      <c r="GZ54">
        <v>100</v>
      </c>
      <c r="HA54">
        <v>100</v>
      </c>
      <c r="HB54">
        <v>0.47099999999999997</v>
      </c>
      <c r="HC54">
        <v>0.11799999999999999</v>
      </c>
      <c r="HD54">
        <v>0.42297425859898702</v>
      </c>
      <c r="HE54">
        <v>7.2704984381113296E-4</v>
      </c>
      <c r="HF54">
        <v>-1.05877040029023E-6</v>
      </c>
      <c r="HG54">
        <v>2.9517966189716799E-10</v>
      </c>
      <c r="HH54">
        <v>0.118074999999997</v>
      </c>
      <c r="HI54">
        <v>0</v>
      </c>
      <c r="HJ54">
        <v>0</v>
      </c>
      <c r="HK54">
        <v>0</v>
      </c>
      <c r="HL54">
        <v>1</v>
      </c>
      <c r="HM54">
        <v>2242</v>
      </c>
      <c r="HN54">
        <v>1</v>
      </c>
      <c r="HO54">
        <v>25</v>
      </c>
      <c r="HP54">
        <v>0.4</v>
      </c>
      <c r="HQ54">
        <v>0.5</v>
      </c>
      <c r="HR54">
        <v>0.31738300000000003</v>
      </c>
      <c r="HS54">
        <v>2.7429199999999998</v>
      </c>
      <c r="HT54">
        <v>1.49536</v>
      </c>
      <c r="HU54">
        <v>2.2631800000000002</v>
      </c>
      <c r="HV54">
        <v>1.49658</v>
      </c>
      <c r="HW54">
        <v>2.4377399999999998</v>
      </c>
      <c r="HX54">
        <v>48.825800000000001</v>
      </c>
      <c r="HY54">
        <v>15.839399999999999</v>
      </c>
      <c r="HZ54">
        <v>18</v>
      </c>
      <c r="IA54">
        <v>513.53</v>
      </c>
      <c r="IB54">
        <v>404.44900000000001</v>
      </c>
      <c r="IC54">
        <v>30.8505</v>
      </c>
      <c r="ID54">
        <v>34.846699999999998</v>
      </c>
      <c r="IE54">
        <v>30.000499999999999</v>
      </c>
      <c r="IF54">
        <v>34.615699999999997</v>
      </c>
      <c r="IG54">
        <v>34.542400000000001</v>
      </c>
      <c r="IH54">
        <v>6.40604</v>
      </c>
      <c r="II54">
        <v>18.251200000000001</v>
      </c>
      <c r="IJ54">
        <v>34.075499999999998</v>
      </c>
      <c r="IK54">
        <v>30.801100000000002</v>
      </c>
      <c r="IL54">
        <v>75</v>
      </c>
      <c r="IM54">
        <v>32.526800000000001</v>
      </c>
      <c r="IN54">
        <v>99.142099999999999</v>
      </c>
      <c r="IO54">
        <v>99.305099999999996</v>
      </c>
    </row>
    <row r="55" spans="1:249" x14ac:dyDescent="0.3">
      <c r="A55">
        <v>42</v>
      </c>
      <c r="B55">
        <v>1658420434.0999999</v>
      </c>
      <c r="C55">
        <v>5881.0999999046298</v>
      </c>
      <c r="D55" t="s">
        <v>577</v>
      </c>
      <c r="E55" t="s">
        <v>578</v>
      </c>
      <c r="F55" t="s">
        <v>378</v>
      </c>
      <c r="G55" t="s">
        <v>31</v>
      </c>
      <c r="H55" t="s">
        <v>380</v>
      </c>
      <c r="I55" t="s">
        <v>381</v>
      </c>
      <c r="J55" t="s">
        <v>382</v>
      </c>
      <c r="K55">
        <f t="shared" si="47"/>
        <v>-2.69924232684451</v>
      </c>
      <c r="L55">
        <v>1658420434.0999999</v>
      </c>
      <c r="M55">
        <f t="shared" si="48"/>
        <v>4.1004809860951431E-3</v>
      </c>
      <c r="N55">
        <f t="shared" si="49"/>
        <v>4.1004809860951434</v>
      </c>
      <c r="O55">
        <f t="shared" si="50"/>
        <v>-2.0255456097904019</v>
      </c>
      <c r="P55">
        <f t="shared" si="51"/>
        <v>52.017699999999998</v>
      </c>
      <c r="Q55">
        <f t="shared" si="52"/>
        <v>63.892653297724422</v>
      </c>
      <c r="R55">
        <f t="shared" si="53"/>
        <v>6.3153214740031052</v>
      </c>
      <c r="S55">
        <f t="shared" si="54"/>
        <v>5.1415691927439706</v>
      </c>
      <c r="T55">
        <f t="shared" si="55"/>
        <v>0.25076282539718575</v>
      </c>
      <c r="U55">
        <f t="shared" si="56"/>
        <v>2.9034336513511683</v>
      </c>
      <c r="V55">
        <f t="shared" si="57"/>
        <v>0.23932211078977092</v>
      </c>
      <c r="W55">
        <f t="shared" si="58"/>
        <v>0.15056071927782394</v>
      </c>
      <c r="X55">
        <f t="shared" si="59"/>
        <v>289.56226075480822</v>
      </c>
      <c r="Y55">
        <f t="shared" si="60"/>
        <v>34.723448127211626</v>
      </c>
      <c r="Z55">
        <f t="shared" si="61"/>
        <v>33.9773</v>
      </c>
      <c r="AA55">
        <f t="shared" si="62"/>
        <v>5.3362484106064869</v>
      </c>
      <c r="AB55">
        <f t="shared" si="63"/>
        <v>69.318793369273351</v>
      </c>
      <c r="AC55">
        <f t="shared" si="64"/>
        <v>3.7202904407748507</v>
      </c>
      <c r="AD55">
        <f t="shared" si="65"/>
        <v>5.3669290245088543</v>
      </c>
      <c r="AE55">
        <f t="shared" si="66"/>
        <v>1.6159579698316362</v>
      </c>
      <c r="AF55">
        <f t="shared" si="67"/>
        <v>-180.83121148679581</v>
      </c>
      <c r="AG55">
        <f t="shared" si="68"/>
        <v>16.091275263197335</v>
      </c>
      <c r="AH55">
        <f t="shared" si="69"/>
        <v>1.282114167600851</v>
      </c>
      <c r="AI55">
        <f t="shared" si="70"/>
        <v>126.10443869881061</v>
      </c>
      <c r="AJ55">
        <v>0</v>
      </c>
      <c r="AK55">
        <v>0</v>
      </c>
      <c r="AL55">
        <f t="shared" si="71"/>
        <v>1</v>
      </c>
      <c r="AM55">
        <f t="shared" si="72"/>
        <v>0</v>
      </c>
      <c r="AN55">
        <f t="shared" si="73"/>
        <v>50897.868334730454</v>
      </c>
      <c r="AO55" t="s">
        <v>383</v>
      </c>
      <c r="AP55">
        <v>10238.9</v>
      </c>
      <c r="AQ55">
        <v>302.21199999999999</v>
      </c>
      <c r="AR55">
        <v>4052.3</v>
      </c>
      <c r="AS55">
        <f t="shared" si="74"/>
        <v>0.92542210596451402</v>
      </c>
      <c r="AT55">
        <v>-0.32343011824092399</v>
      </c>
      <c r="AU55" t="s">
        <v>579</v>
      </c>
      <c r="AV55">
        <v>10408.4</v>
      </c>
      <c r="AW55">
        <v>828.09007999999994</v>
      </c>
      <c r="AX55">
        <v>976.12199999999996</v>
      </c>
      <c r="AY55">
        <f t="shared" si="75"/>
        <v>0.15165309254375992</v>
      </c>
      <c r="AZ55">
        <v>0.5</v>
      </c>
      <c r="BA55">
        <f t="shared" si="76"/>
        <v>1513.1597993548228</v>
      </c>
      <c r="BB55">
        <f t="shared" si="77"/>
        <v>-2.0255456097904019</v>
      </c>
      <c r="BC55">
        <f t="shared" si="78"/>
        <v>114.73768154252706</v>
      </c>
      <c r="BD55">
        <f t="shared" si="79"/>
        <v>-1.1248749089654783E-3</v>
      </c>
      <c r="BE55">
        <f t="shared" si="80"/>
        <v>3.1514277928373713</v>
      </c>
      <c r="BF55">
        <f t="shared" si="81"/>
        <v>244.70075325949043</v>
      </c>
      <c r="BG55" t="s">
        <v>580</v>
      </c>
      <c r="BH55">
        <v>603.01</v>
      </c>
      <c r="BI55">
        <f t="shared" si="82"/>
        <v>603.01</v>
      </c>
      <c r="BJ55">
        <f t="shared" si="83"/>
        <v>0.38223910535773187</v>
      </c>
      <c r="BK55">
        <f t="shared" si="84"/>
        <v>0.39674928707733881</v>
      </c>
      <c r="BL55">
        <f t="shared" si="85"/>
        <v>0.8918293329931668</v>
      </c>
      <c r="BM55">
        <f t="shared" si="86"/>
        <v>0.2196612604056922</v>
      </c>
      <c r="BN55">
        <f t="shared" si="87"/>
        <v>0.8202948837467281</v>
      </c>
      <c r="BO55">
        <f t="shared" si="88"/>
        <v>0.28891034125237447</v>
      </c>
      <c r="BP55">
        <f t="shared" si="89"/>
        <v>0.71108965874762553</v>
      </c>
      <c r="BQ55">
        <f t="shared" si="90"/>
        <v>1799.97</v>
      </c>
      <c r="BR55">
        <f t="shared" si="91"/>
        <v>1513.1597993548228</v>
      </c>
      <c r="BS55">
        <f t="shared" si="92"/>
        <v>0.84065834394730066</v>
      </c>
      <c r="BT55">
        <f t="shared" si="93"/>
        <v>0.16087060381829044</v>
      </c>
      <c r="BU55">
        <v>6</v>
      </c>
      <c r="BV55">
        <v>0.5</v>
      </c>
      <c r="BW55" t="s">
        <v>386</v>
      </c>
      <c r="BX55">
        <v>2</v>
      </c>
      <c r="BY55">
        <v>1658420434.0999999</v>
      </c>
      <c r="BZ55">
        <v>52.017699999999998</v>
      </c>
      <c r="CA55">
        <v>49.845700000000001</v>
      </c>
      <c r="CB55">
        <v>37.638500000000001</v>
      </c>
      <c r="CC55">
        <v>32.908999999999999</v>
      </c>
      <c r="CD55">
        <v>51.598399999999998</v>
      </c>
      <c r="CE55">
        <v>37.519199999999998</v>
      </c>
      <c r="CF55">
        <v>500.62099999999998</v>
      </c>
      <c r="CG55">
        <v>98.759500000000003</v>
      </c>
      <c r="CH55">
        <v>8.3186099999999999E-2</v>
      </c>
      <c r="CI55">
        <v>34.080100000000002</v>
      </c>
      <c r="CJ55">
        <v>33.9773</v>
      </c>
      <c r="CK55">
        <v>999.9</v>
      </c>
      <c r="CL55">
        <v>0</v>
      </c>
      <c r="CM55">
        <v>0</v>
      </c>
      <c r="CN55">
        <v>9975.6200000000008</v>
      </c>
      <c r="CO55">
        <v>0</v>
      </c>
      <c r="CP55">
        <v>1.5289399999999999E-3</v>
      </c>
      <c r="CQ55">
        <v>2.1719900000000001</v>
      </c>
      <c r="CR55">
        <v>54.052100000000003</v>
      </c>
      <c r="CS55">
        <v>51.541899999999998</v>
      </c>
      <c r="CT55">
        <v>4.7294700000000001</v>
      </c>
      <c r="CU55">
        <v>49.845700000000001</v>
      </c>
      <c r="CV55">
        <v>32.908999999999999</v>
      </c>
      <c r="CW55">
        <v>3.7171599999999998</v>
      </c>
      <c r="CX55">
        <v>3.2500800000000001</v>
      </c>
      <c r="CY55">
        <v>27.645700000000001</v>
      </c>
      <c r="CZ55">
        <v>25.367799999999999</v>
      </c>
      <c r="DA55">
        <v>1799.97</v>
      </c>
      <c r="DB55">
        <v>0.977993</v>
      </c>
      <c r="DC55">
        <v>2.2006499999999998E-2</v>
      </c>
      <c r="DD55">
        <v>0</v>
      </c>
      <c r="DE55">
        <v>828.71400000000006</v>
      </c>
      <c r="DF55">
        <v>5.0009800000000002</v>
      </c>
      <c r="DG55">
        <v>17028.599999999999</v>
      </c>
      <c r="DH55">
        <v>16375.6</v>
      </c>
      <c r="DI55">
        <v>47.311999999999998</v>
      </c>
      <c r="DJ55">
        <v>48.936999999999998</v>
      </c>
      <c r="DK55">
        <v>47.875</v>
      </c>
      <c r="DL55">
        <v>48.25</v>
      </c>
      <c r="DM55">
        <v>48.811999999999998</v>
      </c>
      <c r="DN55">
        <v>1755.47</v>
      </c>
      <c r="DO55">
        <v>39.5</v>
      </c>
      <c r="DP55">
        <v>0</v>
      </c>
      <c r="DQ55">
        <v>104.799999952316</v>
      </c>
      <c r="DR55">
        <v>0</v>
      </c>
      <c r="DS55">
        <v>828.09007999999994</v>
      </c>
      <c r="DT55">
        <v>3.4128461602250799</v>
      </c>
      <c r="DU55">
        <v>99.407692695335598</v>
      </c>
      <c r="DV55">
        <v>17027.204000000002</v>
      </c>
      <c r="DW55">
        <v>15</v>
      </c>
      <c r="DX55">
        <v>1658420428.5999999</v>
      </c>
      <c r="DY55" t="s">
        <v>581</v>
      </c>
      <c r="DZ55">
        <v>1658420418.0999999</v>
      </c>
      <c r="EA55">
        <v>1658420428.5999999</v>
      </c>
      <c r="EB55">
        <v>44</v>
      </c>
      <c r="EC55">
        <v>-3.7999999999999999E-2</v>
      </c>
      <c r="ED55">
        <v>1E-3</v>
      </c>
      <c r="EE55">
        <v>0.41799999999999998</v>
      </c>
      <c r="EF55">
        <v>0.11899999999999999</v>
      </c>
      <c r="EG55">
        <v>50</v>
      </c>
      <c r="EH55">
        <v>32</v>
      </c>
      <c r="EI55">
        <v>0.21</v>
      </c>
      <c r="EJ55">
        <v>0.03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2.9598100000000001</v>
      </c>
      <c r="EW55">
        <v>2.8233199999999998</v>
      </c>
      <c r="EX55">
        <v>1.43114E-2</v>
      </c>
      <c r="EY55">
        <v>1.3993800000000001E-2</v>
      </c>
      <c r="EZ55">
        <v>0.15306700000000001</v>
      </c>
      <c r="FA55">
        <v>0.14010600000000001</v>
      </c>
      <c r="FB55">
        <v>29335.7</v>
      </c>
      <c r="FC55">
        <v>30150.799999999999</v>
      </c>
      <c r="FD55">
        <v>27309.7</v>
      </c>
      <c r="FE55">
        <v>27869.8</v>
      </c>
      <c r="FF55">
        <v>29639.9</v>
      </c>
      <c r="FG55">
        <v>29324.3</v>
      </c>
      <c r="FH55">
        <v>38030.300000000003</v>
      </c>
      <c r="FI55">
        <v>36973.5</v>
      </c>
      <c r="FJ55">
        <v>1.9910000000000001</v>
      </c>
      <c r="FK55">
        <v>1.6269</v>
      </c>
      <c r="FL55">
        <v>7.5418499999999999E-2</v>
      </c>
      <c r="FM55">
        <v>0</v>
      </c>
      <c r="FN55">
        <v>32.756599999999999</v>
      </c>
      <c r="FO55">
        <v>999.9</v>
      </c>
      <c r="FP55">
        <v>36.771999999999998</v>
      </c>
      <c r="FQ55">
        <v>46.247</v>
      </c>
      <c r="FR55">
        <v>38.263300000000001</v>
      </c>
      <c r="FS55">
        <v>61.546599999999998</v>
      </c>
      <c r="FT55">
        <v>33.709899999999998</v>
      </c>
      <c r="FU55">
        <v>1</v>
      </c>
      <c r="FV55">
        <v>0.61511700000000002</v>
      </c>
      <c r="FW55">
        <v>1.0019800000000001</v>
      </c>
      <c r="FX55">
        <v>20.299800000000001</v>
      </c>
      <c r="FY55">
        <v>5.2211800000000004</v>
      </c>
      <c r="FZ55">
        <v>12.0189</v>
      </c>
      <c r="GA55">
        <v>4.9968000000000004</v>
      </c>
      <c r="GB55">
        <v>3.29033</v>
      </c>
      <c r="GC55">
        <v>131.6</v>
      </c>
      <c r="GD55">
        <v>9999</v>
      </c>
      <c r="GE55">
        <v>7746.7</v>
      </c>
      <c r="GF55">
        <v>9999</v>
      </c>
      <c r="GG55">
        <v>1.87801</v>
      </c>
      <c r="GH55">
        <v>1.8718300000000001</v>
      </c>
      <c r="GI55">
        <v>1.87402</v>
      </c>
      <c r="GJ55">
        <v>1.87219</v>
      </c>
      <c r="GK55">
        <v>1.87222</v>
      </c>
      <c r="GL55">
        <v>1.87348</v>
      </c>
      <c r="GM55">
        <v>1.87371</v>
      </c>
      <c r="GN55">
        <v>1.87764</v>
      </c>
      <c r="GO55">
        <v>5</v>
      </c>
      <c r="GP55">
        <v>0</v>
      </c>
      <c r="GQ55">
        <v>0</v>
      </c>
      <c r="GR55">
        <v>0</v>
      </c>
      <c r="GS55" t="s">
        <v>388</v>
      </c>
      <c r="GT55" t="s">
        <v>389</v>
      </c>
      <c r="GU55" t="s">
        <v>390</v>
      </c>
      <c r="GV55" t="s">
        <v>390</v>
      </c>
      <c r="GW55" t="s">
        <v>390</v>
      </c>
      <c r="GX55" t="s">
        <v>390</v>
      </c>
      <c r="GY55">
        <v>0</v>
      </c>
      <c r="GZ55">
        <v>100</v>
      </c>
      <c r="HA55">
        <v>100</v>
      </c>
      <c r="HB55">
        <v>0.41899999999999998</v>
      </c>
      <c r="HC55">
        <v>0.1193</v>
      </c>
      <c r="HD55">
        <v>0.38451597997883802</v>
      </c>
      <c r="HE55">
        <v>7.2704984381113296E-4</v>
      </c>
      <c r="HF55">
        <v>-1.05877040029023E-6</v>
      </c>
      <c r="HG55">
        <v>2.9517966189716799E-10</v>
      </c>
      <c r="HH55">
        <v>0.119247619047613</v>
      </c>
      <c r="HI55">
        <v>0</v>
      </c>
      <c r="HJ55">
        <v>0</v>
      </c>
      <c r="HK55">
        <v>0</v>
      </c>
      <c r="HL55">
        <v>1</v>
      </c>
      <c r="HM55">
        <v>2242</v>
      </c>
      <c r="HN55">
        <v>1</v>
      </c>
      <c r="HO55">
        <v>25</v>
      </c>
      <c r="HP55">
        <v>0.3</v>
      </c>
      <c r="HQ55">
        <v>0.1</v>
      </c>
      <c r="HR55">
        <v>0.26123000000000002</v>
      </c>
      <c r="HS55">
        <v>2.7551299999999999</v>
      </c>
      <c r="HT55">
        <v>1.49536</v>
      </c>
      <c r="HU55">
        <v>2.2607400000000002</v>
      </c>
      <c r="HV55">
        <v>1.49658</v>
      </c>
      <c r="HW55">
        <v>2.4682599999999999</v>
      </c>
      <c r="HX55">
        <v>48.794699999999999</v>
      </c>
      <c r="HY55">
        <v>15.839399999999999</v>
      </c>
      <c r="HZ55">
        <v>18</v>
      </c>
      <c r="IA55">
        <v>505.12799999999999</v>
      </c>
      <c r="IB55">
        <v>401.59899999999999</v>
      </c>
      <c r="IC55">
        <v>31.297999999999998</v>
      </c>
      <c r="ID55">
        <v>34.8658</v>
      </c>
      <c r="IE55">
        <v>30</v>
      </c>
      <c r="IF55">
        <v>34.679299999999998</v>
      </c>
      <c r="IG55">
        <v>34.601900000000001</v>
      </c>
      <c r="IH55">
        <v>5.2954100000000004</v>
      </c>
      <c r="II55">
        <v>18.1037</v>
      </c>
      <c r="IJ55">
        <v>35.917700000000004</v>
      </c>
      <c r="IK55">
        <v>31.304400000000001</v>
      </c>
      <c r="IL55">
        <v>50</v>
      </c>
      <c r="IM55">
        <v>32.680100000000003</v>
      </c>
      <c r="IN55">
        <v>99.1387</v>
      </c>
      <c r="IO55">
        <v>99.299300000000002</v>
      </c>
    </row>
    <row r="56" spans="1:249" x14ac:dyDescent="0.3">
      <c r="A56">
        <v>43</v>
      </c>
      <c r="B56">
        <v>1658420534.0999999</v>
      </c>
      <c r="C56">
        <v>5981.0999999046298</v>
      </c>
      <c r="D56" t="s">
        <v>582</v>
      </c>
      <c r="E56" t="s">
        <v>583</v>
      </c>
      <c r="F56" t="s">
        <v>378</v>
      </c>
      <c r="G56" t="s">
        <v>31</v>
      </c>
      <c r="H56" t="s">
        <v>380</v>
      </c>
      <c r="I56" t="s">
        <v>381</v>
      </c>
      <c r="J56" t="s">
        <v>382</v>
      </c>
      <c r="K56">
        <f t="shared" si="47"/>
        <v>-10.376340492444996</v>
      </c>
      <c r="L56">
        <v>1658420534.0999999</v>
      </c>
      <c r="M56">
        <f t="shared" si="48"/>
        <v>5.3008201678267338E-3</v>
      </c>
      <c r="N56">
        <f t="shared" si="49"/>
        <v>5.3008201678267337</v>
      </c>
      <c r="O56">
        <f t="shared" si="50"/>
        <v>-3.5544502688526944</v>
      </c>
      <c r="P56">
        <f t="shared" si="51"/>
        <v>24.076599999999999</v>
      </c>
      <c r="Q56">
        <f t="shared" si="52"/>
        <v>40.836399649429566</v>
      </c>
      <c r="R56">
        <f t="shared" si="53"/>
        <v>4.0370211147686081</v>
      </c>
      <c r="S56">
        <f t="shared" si="54"/>
        <v>2.3801741438093598</v>
      </c>
      <c r="T56">
        <f t="shared" si="55"/>
        <v>0.34082137739683521</v>
      </c>
      <c r="U56">
        <f t="shared" si="56"/>
        <v>2.9097677099869226</v>
      </c>
      <c r="V56">
        <f t="shared" si="57"/>
        <v>0.32009512619216174</v>
      </c>
      <c r="W56">
        <f t="shared" si="58"/>
        <v>0.20181650561198111</v>
      </c>
      <c r="X56">
        <f t="shared" si="59"/>
        <v>289.56864475483593</v>
      </c>
      <c r="Y56">
        <f t="shared" si="60"/>
        <v>34.51268608367922</v>
      </c>
      <c r="Z56">
        <f t="shared" si="61"/>
        <v>34.0411</v>
      </c>
      <c r="AA56">
        <f t="shared" si="62"/>
        <v>5.3552714824398997</v>
      </c>
      <c r="AB56">
        <f t="shared" si="63"/>
        <v>70.28569275243801</v>
      </c>
      <c r="AC56">
        <f t="shared" si="64"/>
        <v>3.7939184589690798</v>
      </c>
      <c r="AD56">
        <f t="shared" si="65"/>
        <v>5.3978531197410433</v>
      </c>
      <c r="AE56">
        <f t="shared" si="66"/>
        <v>1.5613530234708199</v>
      </c>
      <c r="AF56">
        <f t="shared" si="67"/>
        <v>-233.76616940115895</v>
      </c>
      <c r="AG56">
        <f t="shared" si="68"/>
        <v>22.291425482553684</v>
      </c>
      <c r="AH56">
        <f t="shared" si="69"/>
        <v>1.7737064588795033</v>
      </c>
      <c r="AI56">
        <f t="shared" si="70"/>
        <v>79.86760729511019</v>
      </c>
      <c r="AJ56">
        <v>0</v>
      </c>
      <c r="AK56">
        <v>0</v>
      </c>
      <c r="AL56">
        <f t="shared" si="71"/>
        <v>1</v>
      </c>
      <c r="AM56">
        <f t="shared" si="72"/>
        <v>0</v>
      </c>
      <c r="AN56">
        <f t="shared" si="73"/>
        <v>51058.076705731728</v>
      </c>
      <c r="AO56" t="s">
        <v>383</v>
      </c>
      <c r="AP56">
        <v>10238.9</v>
      </c>
      <c r="AQ56">
        <v>302.21199999999999</v>
      </c>
      <c r="AR56">
        <v>4052.3</v>
      </c>
      <c r="AS56">
        <f t="shared" si="74"/>
        <v>0.92542210596451402</v>
      </c>
      <c r="AT56">
        <v>-0.32343011824092399</v>
      </c>
      <c r="AU56" t="s">
        <v>584</v>
      </c>
      <c r="AV56">
        <v>10408.5</v>
      </c>
      <c r="AW56">
        <v>836.22148000000004</v>
      </c>
      <c r="AX56">
        <v>965.41300000000001</v>
      </c>
      <c r="AY56">
        <f t="shared" si="75"/>
        <v>0.13381995063252716</v>
      </c>
      <c r="AZ56">
        <v>0.5</v>
      </c>
      <c r="BA56">
        <f t="shared" si="76"/>
        <v>1513.1933993548373</v>
      </c>
      <c r="BB56">
        <f t="shared" si="77"/>
        <v>-3.5544502688526944</v>
      </c>
      <c r="BC56">
        <f t="shared" si="78"/>
        <v>101.24773299956514</v>
      </c>
      <c r="BD56">
        <f t="shared" si="79"/>
        <v>-2.1352327812091589E-3</v>
      </c>
      <c r="BE56">
        <f t="shared" si="80"/>
        <v>3.1974781777332604</v>
      </c>
      <c r="BF56">
        <f t="shared" si="81"/>
        <v>244.02218071315136</v>
      </c>
      <c r="BG56" t="s">
        <v>585</v>
      </c>
      <c r="BH56">
        <v>612.01</v>
      </c>
      <c r="BI56">
        <f t="shared" si="82"/>
        <v>612.01</v>
      </c>
      <c r="BJ56">
        <f t="shared" si="83"/>
        <v>0.36606405755878579</v>
      </c>
      <c r="BK56">
        <f t="shared" si="84"/>
        <v>0.36556429911460842</v>
      </c>
      <c r="BL56">
        <f t="shared" si="85"/>
        <v>0.8972752297044726</v>
      </c>
      <c r="BM56">
        <f t="shared" si="86"/>
        <v>0.19479994752722021</v>
      </c>
      <c r="BN56">
        <f t="shared" si="87"/>
        <v>0.82315055006709181</v>
      </c>
      <c r="BO56">
        <f t="shared" si="88"/>
        <v>0.26754754817005116</v>
      </c>
      <c r="BP56">
        <f t="shared" si="89"/>
        <v>0.73245245182994889</v>
      </c>
      <c r="BQ56">
        <f t="shared" si="90"/>
        <v>1800.01</v>
      </c>
      <c r="BR56">
        <f t="shared" si="91"/>
        <v>1513.1933993548373</v>
      </c>
      <c r="BS56">
        <f t="shared" si="92"/>
        <v>0.84065832931752449</v>
      </c>
      <c r="BT56">
        <f t="shared" si="93"/>
        <v>0.16087057558282228</v>
      </c>
      <c r="BU56">
        <v>6</v>
      </c>
      <c r="BV56">
        <v>0.5</v>
      </c>
      <c r="BW56" t="s">
        <v>386</v>
      </c>
      <c r="BX56">
        <v>2</v>
      </c>
      <c r="BY56">
        <v>1658420534.0999999</v>
      </c>
      <c r="BZ56">
        <v>24.076599999999999</v>
      </c>
      <c r="CA56">
        <v>19.965800000000002</v>
      </c>
      <c r="CB56">
        <v>38.377299999999998</v>
      </c>
      <c r="CC56">
        <v>32.262500000000003</v>
      </c>
      <c r="CD56">
        <v>23.6007</v>
      </c>
      <c r="CE56">
        <v>38.260100000000001</v>
      </c>
      <c r="CF56">
        <v>500.16899999999998</v>
      </c>
      <c r="CG56">
        <v>98.759100000000004</v>
      </c>
      <c r="CH56">
        <v>9.9299600000000002E-2</v>
      </c>
      <c r="CI56">
        <v>34.183199999999999</v>
      </c>
      <c r="CJ56">
        <v>34.0411</v>
      </c>
      <c r="CK56">
        <v>999.9</v>
      </c>
      <c r="CL56">
        <v>0</v>
      </c>
      <c r="CM56">
        <v>0</v>
      </c>
      <c r="CN56">
        <v>10011.9</v>
      </c>
      <c r="CO56">
        <v>0</v>
      </c>
      <c r="CP56">
        <v>1.5289399999999999E-3</v>
      </c>
      <c r="CQ56">
        <v>4.1108200000000004</v>
      </c>
      <c r="CR56">
        <v>25.037500000000001</v>
      </c>
      <c r="CS56">
        <v>20.631399999999999</v>
      </c>
      <c r="CT56">
        <v>6.1148199999999999</v>
      </c>
      <c r="CU56">
        <v>19.965800000000002</v>
      </c>
      <c r="CV56">
        <v>32.262500000000003</v>
      </c>
      <c r="CW56">
        <v>3.7901099999999999</v>
      </c>
      <c r="CX56">
        <v>3.1862200000000001</v>
      </c>
      <c r="CY56">
        <v>27.9786</v>
      </c>
      <c r="CZ56">
        <v>25.034500000000001</v>
      </c>
      <c r="DA56">
        <v>1800.01</v>
      </c>
      <c r="DB56">
        <v>0.977993</v>
      </c>
      <c r="DC56">
        <v>2.2006499999999998E-2</v>
      </c>
      <c r="DD56">
        <v>0</v>
      </c>
      <c r="DE56">
        <v>836.66600000000005</v>
      </c>
      <c r="DF56">
        <v>5.0009800000000002</v>
      </c>
      <c r="DG56">
        <v>17187.5</v>
      </c>
      <c r="DH56">
        <v>16375.9</v>
      </c>
      <c r="DI56">
        <v>47.25</v>
      </c>
      <c r="DJ56">
        <v>48.811999999999998</v>
      </c>
      <c r="DK56">
        <v>47.811999999999998</v>
      </c>
      <c r="DL56">
        <v>48.125</v>
      </c>
      <c r="DM56">
        <v>48.75</v>
      </c>
      <c r="DN56">
        <v>1755.51</v>
      </c>
      <c r="DO56">
        <v>39.5</v>
      </c>
      <c r="DP56">
        <v>0</v>
      </c>
      <c r="DQ56">
        <v>99.700000047683702</v>
      </c>
      <c r="DR56">
        <v>0</v>
      </c>
      <c r="DS56">
        <v>836.22148000000004</v>
      </c>
      <c r="DT56">
        <v>4.2466153938056301</v>
      </c>
      <c r="DU56">
        <v>6.8076927967841598</v>
      </c>
      <c r="DV56">
        <v>17195.256000000001</v>
      </c>
      <c r="DW56">
        <v>15</v>
      </c>
      <c r="DX56">
        <v>1658420509.0999999</v>
      </c>
      <c r="DY56" t="s">
        <v>586</v>
      </c>
      <c r="DZ56">
        <v>1658420509.0999999</v>
      </c>
      <c r="EA56">
        <v>1658420505.0999999</v>
      </c>
      <c r="EB56">
        <v>45</v>
      </c>
      <c r="EC56">
        <v>7.4999999999999997E-2</v>
      </c>
      <c r="ED56">
        <v>-2E-3</v>
      </c>
      <c r="EE56">
        <v>0.47299999999999998</v>
      </c>
      <c r="EF56">
        <v>0.11700000000000001</v>
      </c>
      <c r="EG56">
        <v>20</v>
      </c>
      <c r="EH56">
        <v>32</v>
      </c>
      <c r="EI56">
        <v>0.37</v>
      </c>
      <c r="EJ56">
        <v>0.02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2.9586199999999998</v>
      </c>
      <c r="EW56">
        <v>2.8397399999999999</v>
      </c>
      <c r="EX56">
        <v>6.5670099999999999E-3</v>
      </c>
      <c r="EY56">
        <v>5.6229599999999998E-3</v>
      </c>
      <c r="EZ56">
        <v>0.15511</v>
      </c>
      <c r="FA56">
        <v>0.138268</v>
      </c>
      <c r="FB56">
        <v>29567.3</v>
      </c>
      <c r="FC56">
        <v>30408</v>
      </c>
      <c r="FD56">
        <v>27310.9</v>
      </c>
      <c r="FE56">
        <v>27871.1</v>
      </c>
      <c r="FF56">
        <v>29568.7</v>
      </c>
      <c r="FG56">
        <v>29387.599999999999</v>
      </c>
      <c r="FH56">
        <v>38031.599999999999</v>
      </c>
      <c r="FI56">
        <v>36974.9</v>
      </c>
      <c r="FJ56">
        <v>2.0055299999999998</v>
      </c>
      <c r="FK56">
        <v>1.6317999999999999</v>
      </c>
      <c r="FL56">
        <v>8.0779199999999995E-2</v>
      </c>
      <c r="FM56">
        <v>0</v>
      </c>
      <c r="FN56">
        <v>32.733800000000002</v>
      </c>
      <c r="FO56">
        <v>999.9</v>
      </c>
      <c r="FP56">
        <v>36.893999999999998</v>
      </c>
      <c r="FQ56">
        <v>46.226999999999997</v>
      </c>
      <c r="FR56">
        <v>38.348599999999998</v>
      </c>
      <c r="FS56">
        <v>61.776600000000002</v>
      </c>
      <c r="FT56">
        <v>34.395000000000003</v>
      </c>
      <c r="FU56">
        <v>1</v>
      </c>
      <c r="FV56">
        <v>0.61330799999999996</v>
      </c>
      <c r="FW56">
        <v>1.0647899999999999</v>
      </c>
      <c r="FX56">
        <v>20.3</v>
      </c>
      <c r="FY56">
        <v>5.2267200000000003</v>
      </c>
      <c r="FZ56">
        <v>12.0183</v>
      </c>
      <c r="GA56">
        <v>4.9982499999999996</v>
      </c>
      <c r="GB56">
        <v>3.2910300000000001</v>
      </c>
      <c r="GC56">
        <v>131.6</v>
      </c>
      <c r="GD56">
        <v>9999</v>
      </c>
      <c r="GE56">
        <v>7748.7</v>
      </c>
      <c r="GF56">
        <v>9999</v>
      </c>
      <c r="GG56">
        <v>1.8779399999999999</v>
      </c>
      <c r="GH56">
        <v>1.8717999999999999</v>
      </c>
      <c r="GI56">
        <v>1.8739399999999999</v>
      </c>
      <c r="GJ56">
        <v>1.8721399999999999</v>
      </c>
      <c r="GK56">
        <v>1.8722300000000001</v>
      </c>
      <c r="GL56">
        <v>1.87347</v>
      </c>
      <c r="GM56">
        <v>1.87371</v>
      </c>
      <c r="GN56">
        <v>1.8775900000000001</v>
      </c>
      <c r="GO56">
        <v>5</v>
      </c>
      <c r="GP56">
        <v>0</v>
      </c>
      <c r="GQ56">
        <v>0</v>
      </c>
      <c r="GR56">
        <v>0</v>
      </c>
      <c r="GS56" t="s">
        <v>388</v>
      </c>
      <c r="GT56" t="s">
        <v>389</v>
      </c>
      <c r="GU56" t="s">
        <v>390</v>
      </c>
      <c r="GV56" t="s">
        <v>390</v>
      </c>
      <c r="GW56" t="s">
        <v>390</v>
      </c>
      <c r="GX56" t="s">
        <v>390</v>
      </c>
      <c r="GY56">
        <v>0</v>
      </c>
      <c r="GZ56">
        <v>100</v>
      </c>
      <c r="HA56">
        <v>100</v>
      </c>
      <c r="HB56">
        <v>0.47599999999999998</v>
      </c>
      <c r="HC56">
        <v>0.1172</v>
      </c>
      <c r="HD56">
        <v>0.459293553256168</v>
      </c>
      <c r="HE56">
        <v>7.2704984381113296E-4</v>
      </c>
      <c r="HF56">
        <v>-1.05877040029023E-6</v>
      </c>
      <c r="HG56">
        <v>2.9517966189716799E-10</v>
      </c>
      <c r="HH56">
        <v>0.117230000000006</v>
      </c>
      <c r="HI56">
        <v>0</v>
      </c>
      <c r="HJ56">
        <v>0</v>
      </c>
      <c r="HK56">
        <v>0</v>
      </c>
      <c r="HL56">
        <v>1</v>
      </c>
      <c r="HM56">
        <v>2242</v>
      </c>
      <c r="HN56">
        <v>1</v>
      </c>
      <c r="HO56">
        <v>25</v>
      </c>
      <c r="HP56">
        <v>0.4</v>
      </c>
      <c r="HQ56">
        <v>0.5</v>
      </c>
      <c r="HR56">
        <v>0.19653300000000001</v>
      </c>
      <c r="HS56">
        <v>2.7758799999999999</v>
      </c>
      <c r="HT56">
        <v>1.49536</v>
      </c>
      <c r="HU56">
        <v>2.2631800000000002</v>
      </c>
      <c r="HV56">
        <v>1.49658</v>
      </c>
      <c r="HW56">
        <v>2.4377399999999998</v>
      </c>
      <c r="HX56">
        <v>48.7637</v>
      </c>
      <c r="HY56">
        <v>15.839399999999999</v>
      </c>
      <c r="HZ56">
        <v>18</v>
      </c>
      <c r="IA56">
        <v>513.94600000000003</v>
      </c>
      <c r="IB56">
        <v>404.47</v>
      </c>
      <c r="IC56">
        <v>31.498899999999999</v>
      </c>
      <c r="ID56">
        <v>34.846699999999998</v>
      </c>
      <c r="IE56">
        <v>30.0002</v>
      </c>
      <c r="IF56">
        <v>34.635399999999997</v>
      </c>
      <c r="IG56">
        <v>34.563699999999997</v>
      </c>
      <c r="IH56">
        <v>3.9809600000000001</v>
      </c>
      <c r="II56">
        <v>20.5185</v>
      </c>
      <c r="IJ56">
        <v>36.188899999999997</v>
      </c>
      <c r="IK56">
        <v>31.4756</v>
      </c>
      <c r="IL56">
        <v>20</v>
      </c>
      <c r="IM56">
        <v>32.144300000000001</v>
      </c>
      <c r="IN56">
        <v>99.142600000000002</v>
      </c>
      <c r="IO56">
        <v>99.303600000000003</v>
      </c>
    </row>
    <row r="57" spans="1:249" x14ac:dyDescent="0.3">
      <c r="A57">
        <v>44</v>
      </c>
      <c r="B57">
        <v>1658420659.0999999</v>
      </c>
      <c r="C57">
        <v>6106.0999999046298</v>
      </c>
      <c r="D57" t="s">
        <v>587</v>
      </c>
      <c r="E57" t="s">
        <v>588</v>
      </c>
      <c r="F57" t="s">
        <v>378</v>
      </c>
      <c r="G57" t="s">
        <v>31</v>
      </c>
      <c r="H57" t="s">
        <v>380</v>
      </c>
      <c r="I57" t="s">
        <v>381</v>
      </c>
      <c r="J57" t="s">
        <v>382</v>
      </c>
      <c r="K57">
        <f t="shared" si="47"/>
        <v>3.3077838488962747</v>
      </c>
      <c r="L57">
        <v>1658420659.0999999</v>
      </c>
      <c r="M57">
        <f t="shared" si="48"/>
        <v>4.633328894352317E-3</v>
      </c>
      <c r="N57">
        <f t="shared" si="49"/>
        <v>4.6333288943523172</v>
      </c>
      <c r="O57">
        <f t="shared" si="50"/>
        <v>18.063113609684766</v>
      </c>
      <c r="P57">
        <f t="shared" si="51"/>
        <v>375.76600000000002</v>
      </c>
      <c r="Q57">
        <f t="shared" si="52"/>
        <v>260.7932554367265</v>
      </c>
      <c r="R57">
        <f t="shared" si="53"/>
        <v>25.777917285489931</v>
      </c>
      <c r="S57">
        <f t="shared" si="54"/>
        <v>37.142313555917603</v>
      </c>
      <c r="T57">
        <f t="shared" si="55"/>
        <v>0.28449415286819385</v>
      </c>
      <c r="U57">
        <f t="shared" si="56"/>
        <v>2.9100055046789275</v>
      </c>
      <c r="V57">
        <f t="shared" si="57"/>
        <v>0.26989621261860525</v>
      </c>
      <c r="W57">
        <f t="shared" si="58"/>
        <v>0.16993425597945613</v>
      </c>
      <c r="X57">
        <f t="shared" si="59"/>
        <v>289.56864475483593</v>
      </c>
      <c r="Y57">
        <f t="shared" si="60"/>
        <v>34.794516009692721</v>
      </c>
      <c r="Z57">
        <f t="shared" si="61"/>
        <v>34.042200000000001</v>
      </c>
      <c r="AA57">
        <f t="shared" si="62"/>
        <v>5.3555999828913174</v>
      </c>
      <c r="AB57">
        <f t="shared" si="63"/>
        <v>68.811652997517157</v>
      </c>
      <c r="AC57">
        <f t="shared" si="64"/>
        <v>3.7367777321189202</v>
      </c>
      <c r="AD57">
        <f t="shared" si="65"/>
        <v>5.4304432016096884</v>
      </c>
      <c r="AE57">
        <f t="shared" si="66"/>
        <v>1.6188222507723973</v>
      </c>
      <c r="AF57">
        <f t="shared" si="67"/>
        <v>-204.32980424093716</v>
      </c>
      <c r="AG57">
        <f t="shared" si="68"/>
        <v>39.079858396970927</v>
      </c>
      <c r="AH57">
        <f t="shared" si="69"/>
        <v>3.1109501935370116</v>
      </c>
      <c r="AI57">
        <f t="shared" si="70"/>
        <v>127.42964910440671</v>
      </c>
      <c r="AJ57">
        <v>0</v>
      </c>
      <c r="AK57">
        <v>0</v>
      </c>
      <c r="AL57">
        <f t="shared" si="71"/>
        <v>1</v>
      </c>
      <c r="AM57">
        <f t="shared" si="72"/>
        <v>0</v>
      </c>
      <c r="AN57">
        <f t="shared" si="73"/>
        <v>51046.807955659788</v>
      </c>
      <c r="AO57" t="s">
        <v>383</v>
      </c>
      <c r="AP57">
        <v>10238.9</v>
      </c>
      <c r="AQ57">
        <v>302.21199999999999</v>
      </c>
      <c r="AR57">
        <v>4052.3</v>
      </c>
      <c r="AS57">
        <f t="shared" si="74"/>
        <v>0.92542210596451402</v>
      </c>
      <c r="AT57">
        <v>-0.32343011824092399</v>
      </c>
      <c r="AU57" t="s">
        <v>589</v>
      </c>
      <c r="AV57">
        <v>10409.200000000001</v>
      </c>
      <c r="AW57">
        <v>826.51346153846202</v>
      </c>
      <c r="AX57">
        <v>1169.25</v>
      </c>
      <c r="AY57">
        <f t="shared" si="75"/>
        <v>0.29312511307379774</v>
      </c>
      <c r="AZ57">
        <v>0.5</v>
      </c>
      <c r="BA57">
        <f t="shared" si="76"/>
        <v>1513.1933993548373</v>
      </c>
      <c r="BB57">
        <f t="shared" si="77"/>
        <v>18.063113609684766</v>
      </c>
      <c r="BC57">
        <f t="shared" si="78"/>
        <v>221.77749314420552</v>
      </c>
      <c r="BD57">
        <f t="shared" si="79"/>
        <v>1.2150822053390497E-2</v>
      </c>
      <c r="BE57">
        <f t="shared" si="80"/>
        <v>2.4657258926662391</v>
      </c>
      <c r="BF57">
        <f t="shared" si="81"/>
        <v>255.270629922719</v>
      </c>
      <c r="BG57" t="s">
        <v>590</v>
      </c>
      <c r="BH57">
        <v>589.07000000000005</v>
      </c>
      <c r="BI57">
        <f t="shared" si="82"/>
        <v>589.07000000000005</v>
      </c>
      <c r="BJ57">
        <f t="shared" si="83"/>
        <v>0.49619841778918106</v>
      </c>
      <c r="BK57">
        <f t="shared" si="84"/>
        <v>0.59074173267182251</v>
      </c>
      <c r="BL57">
        <f t="shared" si="85"/>
        <v>0.8324743086656099</v>
      </c>
      <c r="BM57">
        <f t="shared" si="86"/>
        <v>0.39529586761080593</v>
      </c>
      <c r="BN57">
        <f t="shared" si="87"/>
        <v>0.76879529227047472</v>
      </c>
      <c r="BO57">
        <f t="shared" si="88"/>
        <v>0.42103153627679518</v>
      </c>
      <c r="BP57">
        <f t="shared" si="89"/>
        <v>0.57896846372320487</v>
      </c>
      <c r="BQ57">
        <f t="shared" si="90"/>
        <v>1800.01</v>
      </c>
      <c r="BR57">
        <f t="shared" si="91"/>
        <v>1513.1933993548373</v>
      </c>
      <c r="BS57">
        <f t="shared" si="92"/>
        <v>0.84065832931752449</v>
      </c>
      <c r="BT57">
        <f t="shared" si="93"/>
        <v>0.16087057558282228</v>
      </c>
      <c r="BU57">
        <v>6</v>
      </c>
      <c r="BV57">
        <v>0.5</v>
      </c>
      <c r="BW57" t="s">
        <v>386</v>
      </c>
      <c r="BX57">
        <v>2</v>
      </c>
      <c r="BY57">
        <v>1658420659.0999999</v>
      </c>
      <c r="BZ57">
        <v>375.76600000000002</v>
      </c>
      <c r="CA57">
        <v>399.51100000000002</v>
      </c>
      <c r="CB57">
        <v>37.804699999999997</v>
      </c>
      <c r="CC57">
        <v>32.459400000000002</v>
      </c>
      <c r="CD57">
        <v>374.84699999999998</v>
      </c>
      <c r="CE57">
        <v>37.696199999999997</v>
      </c>
      <c r="CF57">
        <v>500.42099999999999</v>
      </c>
      <c r="CG57">
        <v>98.7607</v>
      </c>
      <c r="CH57">
        <v>8.3563600000000002E-2</v>
      </c>
      <c r="CI57">
        <v>34.2913</v>
      </c>
      <c r="CJ57">
        <v>34.042200000000001</v>
      </c>
      <c r="CK57">
        <v>999.9</v>
      </c>
      <c r="CL57">
        <v>0</v>
      </c>
      <c r="CM57">
        <v>0</v>
      </c>
      <c r="CN57">
        <v>10013.1</v>
      </c>
      <c r="CO57">
        <v>0</v>
      </c>
      <c r="CP57">
        <v>1.5289399999999999E-3</v>
      </c>
      <c r="CQ57">
        <v>-23.744399999999999</v>
      </c>
      <c r="CR57">
        <v>390.53</v>
      </c>
      <c r="CS57">
        <v>412.91399999999999</v>
      </c>
      <c r="CT57">
        <v>5.3452799999999998</v>
      </c>
      <c r="CU57">
        <v>399.51100000000002</v>
      </c>
      <c r="CV57">
        <v>32.459400000000002</v>
      </c>
      <c r="CW57">
        <v>3.7336200000000002</v>
      </c>
      <c r="CX57">
        <v>3.2057199999999999</v>
      </c>
      <c r="CY57">
        <v>27.721299999999999</v>
      </c>
      <c r="CZ57">
        <v>25.136900000000001</v>
      </c>
      <c r="DA57">
        <v>1800.01</v>
      </c>
      <c r="DB57">
        <v>0.977993</v>
      </c>
      <c r="DC57">
        <v>2.2006499999999998E-2</v>
      </c>
      <c r="DD57">
        <v>0</v>
      </c>
      <c r="DE57">
        <v>827.40099999999995</v>
      </c>
      <c r="DF57">
        <v>5.0009800000000002</v>
      </c>
      <c r="DG57">
        <v>17100.400000000001</v>
      </c>
      <c r="DH57">
        <v>16375.9</v>
      </c>
      <c r="DI57">
        <v>47.25</v>
      </c>
      <c r="DJ57">
        <v>48.811999999999998</v>
      </c>
      <c r="DK57">
        <v>47.75</v>
      </c>
      <c r="DL57">
        <v>48.061999999999998</v>
      </c>
      <c r="DM57">
        <v>48.75</v>
      </c>
      <c r="DN57">
        <v>1755.51</v>
      </c>
      <c r="DO57">
        <v>39.5</v>
      </c>
      <c r="DP57">
        <v>0</v>
      </c>
      <c r="DQ57">
        <v>124.59999990463299</v>
      </c>
      <c r="DR57">
        <v>0</v>
      </c>
      <c r="DS57">
        <v>826.51346153846202</v>
      </c>
      <c r="DT57">
        <v>8.7193846162256392</v>
      </c>
      <c r="DU57">
        <v>159.500854821746</v>
      </c>
      <c r="DV57">
        <v>17077.5769230769</v>
      </c>
      <c r="DW57">
        <v>15</v>
      </c>
      <c r="DX57">
        <v>1658420653.5999999</v>
      </c>
      <c r="DY57" t="s">
        <v>591</v>
      </c>
      <c r="DZ57">
        <v>1658420653.5999999</v>
      </c>
      <c r="EA57">
        <v>1658420652.5999999</v>
      </c>
      <c r="EB57">
        <v>46</v>
      </c>
      <c r="EC57">
        <v>0.32</v>
      </c>
      <c r="ED57">
        <v>-8.9999999999999993E-3</v>
      </c>
      <c r="EE57">
        <v>0.92</v>
      </c>
      <c r="EF57">
        <v>0.109</v>
      </c>
      <c r="EG57">
        <v>400</v>
      </c>
      <c r="EH57">
        <v>32</v>
      </c>
      <c r="EI57">
        <v>0.06</v>
      </c>
      <c r="EJ57">
        <v>0.02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2.95933</v>
      </c>
      <c r="EW57">
        <v>2.82402</v>
      </c>
      <c r="EX57">
        <v>8.8343400000000002E-2</v>
      </c>
      <c r="EY57">
        <v>9.3737200000000007E-2</v>
      </c>
      <c r="EZ57">
        <v>0.15355099999999999</v>
      </c>
      <c r="FA57">
        <v>0.138818</v>
      </c>
      <c r="FB57">
        <v>27134.1</v>
      </c>
      <c r="FC57">
        <v>27712.9</v>
      </c>
      <c r="FD57">
        <v>27311.3</v>
      </c>
      <c r="FE57">
        <v>27869.8</v>
      </c>
      <c r="FF57">
        <v>29629.7</v>
      </c>
      <c r="FG57">
        <v>29373.4</v>
      </c>
      <c r="FH57">
        <v>38032</v>
      </c>
      <c r="FI57">
        <v>36972.800000000003</v>
      </c>
      <c r="FJ57">
        <v>1.9914000000000001</v>
      </c>
      <c r="FK57">
        <v>1.62757</v>
      </c>
      <c r="FL57">
        <v>7.2814500000000004E-2</v>
      </c>
      <c r="FM57">
        <v>0</v>
      </c>
      <c r="FN57">
        <v>32.863900000000001</v>
      </c>
      <c r="FO57">
        <v>999.9</v>
      </c>
      <c r="FP57">
        <v>36.832999999999998</v>
      </c>
      <c r="FQ57">
        <v>46.226999999999997</v>
      </c>
      <c r="FR57">
        <v>38.2849</v>
      </c>
      <c r="FS57">
        <v>61.576599999999999</v>
      </c>
      <c r="FT57">
        <v>34.154600000000002</v>
      </c>
      <c r="FU57">
        <v>1</v>
      </c>
      <c r="FV57">
        <v>0.61397599999999997</v>
      </c>
      <c r="FW57">
        <v>1.14259</v>
      </c>
      <c r="FX57">
        <v>20.2987</v>
      </c>
      <c r="FY57">
        <v>5.2198399999999996</v>
      </c>
      <c r="FZ57">
        <v>12.017899999999999</v>
      </c>
      <c r="GA57">
        <v>4.9964000000000004</v>
      </c>
      <c r="GB57">
        <v>3.2903500000000001</v>
      </c>
      <c r="GC57">
        <v>131.6</v>
      </c>
      <c r="GD57">
        <v>9999</v>
      </c>
      <c r="GE57">
        <v>7751.1</v>
      </c>
      <c r="GF57">
        <v>9999</v>
      </c>
      <c r="GG57">
        <v>1.8779399999999999</v>
      </c>
      <c r="GH57">
        <v>1.87182</v>
      </c>
      <c r="GI57">
        <v>1.87395</v>
      </c>
      <c r="GJ57">
        <v>1.87212</v>
      </c>
      <c r="GK57">
        <v>1.8722300000000001</v>
      </c>
      <c r="GL57">
        <v>1.87348</v>
      </c>
      <c r="GM57">
        <v>1.8736900000000001</v>
      </c>
      <c r="GN57">
        <v>1.8776200000000001</v>
      </c>
      <c r="GO57">
        <v>5</v>
      </c>
      <c r="GP57">
        <v>0</v>
      </c>
      <c r="GQ57">
        <v>0</v>
      </c>
      <c r="GR57">
        <v>0</v>
      </c>
      <c r="GS57" t="s">
        <v>388</v>
      </c>
      <c r="GT57" t="s">
        <v>389</v>
      </c>
      <c r="GU57" t="s">
        <v>390</v>
      </c>
      <c r="GV57" t="s">
        <v>390</v>
      </c>
      <c r="GW57" t="s">
        <v>390</v>
      </c>
      <c r="GX57" t="s">
        <v>390</v>
      </c>
      <c r="GY57">
        <v>0</v>
      </c>
      <c r="GZ57">
        <v>100</v>
      </c>
      <c r="HA57">
        <v>100</v>
      </c>
      <c r="HB57">
        <v>0.91900000000000004</v>
      </c>
      <c r="HC57">
        <v>0.1085</v>
      </c>
      <c r="HD57">
        <v>0.77981052311855004</v>
      </c>
      <c r="HE57">
        <v>7.2704984381113296E-4</v>
      </c>
      <c r="HF57">
        <v>-1.05877040029023E-6</v>
      </c>
      <c r="HG57">
        <v>2.9517966189716799E-10</v>
      </c>
      <c r="HH57">
        <v>0.10851999999999901</v>
      </c>
      <c r="HI57">
        <v>0</v>
      </c>
      <c r="HJ57">
        <v>0</v>
      </c>
      <c r="HK57">
        <v>0</v>
      </c>
      <c r="HL57">
        <v>1</v>
      </c>
      <c r="HM57">
        <v>2242</v>
      </c>
      <c r="HN57">
        <v>1</v>
      </c>
      <c r="HO57">
        <v>25</v>
      </c>
      <c r="HP57">
        <v>0.1</v>
      </c>
      <c r="HQ57">
        <v>0.1</v>
      </c>
      <c r="HR57">
        <v>1.02173</v>
      </c>
      <c r="HS57">
        <v>2.6916500000000001</v>
      </c>
      <c r="HT57">
        <v>1.49536</v>
      </c>
      <c r="HU57">
        <v>2.2619600000000002</v>
      </c>
      <c r="HV57">
        <v>1.49658</v>
      </c>
      <c r="HW57">
        <v>2.6086399999999998</v>
      </c>
      <c r="HX57">
        <v>48.701599999999999</v>
      </c>
      <c r="HY57">
        <v>15.839399999999999</v>
      </c>
      <c r="HZ57">
        <v>18</v>
      </c>
      <c r="IA57">
        <v>505.33199999999999</v>
      </c>
      <c r="IB57">
        <v>402.053</v>
      </c>
      <c r="IC57">
        <v>31.552499999999998</v>
      </c>
      <c r="ID57">
        <v>34.840400000000002</v>
      </c>
      <c r="IE57">
        <v>30.0002</v>
      </c>
      <c r="IF57">
        <v>34.672699999999999</v>
      </c>
      <c r="IG57">
        <v>34.602400000000003</v>
      </c>
      <c r="IH57">
        <v>20.5093</v>
      </c>
      <c r="II57">
        <v>18.625399999999999</v>
      </c>
      <c r="IJ57">
        <v>37.063000000000002</v>
      </c>
      <c r="IK57">
        <v>31.527000000000001</v>
      </c>
      <c r="IL57">
        <v>400</v>
      </c>
      <c r="IM57">
        <v>32.541800000000002</v>
      </c>
      <c r="IN57">
        <v>99.143900000000002</v>
      </c>
      <c r="IO57">
        <v>99.298299999999998</v>
      </c>
    </row>
    <row r="58" spans="1:249" x14ac:dyDescent="0.3">
      <c r="A58">
        <v>45</v>
      </c>
      <c r="B58">
        <v>1658420759.5</v>
      </c>
      <c r="C58">
        <v>6206.5</v>
      </c>
      <c r="D58" t="s">
        <v>592</v>
      </c>
      <c r="E58" t="s">
        <v>593</v>
      </c>
      <c r="F58" t="s">
        <v>378</v>
      </c>
      <c r="G58" t="s">
        <v>31</v>
      </c>
      <c r="H58" t="s">
        <v>380</v>
      </c>
      <c r="I58" t="s">
        <v>381</v>
      </c>
      <c r="J58" t="s">
        <v>382</v>
      </c>
      <c r="K58">
        <f t="shared" si="47"/>
        <v>3.8848585548491092</v>
      </c>
      <c r="L58">
        <v>1658420759.5</v>
      </c>
      <c r="M58">
        <f t="shared" si="48"/>
        <v>5.7197491845756314E-3</v>
      </c>
      <c r="N58">
        <f t="shared" si="49"/>
        <v>5.7197491845756314</v>
      </c>
      <c r="O58">
        <f t="shared" si="50"/>
        <v>20.462573863295415</v>
      </c>
      <c r="P58">
        <f t="shared" si="51"/>
        <v>372.97</v>
      </c>
      <c r="Q58">
        <f t="shared" si="52"/>
        <v>273.39252205242258</v>
      </c>
      <c r="R58">
        <f t="shared" si="53"/>
        <v>27.028705256693378</v>
      </c>
      <c r="S58">
        <f t="shared" si="54"/>
        <v>36.873342854842001</v>
      </c>
      <c r="T58">
        <f t="shared" si="55"/>
        <v>0.38066998626044218</v>
      </c>
      <c r="U58">
        <f t="shared" si="56"/>
        <v>2.9132303994052409</v>
      </c>
      <c r="V58">
        <f t="shared" si="57"/>
        <v>0.35503780358148651</v>
      </c>
      <c r="W58">
        <f t="shared" si="58"/>
        <v>0.22405758889842423</v>
      </c>
      <c r="X58">
        <f t="shared" si="59"/>
        <v>289.56704875482893</v>
      </c>
      <c r="Y58">
        <f t="shared" si="60"/>
        <v>34.431445148489715</v>
      </c>
      <c r="Z58">
        <f t="shared" si="61"/>
        <v>34.013300000000001</v>
      </c>
      <c r="AA58">
        <f t="shared" si="62"/>
        <v>5.346975195113882</v>
      </c>
      <c r="AB58">
        <f t="shared" si="63"/>
        <v>70.80906365357535</v>
      </c>
      <c r="AC58">
        <f t="shared" si="64"/>
        <v>3.82815630753004</v>
      </c>
      <c r="AD58">
        <f t="shared" si="65"/>
        <v>5.4063083311746984</v>
      </c>
      <c r="AE58">
        <f t="shared" si="66"/>
        <v>1.518818887583842</v>
      </c>
      <c r="AF58">
        <f t="shared" si="67"/>
        <v>-252.24093903978533</v>
      </c>
      <c r="AG58">
        <f t="shared" si="68"/>
        <v>31.097499303961666</v>
      </c>
      <c r="AH58">
        <f t="shared" si="69"/>
        <v>2.4714596139848992</v>
      </c>
      <c r="AI58">
        <f t="shared" si="70"/>
        <v>70.895068632990174</v>
      </c>
      <c r="AJ58">
        <v>0</v>
      </c>
      <c r="AK58">
        <v>0</v>
      </c>
      <c r="AL58">
        <f t="shared" si="71"/>
        <v>1</v>
      </c>
      <c r="AM58">
        <f t="shared" si="72"/>
        <v>0</v>
      </c>
      <c r="AN58">
        <f t="shared" si="73"/>
        <v>51150.541891596367</v>
      </c>
      <c r="AO58" t="s">
        <v>383</v>
      </c>
      <c r="AP58">
        <v>10238.9</v>
      </c>
      <c r="AQ58">
        <v>302.21199999999999</v>
      </c>
      <c r="AR58">
        <v>4052.3</v>
      </c>
      <c r="AS58">
        <f t="shared" si="74"/>
        <v>0.92542210596451402</v>
      </c>
      <c r="AT58">
        <v>-0.32343011824092399</v>
      </c>
      <c r="AU58" t="s">
        <v>594</v>
      </c>
      <c r="AV58">
        <v>10409.200000000001</v>
      </c>
      <c r="AW58">
        <v>830.52480769230795</v>
      </c>
      <c r="AX58">
        <v>1200.8900000000001</v>
      </c>
      <c r="AY58">
        <f t="shared" si="75"/>
        <v>0.30840892363804517</v>
      </c>
      <c r="AZ58">
        <v>0.5</v>
      </c>
      <c r="BA58">
        <f t="shared" si="76"/>
        <v>1513.1849993548335</v>
      </c>
      <c r="BB58">
        <f t="shared" si="77"/>
        <v>20.462573863295415</v>
      </c>
      <c r="BC58">
        <f t="shared" si="78"/>
        <v>233.33987845813013</v>
      </c>
      <c r="BD58">
        <f t="shared" si="79"/>
        <v>1.3736591355583572E-2</v>
      </c>
      <c r="BE58">
        <f t="shared" si="80"/>
        <v>2.37441397630091</v>
      </c>
      <c r="BF58">
        <f t="shared" si="81"/>
        <v>256.74746802064709</v>
      </c>
      <c r="BG58" t="s">
        <v>595</v>
      </c>
      <c r="BH58">
        <v>587.33000000000004</v>
      </c>
      <c r="BI58">
        <f t="shared" si="82"/>
        <v>587.33000000000004</v>
      </c>
      <c r="BJ58">
        <f t="shared" si="83"/>
        <v>0.51092106687540073</v>
      </c>
      <c r="BK58">
        <f t="shared" si="84"/>
        <v>0.60363320996755354</v>
      </c>
      <c r="BL58">
        <f t="shared" si="85"/>
        <v>0.82292487380843116</v>
      </c>
      <c r="BM58">
        <f t="shared" si="86"/>
        <v>0.41212224212420034</v>
      </c>
      <c r="BN58">
        <f t="shared" si="87"/>
        <v>0.76035815692858399</v>
      </c>
      <c r="BO58">
        <f t="shared" si="88"/>
        <v>0.4268769456692616</v>
      </c>
      <c r="BP58">
        <f t="shared" si="89"/>
        <v>0.5731230543307384</v>
      </c>
      <c r="BQ58">
        <f t="shared" si="90"/>
        <v>1800</v>
      </c>
      <c r="BR58">
        <f t="shared" si="91"/>
        <v>1513.1849993548335</v>
      </c>
      <c r="BS58">
        <f t="shared" si="92"/>
        <v>0.84065833297490755</v>
      </c>
      <c r="BT58">
        <f t="shared" si="93"/>
        <v>0.16087058264157164</v>
      </c>
      <c r="BU58">
        <v>6</v>
      </c>
      <c r="BV58">
        <v>0.5</v>
      </c>
      <c r="BW58" t="s">
        <v>386</v>
      </c>
      <c r="BX58">
        <v>2</v>
      </c>
      <c r="BY58">
        <v>1658420759.5</v>
      </c>
      <c r="BZ58">
        <v>372.97</v>
      </c>
      <c r="CA58">
        <v>400.08</v>
      </c>
      <c r="CB58">
        <v>38.721400000000003</v>
      </c>
      <c r="CC58">
        <v>32.124699999999997</v>
      </c>
      <c r="CD58">
        <v>372.14499999999998</v>
      </c>
      <c r="CE58">
        <v>38.605800000000002</v>
      </c>
      <c r="CF58">
        <v>500.09300000000002</v>
      </c>
      <c r="CG58">
        <v>98.764499999999998</v>
      </c>
      <c r="CH58">
        <v>9.9598599999999995E-2</v>
      </c>
      <c r="CI58">
        <v>34.211300000000001</v>
      </c>
      <c r="CJ58">
        <v>34.013300000000001</v>
      </c>
      <c r="CK58">
        <v>999.9</v>
      </c>
      <c r="CL58">
        <v>0</v>
      </c>
      <c r="CM58">
        <v>0</v>
      </c>
      <c r="CN58">
        <v>10031.200000000001</v>
      </c>
      <c r="CO58">
        <v>0</v>
      </c>
      <c r="CP58">
        <v>1.5289399999999999E-3</v>
      </c>
      <c r="CQ58">
        <v>-27.110199999999999</v>
      </c>
      <c r="CR58">
        <v>387.99400000000003</v>
      </c>
      <c r="CS58">
        <v>413.35899999999998</v>
      </c>
      <c r="CT58">
        <v>6.5966100000000001</v>
      </c>
      <c r="CU58">
        <v>400.08</v>
      </c>
      <c r="CV58">
        <v>32.124699999999997</v>
      </c>
      <c r="CW58">
        <v>3.82429</v>
      </c>
      <c r="CX58">
        <v>3.1727799999999999</v>
      </c>
      <c r="CY58">
        <v>28.1327</v>
      </c>
      <c r="CZ58">
        <v>24.9636</v>
      </c>
      <c r="DA58">
        <v>1800</v>
      </c>
      <c r="DB58">
        <v>0.977993</v>
      </c>
      <c r="DC58">
        <v>2.2006499999999998E-2</v>
      </c>
      <c r="DD58">
        <v>0</v>
      </c>
      <c r="DE58">
        <v>832.28300000000002</v>
      </c>
      <c r="DF58">
        <v>5.0009800000000002</v>
      </c>
      <c r="DG58">
        <v>17152.8</v>
      </c>
      <c r="DH58">
        <v>16375.8</v>
      </c>
      <c r="DI58">
        <v>47.311999999999998</v>
      </c>
      <c r="DJ58">
        <v>48.875</v>
      </c>
      <c r="DK58">
        <v>47.811999999999998</v>
      </c>
      <c r="DL58">
        <v>48.186999999999998</v>
      </c>
      <c r="DM58">
        <v>48.811999999999998</v>
      </c>
      <c r="DN58">
        <v>1755.5</v>
      </c>
      <c r="DO58">
        <v>39.5</v>
      </c>
      <c r="DP58">
        <v>0</v>
      </c>
      <c r="DQ58">
        <v>100.200000047684</v>
      </c>
      <c r="DR58">
        <v>0</v>
      </c>
      <c r="DS58">
        <v>830.52480769230795</v>
      </c>
      <c r="DT58">
        <v>14.337743597736701</v>
      </c>
      <c r="DU58">
        <v>125.531623992025</v>
      </c>
      <c r="DV58">
        <v>17126.461538461499</v>
      </c>
      <c r="DW58">
        <v>15</v>
      </c>
      <c r="DX58">
        <v>1658420737.0999999</v>
      </c>
      <c r="DY58" t="s">
        <v>596</v>
      </c>
      <c r="DZ58">
        <v>1658420737.0999999</v>
      </c>
      <c r="EA58">
        <v>1658420733.5999999</v>
      </c>
      <c r="EB58">
        <v>47</v>
      </c>
      <c r="EC58">
        <v>-9.4E-2</v>
      </c>
      <c r="ED58">
        <v>7.0000000000000001E-3</v>
      </c>
      <c r="EE58">
        <v>0.82599999999999996</v>
      </c>
      <c r="EF58">
        <v>0.11600000000000001</v>
      </c>
      <c r="EG58">
        <v>400</v>
      </c>
      <c r="EH58">
        <v>32</v>
      </c>
      <c r="EI58">
        <v>0.15</v>
      </c>
      <c r="EJ58">
        <v>0.02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2.9583599999999999</v>
      </c>
      <c r="EW58">
        <v>2.8402099999999999</v>
      </c>
      <c r="EX58">
        <v>8.7854399999999999E-2</v>
      </c>
      <c r="EY58">
        <v>9.38393E-2</v>
      </c>
      <c r="EZ58">
        <v>0.15603700000000001</v>
      </c>
      <c r="FA58">
        <v>0.13786300000000001</v>
      </c>
      <c r="FB58">
        <v>27144.9</v>
      </c>
      <c r="FC58">
        <v>27707.7</v>
      </c>
      <c r="FD58">
        <v>27307.8</v>
      </c>
      <c r="FE58">
        <v>27867.9</v>
      </c>
      <c r="FF58">
        <v>29539.1</v>
      </c>
      <c r="FG58">
        <v>29404.9</v>
      </c>
      <c r="FH58">
        <v>38027.199999999997</v>
      </c>
      <c r="FI58">
        <v>36971.199999999997</v>
      </c>
      <c r="FJ58">
        <v>2.00535</v>
      </c>
      <c r="FK58">
        <v>1.63165</v>
      </c>
      <c r="FL58">
        <v>6.1884500000000002E-2</v>
      </c>
      <c r="FM58">
        <v>0</v>
      </c>
      <c r="FN58">
        <v>33.011899999999997</v>
      </c>
      <c r="FO58">
        <v>999.9</v>
      </c>
      <c r="FP58">
        <v>36.832999999999998</v>
      </c>
      <c r="FQ58">
        <v>46.226999999999997</v>
      </c>
      <c r="FR58">
        <v>38.284100000000002</v>
      </c>
      <c r="FS58">
        <v>61.5366</v>
      </c>
      <c r="FT58">
        <v>35.364600000000003</v>
      </c>
      <c r="FU58">
        <v>1</v>
      </c>
      <c r="FV58">
        <v>0.62235300000000005</v>
      </c>
      <c r="FW58">
        <v>1.79321</v>
      </c>
      <c r="FX58">
        <v>20.2927</v>
      </c>
      <c r="FY58">
        <v>5.2232799999999999</v>
      </c>
      <c r="FZ58">
        <v>12.0183</v>
      </c>
      <c r="GA58">
        <v>4.9977499999999999</v>
      </c>
      <c r="GB58">
        <v>3.2909999999999999</v>
      </c>
      <c r="GC58">
        <v>131.6</v>
      </c>
      <c r="GD58">
        <v>9999</v>
      </c>
      <c r="GE58">
        <v>7752.8</v>
      </c>
      <c r="GF58">
        <v>9999</v>
      </c>
      <c r="GG58">
        <v>1.8779399999999999</v>
      </c>
      <c r="GH58">
        <v>1.8717999999999999</v>
      </c>
      <c r="GI58">
        <v>1.8739300000000001</v>
      </c>
      <c r="GJ58">
        <v>1.8721000000000001</v>
      </c>
      <c r="GK58">
        <v>1.87219</v>
      </c>
      <c r="GL58">
        <v>1.87347</v>
      </c>
      <c r="GM58">
        <v>1.8736699999999999</v>
      </c>
      <c r="GN58">
        <v>1.8775900000000001</v>
      </c>
      <c r="GO58">
        <v>5</v>
      </c>
      <c r="GP58">
        <v>0</v>
      </c>
      <c r="GQ58">
        <v>0</v>
      </c>
      <c r="GR58">
        <v>0</v>
      </c>
      <c r="GS58" t="s">
        <v>388</v>
      </c>
      <c r="GT58" t="s">
        <v>389</v>
      </c>
      <c r="GU58" t="s">
        <v>390</v>
      </c>
      <c r="GV58" t="s">
        <v>390</v>
      </c>
      <c r="GW58" t="s">
        <v>390</v>
      </c>
      <c r="GX58" t="s">
        <v>390</v>
      </c>
      <c r="GY58">
        <v>0</v>
      </c>
      <c r="GZ58">
        <v>100</v>
      </c>
      <c r="HA58">
        <v>100</v>
      </c>
      <c r="HB58">
        <v>0.82499999999999996</v>
      </c>
      <c r="HC58">
        <v>0.11559999999999999</v>
      </c>
      <c r="HD58">
        <v>0.68576009511370595</v>
      </c>
      <c r="HE58">
        <v>7.2704984381113296E-4</v>
      </c>
      <c r="HF58">
        <v>-1.05877040029023E-6</v>
      </c>
      <c r="HG58">
        <v>2.9517966189716799E-10</v>
      </c>
      <c r="HH58">
        <v>0.11560476190475601</v>
      </c>
      <c r="HI58">
        <v>0</v>
      </c>
      <c r="HJ58">
        <v>0</v>
      </c>
      <c r="HK58">
        <v>0</v>
      </c>
      <c r="HL58">
        <v>1</v>
      </c>
      <c r="HM58">
        <v>2242</v>
      </c>
      <c r="HN58">
        <v>1</v>
      </c>
      <c r="HO58">
        <v>25</v>
      </c>
      <c r="HP58">
        <v>0.4</v>
      </c>
      <c r="HQ58">
        <v>0.4</v>
      </c>
      <c r="HR58">
        <v>1.02051</v>
      </c>
      <c r="HS58">
        <v>2.6989700000000001</v>
      </c>
      <c r="HT58">
        <v>1.49536</v>
      </c>
      <c r="HU58">
        <v>2.2607400000000002</v>
      </c>
      <c r="HV58">
        <v>1.49658</v>
      </c>
      <c r="HW58">
        <v>2.4560499999999998</v>
      </c>
      <c r="HX58">
        <v>48.701599999999999</v>
      </c>
      <c r="HY58">
        <v>15.804399999999999</v>
      </c>
      <c r="HZ58">
        <v>18</v>
      </c>
      <c r="IA58">
        <v>514.16600000000005</v>
      </c>
      <c r="IB58">
        <v>404.654</v>
      </c>
      <c r="IC58">
        <v>30.695699999999999</v>
      </c>
      <c r="ID58">
        <v>34.896700000000003</v>
      </c>
      <c r="IE58">
        <v>30.000299999999999</v>
      </c>
      <c r="IF58">
        <v>34.679699999999997</v>
      </c>
      <c r="IG58">
        <v>34.608199999999997</v>
      </c>
      <c r="IH58">
        <v>20.492100000000001</v>
      </c>
      <c r="II58">
        <v>20.9636</v>
      </c>
      <c r="IJ58">
        <v>37.162300000000002</v>
      </c>
      <c r="IK58">
        <v>30.680700000000002</v>
      </c>
      <c r="IL58">
        <v>400</v>
      </c>
      <c r="IM58">
        <v>31.9404</v>
      </c>
      <c r="IN58">
        <v>99.131299999999996</v>
      </c>
      <c r="IO58">
        <v>99.292900000000003</v>
      </c>
    </row>
    <row r="59" spans="1:249" x14ac:dyDescent="0.3">
      <c r="A59">
        <v>46</v>
      </c>
      <c r="B59">
        <v>1658420859.5</v>
      </c>
      <c r="C59">
        <v>6306.5</v>
      </c>
      <c r="D59" t="s">
        <v>597</v>
      </c>
      <c r="E59" t="s">
        <v>598</v>
      </c>
      <c r="F59" t="s">
        <v>378</v>
      </c>
      <c r="G59" t="s">
        <v>31</v>
      </c>
      <c r="H59" t="s">
        <v>380</v>
      </c>
      <c r="I59" t="s">
        <v>381</v>
      </c>
      <c r="J59" t="s">
        <v>382</v>
      </c>
      <c r="K59">
        <f t="shared" si="47"/>
        <v>4.0441530460879163</v>
      </c>
      <c r="L59">
        <v>1658420859.5</v>
      </c>
      <c r="M59">
        <f t="shared" si="48"/>
        <v>5.2247927874118959E-3</v>
      </c>
      <c r="N59">
        <f t="shared" si="49"/>
        <v>5.2247927874118956</v>
      </c>
      <c r="O59">
        <f t="shared" si="50"/>
        <v>32.112975392766224</v>
      </c>
      <c r="P59">
        <f t="shared" si="51"/>
        <v>557.61300000000006</v>
      </c>
      <c r="Q59">
        <f t="shared" si="52"/>
        <v>388.49712502988859</v>
      </c>
      <c r="R59">
        <f t="shared" si="53"/>
        <v>38.405635347564271</v>
      </c>
      <c r="S59">
        <f t="shared" si="54"/>
        <v>55.123912542245407</v>
      </c>
      <c r="T59">
        <f t="shared" si="55"/>
        <v>0.34557275757751388</v>
      </c>
      <c r="U59">
        <f t="shared" si="56"/>
        <v>2.9155538340462437</v>
      </c>
      <c r="V59">
        <f t="shared" si="57"/>
        <v>0.32432341705430312</v>
      </c>
      <c r="W59">
        <f t="shared" si="58"/>
        <v>0.20450232763515114</v>
      </c>
      <c r="X59">
        <f t="shared" si="59"/>
        <v>289.56269875544564</v>
      </c>
      <c r="Y59">
        <f t="shared" si="60"/>
        <v>34.592990225538657</v>
      </c>
      <c r="Z59">
        <f t="shared" si="61"/>
        <v>33.931199999999997</v>
      </c>
      <c r="AA59">
        <f t="shared" si="62"/>
        <v>5.3225394959415118</v>
      </c>
      <c r="AB59">
        <f t="shared" si="63"/>
        <v>70.223088483921657</v>
      </c>
      <c r="AC59">
        <f t="shared" si="64"/>
        <v>3.8034810621306803</v>
      </c>
      <c r="AD59">
        <f t="shared" si="65"/>
        <v>5.4162827985008501</v>
      </c>
      <c r="AE59">
        <f t="shared" si="66"/>
        <v>1.5190584338108315</v>
      </c>
      <c r="AF59">
        <f t="shared" si="67"/>
        <v>-230.4133619248646</v>
      </c>
      <c r="AG59">
        <f t="shared" si="68"/>
        <v>49.229821555905168</v>
      </c>
      <c r="AH59">
        <f t="shared" si="69"/>
        <v>3.9084648163857469</v>
      </c>
      <c r="AI59">
        <f t="shared" si="70"/>
        <v>112.28762320287194</v>
      </c>
      <c r="AJ59">
        <v>0</v>
      </c>
      <c r="AK59">
        <v>0</v>
      </c>
      <c r="AL59">
        <f t="shared" si="71"/>
        <v>1</v>
      </c>
      <c r="AM59">
        <f t="shared" si="72"/>
        <v>0</v>
      </c>
      <c r="AN59">
        <f t="shared" si="73"/>
        <v>51210.193187304598</v>
      </c>
      <c r="AO59" t="s">
        <v>383</v>
      </c>
      <c r="AP59">
        <v>10238.9</v>
      </c>
      <c r="AQ59">
        <v>302.21199999999999</v>
      </c>
      <c r="AR59">
        <v>4052.3</v>
      </c>
      <c r="AS59">
        <f t="shared" si="74"/>
        <v>0.92542210596451402</v>
      </c>
      <c r="AT59">
        <v>-0.32343011824092399</v>
      </c>
      <c r="AU59" t="s">
        <v>599</v>
      </c>
      <c r="AV59">
        <v>10411.4</v>
      </c>
      <c r="AW59">
        <v>936.8546</v>
      </c>
      <c r="AX59">
        <v>1427.89</v>
      </c>
      <c r="AY59">
        <f t="shared" si="75"/>
        <v>0.34388881496473822</v>
      </c>
      <c r="AZ59">
        <v>0.5</v>
      </c>
      <c r="BA59">
        <f t="shared" si="76"/>
        <v>1513.1675993551532</v>
      </c>
      <c r="BB59">
        <f t="shared" si="77"/>
        <v>32.112975392766224</v>
      </c>
      <c r="BC59">
        <f t="shared" si="78"/>
        <v>260.18070629264071</v>
      </c>
      <c r="BD59">
        <f t="shared" si="79"/>
        <v>2.1436095727155498E-2</v>
      </c>
      <c r="BE59">
        <f t="shared" si="80"/>
        <v>1.8379637086890444</v>
      </c>
      <c r="BF59">
        <f t="shared" si="81"/>
        <v>265.78100841643663</v>
      </c>
      <c r="BG59" t="s">
        <v>600</v>
      </c>
      <c r="BH59">
        <v>630.80999999999995</v>
      </c>
      <c r="BI59">
        <f t="shared" si="82"/>
        <v>630.80999999999995</v>
      </c>
      <c r="BJ59">
        <f t="shared" si="83"/>
        <v>0.55822227202375541</v>
      </c>
      <c r="BK59">
        <f t="shared" si="84"/>
        <v>0.61604280624278618</v>
      </c>
      <c r="BL59">
        <f t="shared" si="85"/>
        <v>0.76703716801744259</v>
      </c>
      <c r="BM59">
        <f t="shared" si="86"/>
        <v>0.43621302006435236</v>
      </c>
      <c r="BN59">
        <f t="shared" si="87"/>
        <v>0.69982624407747229</v>
      </c>
      <c r="BO59">
        <f t="shared" si="88"/>
        <v>0.41479858518708446</v>
      </c>
      <c r="BP59">
        <f t="shared" si="89"/>
        <v>0.58520141481291554</v>
      </c>
      <c r="BQ59">
        <f t="shared" si="90"/>
        <v>1799.98</v>
      </c>
      <c r="BR59">
        <f t="shared" si="91"/>
        <v>1513.1675993551532</v>
      </c>
      <c r="BS59">
        <f t="shared" si="92"/>
        <v>0.84065800695294013</v>
      </c>
      <c r="BT59">
        <f t="shared" si="93"/>
        <v>0.16086995341917446</v>
      </c>
      <c r="BU59">
        <v>6</v>
      </c>
      <c r="BV59">
        <v>0.5</v>
      </c>
      <c r="BW59" t="s">
        <v>386</v>
      </c>
      <c r="BX59">
        <v>2</v>
      </c>
      <c r="BY59">
        <v>1658420859.5</v>
      </c>
      <c r="BZ59">
        <v>557.61300000000006</v>
      </c>
      <c r="CA59">
        <v>599.71699999999998</v>
      </c>
      <c r="CB59">
        <v>38.474600000000002</v>
      </c>
      <c r="CC59">
        <v>32.435699999999997</v>
      </c>
      <c r="CD59">
        <v>556.50400000000002</v>
      </c>
      <c r="CE59">
        <v>38.374200000000002</v>
      </c>
      <c r="CF59">
        <v>499.14100000000002</v>
      </c>
      <c r="CG59">
        <v>98.765799999999999</v>
      </c>
      <c r="CH59">
        <v>9.1135800000000003E-2</v>
      </c>
      <c r="CI59">
        <v>34.244399999999999</v>
      </c>
      <c r="CJ59">
        <v>33.931199999999997</v>
      </c>
      <c r="CK59">
        <v>999.9</v>
      </c>
      <c r="CL59">
        <v>0</v>
      </c>
      <c r="CM59">
        <v>0</v>
      </c>
      <c r="CN59">
        <v>10044.4</v>
      </c>
      <c r="CO59">
        <v>0</v>
      </c>
      <c r="CP59">
        <v>1.5289399999999999E-3</v>
      </c>
      <c r="CQ59">
        <v>-42.1038</v>
      </c>
      <c r="CR59">
        <v>579.92600000000004</v>
      </c>
      <c r="CS59">
        <v>619.82100000000003</v>
      </c>
      <c r="CT59">
        <v>6.0388900000000003</v>
      </c>
      <c r="CU59">
        <v>599.71699999999998</v>
      </c>
      <c r="CV59">
        <v>32.435699999999997</v>
      </c>
      <c r="CW59">
        <v>3.7999700000000001</v>
      </c>
      <c r="CX59">
        <v>3.2035399999999998</v>
      </c>
      <c r="CY59">
        <v>28.023199999999999</v>
      </c>
      <c r="CZ59">
        <v>25.125399999999999</v>
      </c>
      <c r="DA59">
        <v>1799.98</v>
      </c>
      <c r="DB59">
        <v>0.97800699999999996</v>
      </c>
      <c r="DC59">
        <v>2.1992899999999999E-2</v>
      </c>
      <c r="DD59">
        <v>0</v>
      </c>
      <c r="DE59">
        <v>939.65499999999997</v>
      </c>
      <c r="DF59">
        <v>5.0009800000000002</v>
      </c>
      <c r="DG59">
        <v>19098.099999999999</v>
      </c>
      <c r="DH59">
        <v>16375.7</v>
      </c>
      <c r="DI59">
        <v>47.186999999999998</v>
      </c>
      <c r="DJ59">
        <v>48.811999999999998</v>
      </c>
      <c r="DK59">
        <v>47.75</v>
      </c>
      <c r="DL59">
        <v>48.125</v>
      </c>
      <c r="DM59">
        <v>48.75</v>
      </c>
      <c r="DN59">
        <v>1755.5</v>
      </c>
      <c r="DO59">
        <v>39.479999999999997</v>
      </c>
      <c r="DP59">
        <v>0</v>
      </c>
      <c r="DQ59">
        <v>99.700000047683702</v>
      </c>
      <c r="DR59">
        <v>0</v>
      </c>
      <c r="DS59">
        <v>936.8546</v>
      </c>
      <c r="DT59">
        <v>21.372153846578101</v>
      </c>
      <c r="DU59">
        <v>389.10769243423402</v>
      </c>
      <c r="DV59">
        <v>19049.308000000001</v>
      </c>
      <c r="DW59">
        <v>15</v>
      </c>
      <c r="DX59">
        <v>1658420851.5</v>
      </c>
      <c r="DY59" t="s">
        <v>601</v>
      </c>
      <c r="DZ59">
        <v>1658420849.5</v>
      </c>
      <c r="EA59">
        <v>1658420851.5</v>
      </c>
      <c r="EB59">
        <v>48</v>
      </c>
      <c r="EC59">
        <v>0.29599999999999999</v>
      </c>
      <c r="ED59">
        <v>-1.4999999999999999E-2</v>
      </c>
      <c r="EE59">
        <v>1.101</v>
      </c>
      <c r="EF59">
        <v>0.1</v>
      </c>
      <c r="EG59">
        <v>600</v>
      </c>
      <c r="EH59">
        <v>31</v>
      </c>
      <c r="EI59">
        <v>0.04</v>
      </c>
      <c r="EJ59">
        <v>0.01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2.9558300000000002</v>
      </c>
      <c r="EW59">
        <v>2.8318500000000002</v>
      </c>
      <c r="EX59">
        <v>0.118823</v>
      </c>
      <c r="EY59">
        <v>0.12645999999999999</v>
      </c>
      <c r="EZ59">
        <v>0.15540200000000001</v>
      </c>
      <c r="FA59">
        <v>0.13875599999999999</v>
      </c>
      <c r="FB59">
        <v>26223</v>
      </c>
      <c r="FC59">
        <v>26709.1</v>
      </c>
      <c r="FD59">
        <v>27308.799999999999</v>
      </c>
      <c r="FE59">
        <v>27868.1</v>
      </c>
      <c r="FF59">
        <v>29565.3</v>
      </c>
      <c r="FG59">
        <v>29377.200000000001</v>
      </c>
      <c r="FH59">
        <v>38029.300000000003</v>
      </c>
      <c r="FI59">
        <v>36971.699999999997</v>
      </c>
      <c r="FJ59">
        <v>1.9977799999999999</v>
      </c>
      <c r="FK59">
        <v>1.6312199999999999</v>
      </c>
      <c r="FL59">
        <v>6.7640099999999995E-2</v>
      </c>
      <c r="FM59">
        <v>0</v>
      </c>
      <c r="FN59">
        <v>32.836500000000001</v>
      </c>
      <c r="FO59">
        <v>999.9</v>
      </c>
      <c r="FP59">
        <v>36.838999999999999</v>
      </c>
      <c r="FQ59">
        <v>46.256999999999998</v>
      </c>
      <c r="FR59">
        <v>38.348599999999998</v>
      </c>
      <c r="FS59">
        <v>61.406500000000001</v>
      </c>
      <c r="FT59">
        <v>34.9559</v>
      </c>
      <c r="FU59">
        <v>1</v>
      </c>
      <c r="FV59">
        <v>0.61640499999999998</v>
      </c>
      <c r="FW59">
        <v>8.1606799999999993E-2</v>
      </c>
      <c r="FX59">
        <v>20.303100000000001</v>
      </c>
      <c r="FY59">
        <v>5.2214799999999997</v>
      </c>
      <c r="FZ59">
        <v>12.0162</v>
      </c>
      <c r="GA59">
        <v>4.9968500000000002</v>
      </c>
      <c r="GB59">
        <v>3.29067</v>
      </c>
      <c r="GC59">
        <v>131.69999999999999</v>
      </c>
      <c r="GD59">
        <v>9999</v>
      </c>
      <c r="GE59">
        <v>7754.7</v>
      </c>
      <c r="GF59">
        <v>9999</v>
      </c>
      <c r="GG59">
        <v>1.87795</v>
      </c>
      <c r="GH59">
        <v>1.8717999999999999</v>
      </c>
      <c r="GI59">
        <v>1.8739300000000001</v>
      </c>
      <c r="GJ59">
        <v>1.8721099999999999</v>
      </c>
      <c r="GK59">
        <v>1.87219</v>
      </c>
      <c r="GL59">
        <v>1.87347</v>
      </c>
      <c r="GM59">
        <v>1.8736900000000001</v>
      </c>
      <c r="GN59">
        <v>1.8775900000000001</v>
      </c>
      <c r="GO59">
        <v>5</v>
      </c>
      <c r="GP59">
        <v>0</v>
      </c>
      <c r="GQ59">
        <v>0</v>
      </c>
      <c r="GR59">
        <v>0</v>
      </c>
      <c r="GS59" t="s">
        <v>388</v>
      </c>
      <c r="GT59" t="s">
        <v>389</v>
      </c>
      <c r="GU59" t="s">
        <v>390</v>
      </c>
      <c r="GV59" t="s">
        <v>390</v>
      </c>
      <c r="GW59" t="s">
        <v>390</v>
      </c>
      <c r="GX59" t="s">
        <v>390</v>
      </c>
      <c r="GY59">
        <v>0</v>
      </c>
      <c r="GZ59">
        <v>100</v>
      </c>
      <c r="HA59">
        <v>100</v>
      </c>
      <c r="HB59">
        <v>1.109</v>
      </c>
      <c r="HC59">
        <v>0.1004</v>
      </c>
      <c r="HD59">
        <v>0.98169587566423999</v>
      </c>
      <c r="HE59">
        <v>7.2704984381113296E-4</v>
      </c>
      <c r="HF59">
        <v>-1.05877040029023E-6</v>
      </c>
      <c r="HG59">
        <v>2.9517966189716799E-10</v>
      </c>
      <c r="HH59">
        <v>0.10038499999999601</v>
      </c>
      <c r="HI59">
        <v>0</v>
      </c>
      <c r="HJ59">
        <v>0</v>
      </c>
      <c r="HK59">
        <v>0</v>
      </c>
      <c r="HL59">
        <v>1</v>
      </c>
      <c r="HM59">
        <v>2242</v>
      </c>
      <c r="HN59">
        <v>1</v>
      </c>
      <c r="HO59">
        <v>25</v>
      </c>
      <c r="HP59">
        <v>0.2</v>
      </c>
      <c r="HQ59">
        <v>0.1</v>
      </c>
      <c r="HR59">
        <v>1.41235</v>
      </c>
      <c r="HS59">
        <v>2.6867700000000001</v>
      </c>
      <c r="HT59">
        <v>1.49536</v>
      </c>
      <c r="HU59">
        <v>2.2619600000000002</v>
      </c>
      <c r="HV59">
        <v>1.49658</v>
      </c>
      <c r="HW59">
        <v>2.6098599999999998</v>
      </c>
      <c r="HX59">
        <v>48.701599999999999</v>
      </c>
      <c r="HY59">
        <v>15.821899999999999</v>
      </c>
      <c r="HZ59">
        <v>18</v>
      </c>
      <c r="IA59">
        <v>509.63799999999998</v>
      </c>
      <c r="IB59">
        <v>404.49599999999998</v>
      </c>
      <c r="IC59">
        <v>32.411700000000003</v>
      </c>
      <c r="ID59">
        <v>34.900799999999997</v>
      </c>
      <c r="IE59">
        <v>29.9999</v>
      </c>
      <c r="IF59">
        <v>34.714100000000002</v>
      </c>
      <c r="IG59">
        <v>34.626100000000001</v>
      </c>
      <c r="IH59">
        <v>28.351500000000001</v>
      </c>
      <c r="II59">
        <v>21.715900000000001</v>
      </c>
      <c r="IJ59">
        <v>36.9801</v>
      </c>
      <c r="IK59">
        <v>32.438899999999997</v>
      </c>
      <c r="IL59">
        <v>600</v>
      </c>
      <c r="IM59">
        <v>31.585899999999999</v>
      </c>
      <c r="IN59">
        <v>99.135999999999996</v>
      </c>
      <c r="IO59">
        <v>99.293999999999997</v>
      </c>
    </row>
    <row r="60" spans="1:249" x14ac:dyDescent="0.3">
      <c r="A60">
        <v>47</v>
      </c>
      <c r="B60">
        <v>1658420959.5</v>
      </c>
      <c r="C60">
        <v>6406.5</v>
      </c>
      <c r="D60" t="s">
        <v>602</v>
      </c>
      <c r="E60" t="s">
        <v>603</v>
      </c>
      <c r="F60" t="s">
        <v>378</v>
      </c>
      <c r="G60" t="s">
        <v>31</v>
      </c>
      <c r="H60" t="s">
        <v>380</v>
      </c>
      <c r="I60" t="s">
        <v>381</v>
      </c>
      <c r="J60" t="s">
        <v>382</v>
      </c>
      <c r="K60">
        <f t="shared" si="47"/>
        <v>3.7042907117106005</v>
      </c>
      <c r="L60">
        <v>1658420959.5</v>
      </c>
      <c r="M60">
        <f t="shared" si="48"/>
        <v>6.299698770769452E-3</v>
      </c>
      <c r="N60">
        <f t="shared" si="49"/>
        <v>6.2996987707694521</v>
      </c>
      <c r="O60">
        <f t="shared" si="50"/>
        <v>39.26908159601593</v>
      </c>
      <c r="P60">
        <f t="shared" si="51"/>
        <v>747.39099999999996</v>
      </c>
      <c r="Q60">
        <f t="shared" si="52"/>
        <v>573.99954883482371</v>
      </c>
      <c r="R60">
        <f t="shared" si="53"/>
        <v>56.751326783305792</v>
      </c>
      <c r="S60">
        <f t="shared" si="54"/>
        <v>73.894536959134996</v>
      </c>
      <c r="T60">
        <f t="shared" si="55"/>
        <v>0.42872375678236002</v>
      </c>
      <c r="U60">
        <f t="shared" si="56"/>
        <v>2.9083102119798321</v>
      </c>
      <c r="V60">
        <f t="shared" si="57"/>
        <v>0.39645518368355115</v>
      </c>
      <c r="W60">
        <f t="shared" si="58"/>
        <v>0.25048099264561197</v>
      </c>
      <c r="X60">
        <f t="shared" si="59"/>
        <v>289.53556675532809</v>
      </c>
      <c r="Y60">
        <f t="shared" si="60"/>
        <v>34.514913047226415</v>
      </c>
      <c r="Z60">
        <f t="shared" si="61"/>
        <v>34.054900000000004</v>
      </c>
      <c r="AA60">
        <f t="shared" si="62"/>
        <v>5.35939393913337</v>
      </c>
      <c r="AB60">
        <f t="shared" si="63"/>
        <v>70.502120925511605</v>
      </c>
      <c r="AC60">
        <f t="shared" si="64"/>
        <v>3.8616045521390001</v>
      </c>
      <c r="AD60">
        <f t="shared" si="65"/>
        <v>5.4772884864257412</v>
      </c>
      <c r="AE60">
        <f t="shared" si="66"/>
        <v>1.4977893869943699</v>
      </c>
      <c r="AF60">
        <f t="shared" si="67"/>
        <v>-277.81671579093285</v>
      </c>
      <c r="AG60">
        <f t="shared" si="68"/>
        <v>61.274634113938518</v>
      </c>
      <c r="AH60">
        <f t="shared" si="69"/>
        <v>4.8845923919365131</v>
      </c>
      <c r="AI60">
        <f t="shared" si="70"/>
        <v>77.87807747027027</v>
      </c>
      <c r="AJ60">
        <v>0</v>
      </c>
      <c r="AK60">
        <v>0</v>
      </c>
      <c r="AL60">
        <f t="shared" si="71"/>
        <v>1</v>
      </c>
      <c r="AM60">
        <f t="shared" si="72"/>
        <v>0</v>
      </c>
      <c r="AN60">
        <f t="shared" si="73"/>
        <v>50973.918638344498</v>
      </c>
      <c r="AO60" t="s">
        <v>383</v>
      </c>
      <c r="AP60">
        <v>10238.9</v>
      </c>
      <c r="AQ60">
        <v>302.21199999999999</v>
      </c>
      <c r="AR60">
        <v>4052.3</v>
      </c>
      <c r="AS60">
        <f t="shared" si="74"/>
        <v>0.92542210596451402</v>
      </c>
      <c r="AT60">
        <v>-0.32343011824092399</v>
      </c>
      <c r="AU60" t="s">
        <v>604</v>
      </c>
      <c r="AV60">
        <v>10412.4</v>
      </c>
      <c r="AW60">
        <v>985.23284000000001</v>
      </c>
      <c r="AX60">
        <v>1538.68</v>
      </c>
      <c r="AY60">
        <f t="shared" si="75"/>
        <v>0.35968957807991264</v>
      </c>
      <c r="AZ60">
        <v>0.5</v>
      </c>
      <c r="BA60">
        <f t="shared" si="76"/>
        <v>1513.0247993550922</v>
      </c>
      <c r="BB60">
        <f t="shared" si="77"/>
        <v>39.26908159601593</v>
      </c>
      <c r="BC60">
        <f t="shared" si="78"/>
        <v>272.10962585223882</v>
      </c>
      <c r="BD60">
        <f t="shared" si="79"/>
        <v>2.6167787686713833E-2</v>
      </c>
      <c r="BE60">
        <f t="shared" si="80"/>
        <v>1.6336210258143342</v>
      </c>
      <c r="BF60">
        <f t="shared" si="81"/>
        <v>269.39149155587569</v>
      </c>
      <c r="BG60" t="s">
        <v>605</v>
      </c>
      <c r="BH60">
        <v>649.33000000000004</v>
      </c>
      <c r="BI60">
        <f t="shared" si="82"/>
        <v>649.33000000000004</v>
      </c>
      <c r="BJ60">
        <f t="shared" si="83"/>
        <v>0.57799542464969966</v>
      </c>
      <c r="BK60">
        <f t="shared" si="84"/>
        <v>0.62230523415977967</v>
      </c>
      <c r="BL60">
        <f t="shared" si="85"/>
        <v>0.73865476333908309</v>
      </c>
      <c r="BM60">
        <f t="shared" si="86"/>
        <v>0.44760330230948153</v>
      </c>
      <c r="BN60">
        <f t="shared" si="87"/>
        <v>0.67028293736040323</v>
      </c>
      <c r="BO60">
        <f t="shared" si="88"/>
        <v>0.41013803163216705</v>
      </c>
      <c r="BP60">
        <f t="shared" si="89"/>
        <v>0.589861968367833</v>
      </c>
      <c r="BQ60">
        <f t="shared" si="90"/>
        <v>1799.81</v>
      </c>
      <c r="BR60">
        <f t="shared" si="91"/>
        <v>1513.0247993550922</v>
      </c>
      <c r="BS60">
        <f t="shared" si="92"/>
        <v>0.84065806910456786</v>
      </c>
      <c r="BT60">
        <f t="shared" si="93"/>
        <v>0.16087007337181597</v>
      </c>
      <c r="BU60">
        <v>6</v>
      </c>
      <c r="BV60">
        <v>0.5</v>
      </c>
      <c r="BW60" t="s">
        <v>386</v>
      </c>
      <c r="BX60">
        <v>2</v>
      </c>
      <c r="BY60">
        <v>1658420959.5</v>
      </c>
      <c r="BZ60">
        <v>747.39099999999996</v>
      </c>
      <c r="CA60">
        <v>800.13499999999999</v>
      </c>
      <c r="CB60">
        <v>39.057400000000001</v>
      </c>
      <c r="CC60">
        <v>31.797000000000001</v>
      </c>
      <c r="CD60">
        <v>746.02200000000005</v>
      </c>
      <c r="CE60">
        <v>38.946100000000001</v>
      </c>
      <c r="CF60">
        <v>500.274</v>
      </c>
      <c r="CG60">
        <v>98.769499999999994</v>
      </c>
      <c r="CH60">
        <v>0.100485</v>
      </c>
      <c r="CI60">
        <v>34.445700000000002</v>
      </c>
      <c r="CJ60">
        <v>34.054900000000004</v>
      </c>
      <c r="CK60">
        <v>999.9</v>
      </c>
      <c r="CL60">
        <v>0</v>
      </c>
      <c r="CM60">
        <v>0</v>
      </c>
      <c r="CN60">
        <v>10002.5</v>
      </c>
      <c r="CO60">
        <v>0</v>
      </c>
      <c r="CP60">
        <v>1.5289399999999999E-3</v>
      </c>
      <c r="CQ60">
        <v>-52.744100000000003</v>
      </c>
      <c r="CR60">
        <v>777.76900000000001</v>
      </c>
      <c r="CS60">
        <v>826.41300000000001</v>
      </c>
      <c r="CT60">
        <v>7.2603900000000001</v>
      </c>
      <c r="CU60">
        <v>800.13499999999999</v>
      </c>
      <c r="CV60">
        <v>31.797000000000001</v>
      </c>
      <c r="CW60">
        <v>3.8576800000000002</v>
      </c>
      <c r="CX60">
        <v>3.1405799999999999</v>
      </c>
      <c r="CY60">
        <v>28.282</v>
      </c>
      <c r="CZ60">
        <v>24.7926</v>
      </c>
      <c r="DA60">
        <v>1799.81</v>
      </c>
      <c r="DB60">
        <v>0.97800299999999996</v>
      </c>
      <c r="DC60">
        <v>2.1996700000000001E-2</v>
      </c>
      <c r="DD60">
        <v>0</v>
      </c>
      <c r="DE60">
        <v>987.5</v>
      </c>
      <c r="DF60">
        <v>5.0009800000000002</v>
      </c>
      <c r="DG60">
        <v>19976.599999999999</v>
      </c>
      <c r="DH60">
        <v>16374.2</v>
      </c>
      <c r="DI60">
        <v>47.125</v>
      </c>
      <c r="DJ60">
        <v>48.75</v>
      </c>
      <c r="DK60">
        <v>47.686999999999998</v>
      </c>
      <c r="DL60">
        <v>48.061999999999998</v>
      </c>
      <c r="DM60">
        <v>48.75</v>
      </c>
      <c r="DN60">
        <v>1755.33</v>
      </c>
      <c r="DO60">
        <v>39.479999999999997</v>
      </c>
      <c r="DP60">
        <v>0</v>
      </c>
      <c r="DQ60">
        <v>99.700000047683702</v>
      </c>
      <c r="DR60">
        <v>0</v>
      </c>
      <c r="DS60">
        <v>985.23284000000001</v>
      </c>
      <c r="DT60">
        <v>18.194923078557299</v>
      </c>
      <c r="DU60">
        <v>367.41538478464503</v>
      </c>
      <c r="DV60">
        <v>19937.191999999999</v>
      </c>
      <c r="DW60">
        <v>15</v>
      </c>
      <c r="DX60">
        <v>1658420938.5</v>
      </c>
      <c r="DY60" t="s">
        <v>606</v>
      </c>
      <c r="DZ60">
        <v>1658420929.5</v>
      </c>
      <c r="EA60">
        <v>1658420938.5</v>
      </c>
      <c r="EB60">
        <v>49</v>
      </c>
      <c r="EC60">
        <v>0.312</v>
      </c>
      <c r="ED60">
        <v>1.0999999999999999E-2</v>
      </c>
      <c r="EE60">
        <v>1.349</v>
      </c>
      <c r="EF60">
        <v>0.111</v>
      </c>
      <c r="EG60">
        <v>800</v>
      </c>
      <c r="EH60">
        <v>32</v>
      </c>
      <c r="EI60">
        <v>0.13</v>
      </c>
      <c r="EJ60">
        <v>0.03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2.9588700000000001</v>
      </c>
      <c r="EW60">
        <v>2.8408500000000001</v>
      </c>
      <c r="EX60">
        <v>0.14580499999999999</v>
      </c>
      <c r="EY60">
        <v>0.15412300000000001</v>
      </c>
      <c r="EZ60">
        <v>0.15696199999999999</v>
      </c>
      <c r="FA60">
        <v>0.13692299999999999</v>
      </c>
      <c r="FB60">
        <v>25418.400000000001</v>
      </c>
      <c r="FC60">
        <v>25861.1</v>
      </c>
      <c r="FD60">
        <v>27308.9</v>
      </c>
      <c r="FE60">
        <v>27867.599999999999</v>
      </c>
      <c r="FF60">
        <v>29513.1</v>
      </c>
      <c r="FG60">
        <v>29441.1</v>
      </c>
      <c r="FH60">
        <v>38030.1</v>
      </c>
      <c r="FI60">
        <v>36971</v>
      </c>
      <c r="FJ60">
        <v>2.00522</v>
      </c>
      <c r="FK60">
        <v>1.6330199999999999</v>
      </c>
      <c r="FL60">
        <v>6.8292000000000005E-2</v>
      </c>
      <c r="FM60">
        <v>0</v>
      </c>
      <c r="FN60">
        <v>32.949800000000003</v>
      </c>
      <c r="FO60">
        <v>999.9</v>
      </c>
      <c r="FP60">
        <v>36.869999999999997</v>
      </c>
      <c r="FQ60">
        <v>46.247</v>
      </c>
      <c r="FR60">
        <v>38.3598</v>
      </c>
      <c r="FS60">
        <v>61.366500000000002</v>
      </c>
      <c r="FT60">
        <v>34.747599999999998</v>
      </c>
      <c r="FU60">
        <v>1</v>
      </c>
      <c r="FV60">
        <v>0.61605900000000002</v>
      </c>
      <c r="FW60">
        <v>0.963314</v>
      </c>
      <c r="FX60">
        <v>20.3005</v>
      </c>
      <c r="FY60">
        <v>5.2231300000000003</v>
      </c>
      <c r="FZ60">
        <v>12.0174</v>
      </c>
      <c r="GA60">
        <v>4.9974499999999997</v>
      </c>
      <c r="GB60">
        <v>3.2909999999999999</v>
      </c>
      <c r="GC60">
        <v>131.69999999999999</v>
      </c>
      <c r="GD60">
        <v>9999</v>
      </c>
      <c r="GE60">
        <v>7756.4</v>
      </c>
      <c r="GF60">
        <v>9999</v>
      </c>
      <c r="GG60">
        <v>1.8779300000000001</v>
      </c>
      <c r="GH60">
        <v>1.8717999999999999</v>
      </c>
      <c r="GI60">
        <v>1.8739300000000001</v>
      </c>
      <c r="GJ60">
        <v>1.8721099999999999</v>
      </c>
      <c r="GK60">
        <v>1.8721300000000001</v>
      </c>
      <c r="GL60">
        <v>1.8734599999999999</v>
      </c>
      <c r="GM60">
        <v>1.8736900000000001</v>
      </c>
      <c r="GN60">
        <v>1.8775900000000001</v>
      </c>
      <c r="GO60">
        <v>5</v>
      </c>
      <c r="GP60">
        <v>0</v>
      </c>
      <c r="GQ60">
        <v>0</v>
      </c>
      <c r="GR60">
        <v>0</v>
      </c>
      <c r="GS60" t="s">
        <v>388</v>
      </c>
      <c r="GT60" t="s">
        <v>389</v>
      </c>
      <c r="GU60" t="s">
        <v>390</v>
      </c>
      <c r="GV60" t="s">
        <v>390</v>
      </c>
      <c r="GW60" t="s">
        <v>390</v>
      </c>
      <c r="GX60" t="s">
        <v>390</v>
      </c>
      <c r="GY60">
        <v>0</v>
      </c>
      <c r="GZ60">
        <v>100</v>
      </c>
      <c r="HA60">
        <v>100</v>
      </c>
      <c r="HB60">
        <v>1.369</v>
      </c>
      <c r="HC60">
        <v>0.1113</v>
      </c>
      <c r="HD60">
        <v>1.2937671851714001</v>
      </c>
      <c r="HE60">
        <v>7.2704984381113296E-4</v>
      </c>
      <c r="HF60">
        <v>-1.05877040029023E-6</v>
      </c>
      <c r="HG60">
        <v>2.9517966189716799E-10</v>
      </c>
      <c r="HH60">
        <v>0.11133499999999701</v>
      </c>
      <c r="HI60">
        <v>0</v>
      </c>
      <c r="HJ60">
        <v>0</v>
      </c>
      <c r="HK60">
        <v>0</v>
      </c>
      <c r="HL60">
        <v>1</v>
      </c>
      <c r="HM60">
        <v>2242</v>
      </c>
      <c r="HN60">
        <v>1</v>
      </c>
      <c r="HO60">
        <v>25</v>
      </c>
      <c r="HP60">
        <v>0.5</v>
      </c>
      <c r="HQ60">
        <v>0.3</v>
      </c>
      <c r="HR60">
        <v>1.78345</v>
      </c>
      <c r="HS60">
        <v>2.6843300000000001</v>
      </c>
      <c r="HT60">
        <v>1.49536</v>
      </c>
      <c r="HU60">
        <v>2.2619600000000002</v>
      </c>
      <c r="HV60">
        <v>1.49658</v>
      </c>
      <c r="HW60">
        <v>2.4597199999999999</v>
      </c>
      <c r="HX60">
        <v>48.639699999999998</v>
      </c>
      <c r="HY60">
        <v>15.7957</v>
      </c>
      <c r="HZ60">
        <v>18</v>
      </c>
      <c r="IA60">
        <v>514.05399999999997</v>
      </c>
      <c r="IB60">
        <v>405.48</v>
      </c>
      <c r="IC60">
        <v>32.065399999999997</v>
      </c>
      <c r="ID60">
        <v>34.875300000000003</v>
      </c>
      <c r="IE60">
        <v>30.0001</v>
      </c>
      <c r="IF60">
        <v>34.674999999999997</v>
      </c>
      <c r="IG60">
        <v>34.598799999999997</v>
      </c>
      <c r="IH60">
        <v>35.765700000000002</v>
      </c>
      <c r="II60">
        <v>22.068200000000001</v>
      </c>
      <c r="IJ60">
        <v>37.398400000000002</v>
      </c>
      <c r="IK60">
        <v>32.0214</v>
      </c>
      <c r="IL60">
        <v>800</v>
      </c>
      <c r="IM60">
        <v>31.6373</v>
      </c>
      <c r="IN60">
        <v>99.137200000000007</v>
      </c>
      <c r="IO60">
        <v>99.292199999999994</v>
      </c>
    </row>
    <row r="61" spans="1:249" x14ac:dyDescent="0.3">
      <c r="A61">
        <v>48</v>
      </c>
      <c r="B61">
        <v>1658421059.5</v>
      </c>
      <c r="C61">
        <v>6506.5</v>
      </c>
      <c r="D61" t="s">
        <v>607</v>
      </c>
      <c r="E61" t="s">
        <v>608</v>
      </c>
      <c r="F61" t="s">
        <v>378</v>
      </c>
      <c r="G61" t="s">
        <v>31</v>
      </c>
      <c r="H61" t="s">
        <v>380</v>
      </c>
      <c r="I61" t="s">
        <v>381</v>
      </c>
      <c r="J61" t="s">
        <v>382</v>
      </c>
      <c r="K61">
        <f t="shared" si="47"/>
        <v>3.2507953446902214</v>
      </c>
      <c r="L61">
        <v>1658421059.5</v>
      </c>
      <c r="M61">
        <f t="shared" si="48"/>
        <v>6.5362140150366076E-3</v>
      </c>
      <c r="N61">
        <f t="shared" si="49"/>
        <v>6.5362140150366077</v>
      </c>
      <c r="O61">
        <f t="shared" si="50"/>
        <v>43.380820454454664</v>
      </c>
      <c r="P61">
        <f t="shared" si="51"/>
        <v>940.505</v>
      </c>
      <c r="Q61">
        <f t="shared" si="52"/>
        <v>754.21959680675377</v>
      </c>
      <c r="R61">
        <f t="shared" si="53"/>
        <v>74.566600744376032</v>
      </c>
      <c r="S61">
        <f t="shared" si="54"/>
        <v>92.98387516051001</v>
      </c>
      <c r="T61">
        <f t="shared" si="55"/>
        <v>0.45107564837708114</v>
      </c>
      <c r="U61">
        <f t="shared" si="56"/>
        <v>2.9005875939655903</v>
      </c>
      <c r="V61">
        <f t="shared" si="57"/>
        <v>0.41541748904126818</v>
      </c>
      <c r="W61">
        <f t="shared" si="58"/>
        <v>0.26260437450563479</v>
      </c>
      <c r="X61">
        <f t="shared" si="59"/>
        <v>289.56271145504343</v>
      </c>
      <c r="Y61">
        <f t="shared" si="60"/>
        <v>34.464589629012323</v>
      </c>
      <c r="Z61">
        <f t="shared" si="61"/>
        <v>34.009300000000003</v>
      </c>
      <c r="AA61">
        <f t="shared" si="62"/>
        <v>5.345782404944539</v>
      </c>
      <c r="AB61">
        <f t="shared" si="63"/>
        <v>70.477903452006316</v>
      </c>
      <c r="AC61">
        <f t="shared" si="64"/>
        <v>3.8626611313693999</v>
      </c>
      <c r="AD61">
        <f t="shared" si="65"/>
        <v>5.4806697449503092</v>
      </c>
      <c r="AE61">
        <f t="shared" si="66"/>
        <v>1.4831212735751391</v>
      </c>
      <c r="AF61">
        <f t="shared" si="67"/>
        <v>-288.24703806311442</v>
      </c>
      <c r="AG61">
        <f t="shared" si="68"/>
        <v>69.97847406872782</v>
      </c>
      <c r="AH61">
        <f t="shared" si="69"/>
        <v>5.592341936821577</v>
      </c>
      <c r="AI61">
        <f t="shared" si="70"/>
        <v>76.886489397478414</v>
      </c>
      <c r="AJ61">
        <v>0</v>
      </c>
      <c r="AK61">
        <v>0</v>
      </c>
      <c r="AL61">
        <f t="shared" si="71"/>
        <v>1</v>
      </c>
      <c r="AM61">
        <f t="shared" si="72"/>
        <v>0</v>
      </c>
      <c r="AN61">
        <f t="shared" si="73"/>
        <v>50756.116263962889</v>
      </c>
      <c r="AO61" t="s">
        <v>383</v>
      </c>
      <c r="AP61">
        <v>10238.9</v>
      </c>
      <c r="AQ61">
        <v>302.21199999999999</v>
      </c>
      <c r="AR61">
        <v>4052.3</v>
      </c>
      <c r="AS61">
        <f t="shared" si="74"/>
        <v>0.92542210596451402</v>
      </c>
      <c r="AT61">
        <v>-0.32343011824092399</v>
      </c>
      <c r="AU61" t="s">
        <v>609</v>
      </c>
      <c r="AV61">
        <v>10413.4</v>
      </c>
      <c r="AW61">
        <v>1000.15932</v>
      </c>
      <c r="AX61">
        <v>1572.52</v>
      </c>
      <c r="AY61">
        <f t="shared" si="75"/>
        <v>0.36397672525627656</v>
      </c>
      <c r="AZ61">
        <v>0.5</v>
      </c>
      <c r="BA61">
        <f t="shared" si="76"/>
        <v>1513.1676059352556</v>
      </c>
      <c r="BB61">
        <f t="shared" si="77"/>
        <v>43.380820454454664</v>
      </c>
      <c r="BC61">
        <f t="shared" si="78"/>
        <v>275.37889498609712</v>
      </c>
      <c r="BD61">
        <f t="shared" si="79"/>
        <v>2.8882623710202247E-2</v>
      </c>
      <c r="BE61">
        <f t="shared" si="80"/>
        <v>1.5769465571185106</v>
      </c>
      <c r="BF61">
        <f t="shared" si="81"/>
        <v>270.41030102875021</v>
      </c>
      <c r="BG61" t="s">
        <v>610</v>
      </c>
      <c r="BH61">
        <v>650.59</v>
      </c>
      <c r="BI61">
        <f t="shared" si="82"/>
        <v>650.59</v>
      </c>
      <c r="BJ61">
        <f t="shared" si="83"/>
        <v>0.58627553226668017</v>
      </c>
      <c r="BK61">
        <f t="shared" si="84"/>
        <v>0.62082878309633061</v>
      </c>
      <c r="BL61">
        <f t="shared" si="85"/>
        <v>0.72898042455118162</v>
      </c>
      <c r="BM61">
        <f t="shared" si="86"/>
        <v>0.45056842907389388</v>
      </c>
      <c r="BN61">
        <f t="shared" si="87"/>
        <v>0.66125914911863404</v>
      </c>
      <c r="BO61">
        <f t="shared" si="88"/>
        <v>0.40384065810099312</v>
      </c>
      <c r="BP61">
        <f t="shared" si="89"/>
        <v>0.59615934189900688</v>
      </c>
      <c r="BQ61">
        <f t="shared" si="90"/>
        <v>1799.98</v>
      </c>
      <c r="BR61">
        <f t="shared" si="91"/>
        <v>1513.1676059352556</v>
      </c>
      <c r="BS61">
        <f t="shared" si="92"/>
        <v>0.84065801060859313</v>
      </c>
      <c r="BT61">
        <f t="shared" si="93"/>
        <v>0.16086996047458496</v>
      </c>
      <c r="BU61">
        <v>6</v>
      </c>
      <c r="BV61">
        <v>0.5</v>
      </c>
      <c r="BW61" t="s">
        <v>386</v>
      </c>
      <c r="BX61">
        <v>2</v>
      </c>
      <c r="BY61">
        <v>1658421059.5</v>
      </c>
      <c r="BZ61">
        <v>940.505</v>
      </c>
      <c r="CA61">
        <v>999.93</v>
      </c>
      <c r="CB61">
        <v>39.069699999999997</v>
      </c>
      <c r="CC61">
        <v>31.533799999999999</v>
      </c>
      <c r="CD61">
        <v>939.23699999999997</v>
      </c>
      <c r="CE61">
        <v>38.963900000000002</v>
      </c>
      <c r="CF61">
        <v>500.07400000000001</v>
      </c>
      <c r="CG61">
        <v>98.765600000000006</v>
      </c>
      <c r="CH61">
        <v>0.100302</v>
      </c>
      <c r="CI61">
        <v>34.456800000000001</v>
      </c>
      <c r="CJ61">
        <v>34.009300000000003</v>
      </c>
      <c r="CK61">
        <v>999.9</v>
      </c>
      <c r="CL61">
        <v>0</v>
      </c>
      <c r="CM61">
        <v>0</v>
      </c>
      <c r="CN61">
        <v>9958.75</v>
      </c>
      <c r="CO61">
        <v>0</v>
      </c>
      <c r="CP61">
        <v>1.5289399999999999E-3</v>
      </c>
      <c r="CQ61">
        <v>-59.424199999999999</v>
      </c>
      <c r="CR61">
        <v>978.745</v>
      </c>
      <c r="CS61">
        <v>1032.49</v>
      </c>
      <c r="CT61">
        <v>7.53592</v>
      </c>
      <c r="CU61">
        <v>999.93</v>
      </c>
      <c r="CV61">
        <v>31.533799999999999</v>
      </c>
      <c r="CW61">
        <v>3.8587400000000001</v>
      </c>
      <c r="CX61">
        <v>3.1144500000000002</v>
      </c>
      <c r="CY61">
        <v>28.2867</v>
      </c>
      <c r="CZ61">
        <v>24.652799999999999</v>
      </c>
      <c r="DA61">
        <v>1799.98</v>
      </c>
      <c r="DB61">
        <v>0.97800299999999996</v>
      </c>
      <c r="DC61">
        <v>2.1996700000000001E-2</v>
      </c>
      <c r="DD61">
        <v>0</v>
      </c>
      <c r="DE61">
        <v>1000.85</v>
      </c>
      <c r="DF61">
        <v>5.0009800000000002</v>
      </c>
      <c r="DG61">
        <v>20209.7</v>
      </c>
      <c r="DH61">
        <v>16375.7</v>
      </c>
      <c r="DI61">
        <v>47</v>
      </c>
      <c r="DJ61">
        <v>48.561999999999998</v>
      </c>
      <c r="DK61">
        <v>47.561999999999998</v>
      </c>
      <c r="DL61">
        <v>47.875</v>
      </c>
      <c r="DM61">
        <v>48.561999999999998</v>
      </c>
      <c r="DN61">
        <v>1755.49</v>
      </c>
      <c r="DO61">
        <v>39.479999999999997</v>
      </c>
      <c r="DP61">
        <v>0</v>
      </c>
      <c r="DQ61">
        <v>99.700000047683702</v>
      </c>
      <c r="DR61">
        <v>0</v>
      </c>
      <c r="DS61">
        <v>1000.15932</v>
      </c>
      <c r="DT61">
        <v>4.5031538287809596</v>
      </c>
      <c r="DU61">
        <v>68.407692236738299</v>
      </c>
      <c r="DV61">
        <v>20200.312000000002</v>
      </c>
      <c r="DW61">
        <v>15</v>
      </c>
      <c r="DX61">
        <v>1658421035.5</v>
      </c>
      <c r="DY61" t="s">
        <v>611</v>
      </c>
      <c r="DZ61">
        <v>1658421035.5</v>
      </c>
      <c r="EA61">
        <v>1658421032</v>
      </c>
      <c r="EB61">
        <v>50</v>
      </c>
      <c r="EC61">
        <v>-1.9E-2</v>
      </c>
      <c r="ED61">
        <v>-6.0000000000000001E-3</v>
      </c>
      <c r="EE61">
        <v>1.2390000000000001</v>
      </c>
      <c r="EF61">
        <v>0.106</v>
      </c>
      <c r="EG61">
        <v>1000</v>
      </c>
      <c r="EH61">
        <v>31</v>
      </c>
      <c r="EI61">
        <v>0.02</v>
      </c>
      <c r="EJ61">
        <v>0.02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2.9583900000000001</v>
      </c>
      <c r="EW61">
        <v>2.84029</v>
      </c>
      <c r="EX61">
        <v>0.16991899999999999</v>
      </c>
      <c r="EY61">
        <v>0.17834900000000001</v>
      </c>
      <c r="EZ61">
        <v>0.15701799999999999</v>
      </c>
      <c r="FA61">
        <v>0.13616400000000001</v>
      </c>
      <c r="FB61">
        <v>24702.3</v>
      </c>
      <c r="FC61">
        <v>25121.1</v>
      </c>
      <c r="FD61">
        <v>27312.6</v>
      </c>
      <c r="FE61">
        <v>27870.5</v>
      </c>
      <c r="FF61">
        <v>29516.7</v>
      </c>
      <c r="FG61">
        <v>29471.7</v>
      </c>
      <c r="FH61">
        <v>38035.199999999997</v>
      </c>
      <c r="FI61">
        <v>36974.800000000003</v>
      </c>
      <c r="FJ61">
        <v>2.0065</v>
      </c>
      <c r="FK61">
        <v>1.63415</v>
      </c>
      <c r="FL61">
        <v>7.1059899999999995E-2</v>
      </c>
      <c r="FM61">
        <v>0</v>
      </c>
      <c r="FN61">
        <v>32.859400000000001</v>
      </c>
      <c r="FO61">
        <v>999.9</v>
      </c>
      <c r="FP61">
        <v>36.869999999999997</v>
      </c>
      <c r="FQ61">
        <v>46.226999999999997</v>
      </c>
      <c r="FR61">
        <v>38.3217</v>
      </c>
      <c r="FS61">
        <v>61.356499999999997</v>
      </c>
      <c r="FT61">
        <v>35.380600000000001</v>
      </c>
      <c r="FU61">
        <v>1</v>
      </c>
      <c r="FV61">
        <v>0.61080999999999996</v>
      </c>
      <c r="FW61">
        <v>0.77414799999999995</v>
      </c>
      <c r="FX61">
        <v>20.300999999999998</v>
      </c>
      <c r="FY61">
        <v>5.2231300000000003</v>
      </c>
      <c r="FZ61">
        <v>12.0162</v>
      </c>
      <c r="GA61">
        <v>4.9976500000000001</v>
      </c>
      <c r="GB61">
        <v>3.2910300000000001</v>
      </c>
      <c r="GC61">
        <v>131.69999999999999</v>
      </c>
      <c r="GD61">
        <v>9999</v>
      </c>
      <c r="GE61">
        <v>7758.4</v>
      </c>
      <c r="GF61">
        <v>9999</v>
      </c>
      <c r="GG61">
        <v>1.8779399999999999</v>
      </c>
      <c r="GH61">
        <v>1.8717999999999999</v>
      </c>
      <c r="GI61">
        <v>1.8739300000000001</v>
      </c>
      <c r="GJ61">
        <v>1.8721000000000001</v>
      </c>
      <c r="GK61">
        <v>1.87212</v>
      </c>
      <c r="GL61">
        <v>1.8734500000000001</v>
      </c>
      <c r="GM61">
        <v>1.8736699999999999</v>
      </c>
      <c r="GN61">
        <v>1.8775900000000001</v>
      </c>
      <c r="GO61">
        <v>5</v>
      </c>
      <c r="GP61">
        <v>0</v>
      </c>
      <c r="GQ61">
        <v>0</v>
      </c>
      <c r="GR61">
        <v>0</v>
      </c>
      <c r="GS61" t="s">
        <v>388</v>
      </c>
      <c r="GT61" t="s">
        <v>389</v>
      </c>
      <c r="GU61" t="s">
        <v>390</v>
      </c>
      <c r="GV61" t="s">
        <v>390</v>
      </c>
      <c r="GW61" t="s">
        <v>390</v>
      </c>
      <c r="GX61" t="s">
        <v>390</v>
      </c>
      <c r="GY61">
        <v>0</v>
      </c>
      <c r="GZ61">
        <v>100</v>
      </c>
      <c r="HA61">
        <v>100</v>
      </c>
      <c r="HB61">
        <v>1.268</v>
      </c>
      <c r="HC61">
        <v>0.10580000000000001</v>
      </c>
      <c r="HD61">
        <v>1.2745820749797001</v>
      </c>
      <c r="HE61">
        <v>7.2704984381113296E-4</v>
      </c>
      <c r="HF61">
        <v>-1.05877040029023E-6</v>
      </c>
      <c r="HG61">
        <v>2.9517966189716799E-10</v>
      </c>
      <c r="HH61">
        <v>0.10580952380953</v>
      </c>
      <c r="HI61">
        <v>0</v>
      </c>
      <c r="HJ61">
        <v>0</v>
      </c>
      <c r="HK61">
        <v>0</v>
      </c>
      <c r="HL61">
        <v>1</v>
      </c>
      <c r="HM61">
        <v>2242</v>
      </c>
      <c r="HN61">
        <v>1</v>
      </c>
      <c r="HO61">
        <v>25</v>
      </c>
      <c r="HP61">
        <v>0.4</v>
      </c>
      <c r="HQ61">
        <v>0.5</v>
      </c>
      <c r="HR61">
        <v>2.1398899999999998</v>
      </c>
      <c r="HS61">
        <v>2.6684600000000001</v>
      </c>
      <c r="HT61">
        <v>1.49536</v>
      </c>
      <c r="HU61">
        <v>2.2631800000000002</v>
      </c>
      <c r="HV61">
        <v>1.49658</v>
      </c>
      <c r="HW61">
        <v>2.6074199999999998</v>
      </c>
      <c r="HX61">
        <v>48.546999999999997</v>
      </c>
      <c r="HY61">
        <v>15.7957</v>
      </c>
      <c r="HZ61">
        <v>18</v>
      </c>
      <c r="IA61">
        <v>514.55499999999995</v>
      </c>
      <c r="IB61">
        <v>405.947</v>
      </c>
      <c r="IC61">
        <v>32.4998</v>
      </c>
      <c r="ID61">
        <v>34.830800000000004</v>
      </c>
      <c r="IE61">
        <v>29.9998</v>
      </c>
      <c r="IF61">
        <v>34.634</v>
      </c>
      <c r="IG61">
        <v>34.558100000000003</v>
      </c>
      <c r="IH61">
        <v>42.885800000000003</v>
      </c>
      <c r="II61">
        <v>22.997599999999998</v>
      </c>
      <c r="IJ61">
        <v>37.316200000000002</v>
      </c>
      <c r="IK61">
        <v>32.268000000000001</v>
      </c>
      <c r="IL61">
        <v>1000</v>
      </c>
      <c r="IM61">
        <v>31.405100000000001</v>
      </c>
      <c r="IN61">
        <v>99.150599999999997</v>
      </c>
      <c r="IO61">
        <v>99.302300000000002</v>
      </c>
    </row>
    <row r="62" spans="1:249" x14ac:dyDescent="0.3">
      <c r="A62">
        <v>49</v>
      </c>
      <c r="B62">
        <v>1658421159.5</v>
      </c>
      <c r="C62">
        <v>6606.5</v>
      </c>
      <c r="D62" t="s">
        <v>612</v>
      </c>
      <c r="E62" t="s">
        <v>613</v>
      </c>
      <c r="F62" t="s">
        <v>378</v>
      </c>
      <c r="G62" t="s">
        <v>31</v>
      </c>
      <c r="H62" t="s">
        <v>380</v>
      </c>
      <c r="I62" t="s">
        <v>381</v>
      </c>
      <c r="J62" t="s">
        <v>382</v>
      </c>
      <c r="K62">
        <f t="shared" si="47"/>
        <v>2.898956919187393</v>
      </c>
      <c r="L62">
        <v>1658421159.5</v>
      </c>
      <c r="M62">
        <f t="shared" si="48"/>
        <v>5.8774255091145226E-3</v>
      </c>
      <c r="N62">
        <f t="shared" si="49"/>
        <v>5.8774255091145227</v>
      </c>
      <c r="O62">
        <f t="shared" si="50"/>
        <v>46.804648343199979</v>
      </c>
      <c r="P62">
        <f t="shared" si="51"/>
        <v>1135.73</v>
      </c>
      <c r="Q62">
        <f t="shared" si="52"/>
        <v>912.33442606334961</v>
      </c>
      <c r="R62">
        <f t="shared" si="53"/>
        <v>90.190569545921605</v>
      </c>
      <c r="S62">
        <f t="shared" si="54"/>
        <v>112.27476748014</v>
      </c>
      <c r="T62">
        <f t="shared" si="55"/>
        <v>0.40313121253571704</v>
      </c>
      <c r="U62">
        <f t="shared" si="56"/>
        <v>2.9107041437370551</v>
      </c>
      <c r="V62">
        <f t="shared" si="57"/>
        <v>0.37448393121743123</v>
      </c>
      <c r="W62">
        <f t="shared" si="58"/>
        <v>0.23645643672961369</v>
      </c>
      <c r="X62">
        <f t="shared" si="59"/>
        <v>289.56271145504343</v>
      </c>
      <c r="Y62">
        <f t="shared" si="60"/>
        <v>34.747006386933116</v>
      </c>
      <c r="Z62">
        <f t="shared" si="61"/>
        <v>34.051000000000002</v>
      </c>
      <c r="AA62">
        <f t="shared" si="62"/>
        <v>5.3582286173819584</v>
      </c>
      <c r="AB62">
        <f t="shared" si="63"/>
        <v>70.344131584679232</v>
      </c>
      <c r="AC62">
        <f t="shared" si="64"/>
        <v>3.8791850050872001</v>
      </c>
      <c r="AD62">
        <f t="shared" si="65"/>
        <v>5.5145822653557026</v>
      </c>
      <c r="AE62">
        <f t="shared" si="66"/>
        <v>1.4790436122947583</v>
      </c>
      <c r="AF62">
        <f t="shared" si="67"/>
        <v>-259.19446495195047</v>
      </c>
      <c r="AG62">
        <f t="shared" si="68"/>
        <v>81.097228512767657</v>
      </c>
      <c r="AH62">
        <f t="shared" si="69"/>
        <v>6.4631911028525613</v>
      </c>
      <c r="AI62">
        <f t="shared" si="70"/>
        <v>117.92866611871315</v>
      </c>
      <c r="AJ62">
        <v>0</v>
      </c>
      <c r="AK62">
        <v>0</v>
      </c>
      <c r="AL62">
        <f t="shared" si="71"/>
        <v>1</v>
      </c>
      <c r="AM62">
        <f t="shared" si="72"/>
        <v>0</v>
      </c>
      <c r="AN62">
        <f t="shared" si="73"/>
        <v>51020.507415385422</v>
      </c>
      <c r="AO62" t="s">
        <v>383</v>
      </c>
      <c r="AP62">
        <v>10238.9</v>
      </c>
      <c r="AQ62">
        <v>302.21199999999999</v>
      </c>
      <c r="AR62">
        <v>4052.3</v>
      </c>
      <c r="AS62">
        <f t="shared" si="74"/>
        <v>0.92542210596451402</v>
      </c>
      <c r="AT62">
        <v>-0.32343011824092399</v>
      </c>
      <c r="AU62" t="s">
        <v>614</v>
      </c>
      <c r="AV62">
        <v>10413.6</v>
      </c>
      <c r="AW62">
        <v>995.54124000000002</v>
      </c>
      <c r="AX62">
        <v>1576.04</v>
      </c>
      <c r="AY62">
        <f t="shared" si="75"/>
        <v>0.36832742823786191</v>
      </c>
      <c r="AZ62">
        <v>0.5</v>
      </c>
      <c r="BA62">
        <f t="shared" si="76"/>
        <v>1513.1676059352556</v>
      </c>
      <c r="BB62">
        <f t="shared" si="77"/>
        <v>46.804648343199979</v>
      </c>
      <c r="BC62">
        <f t="shared" si="78"/>
        <v>278.67056639348755</v>
      </c>
      <c r="BD62">
        <f t="shared" si="79"/>
        <v>3.114531283685E-2</v>
      </c>
      <c r="BE62">
        <f t="shared" si="80"/>
        <v>1.5711910865206469</v>
      </c>
      <c r="BF62">
        <f t="shared" si="81"/>
        <v>270.51419552503188</v>
      </c>
      <c r="BG62" t="s">
        <v>615</v>
      </c>
      <c r="BH62">
        <v>646.1</v>
      </c>
      <c r="BI62">
        <f t="shared" si="82"/>
        <v>646.1</v>
      </c>
      <c r="BJ62">
        <f t="shared" si="83"/>
        <v>0.59004847592700693</v>
      </c>
      <c r="BK62">
        <f t="shared" si="84"/>
        <v>0.62423248811751297</v>
      </c>
      <c r="BL62">
        <f t="shared" si="85"/>
        <v>0.72698608419940114</v>
      </c>
      <c r="BM62">
        <f t="shared" si="86"/>
        <v>0.45571204275616484</v>
      </c>
      <c r="BN62">
        <f t="shared" si="87"/>
        <v>0.66032050447882829</v>
      </c>
      <c r="BO62">
        <f t="shared" si="88"/>
        <v>0.40512295660672493</v>
      </c>
      <c r="BP62">
        <f t="shared" si="89"/>
        <v>0.59487704339327507</v>
      </c>
      <c r="BQ62">
        <f t="shared" si="90"/>
        <v>1799.98</v>
      </c>
      <c r="BR62">
        <f t="shared" si="91"/>
        <v>1513.1676059352556</v>
      </c>
      <c r="BS62">
        <f t="shared" si="92"/>
        <v>0.84065801060859313</v>
      </c>
      <c r="BT62">
        <f t="shared" si="93"/>
        <v>0.16086996047458496</v>
      </c>
      <c r="BU62">
        <v>6</v>
      </c>
      <c r="BV62">
        <v>0.5</v>
      </c>
      <c r="BW62" t="s">
        <v>386</v>
      </c>
      <c r="BX62">
        <v>2</v>
      </c>
      <c r="BY62">
        <v>1658421159.5</v>
      </c>
      <c r="BZ62">
        <v>1135.73</v>
      </c>
      <c r="CA62">
        <v>1200</v>
      </c>
      <c r="CB62">
        <v>39.240400000000001</v>
      </c>
      <c r="CC62">
        <v>32.454300000000003</v>
      </c>
      <c r="CD62">
        <v>1134.1099999999999</v>
      </c>
      <c r="CE62">
        <v>39.130800000000001</v>
      </c>
      <c r="CF62">
        <v>499.267</v>
      </c>
      <c r="CG62">
        <v>98.762699999999995</v>
      </c>
      <c r="CH62">
        <v>9.4217999999999996E-2</v>
      </c>
      <c r="CI62">
        <v>34.567799999999998</v>
      </c>
      <c r="CJ62">
        <v>34.051000000000002</v>
      </c>
      <c r="CK62">
        <v>999.9</v>
      </c>
      <c r="CL62">
        <v>0</v>
      </c>
      <c r="CM62">
        <v>0</v>
      </c>
      <c r="CN62">
        <v>10016.9</v>
      </c>
      <c r="CO62">
        <v>0</v>
      </c>
      <c r="CP62">
        <v>1.5289399999999999E-3</v>
      </c>
      <c r="CQ62">
        <v>-64.272900000000007</v>
      </c>
      <c r="CR62">
        <v>1182.1199999999999</v>
      </c>
      <c r="CS62">
        <v>1240.26</v>
      </c>
      <c r="CT62">
        <v>6.78613</v>
      </c>
      <c r="CU62">
        <v>1200</v>
      </c>
      <c r="CV62">
        <v>32.454300000000003</v>
      </c>
      <c r="CW62">
        <v>3.8754900000000001</v>
      </c>
      <c r="CX62">
        <v>3.2052800000000001</v>
      </c>
      <c r="CY62">
        <v>28.3612</v>
      </c>
      <c r="CZ62">
        <v>25.134599999999999</v>
      </c>
      <c r="DA62">
        <v>1799.98</v>
      </c>
      <c r="DB62">
        <v>0.97800299999999996</v>
      </c>
      <c r="DC62">
        <v>2.1996700000000001E-2</v>
      </c>
      <c r="DD62">
        <v>0</v>
      </c>
      <c r="DE62">
        <v>994.77599999999995</v>
      </c>
      <c r="DF62">
        <v>5.0009800000000002</v>
      </c>
      <c r="DG62">
        <v>20112</v>
      </c>
      <c r="DH62">
        <v>16375.7</v>
      </c>
      <c r="DI62">
        <v>47</v>
      </c>
      <c r="DJ62">
        <v>48.5</v>
      </c>
      <c r="DK62">
        <v>47.5</v>
      </c>
      <c r="DL62">
        <v>47.75</v>
      </c>
      <c r="DM62">
        <v>48.5</v>
      </c>
      <c r="DN62">
        <v>1755.49</v>
      </c>
      <c r="DO62">
        <v>39.479999999999997</v>
      </c>
      <c r="DP62">
        <v>0</v>
      </c>
      <c r="DQ62">
        <v>99.700000047683702</v>
      </c>
      <c r="DR62">
        <v>0</v>
      </c>
      <c r="DS62">
        <v>995.54124000000002</v>
      </c>
      <c r="DT62">
        <v>-8.8356923108197201</v>
      </c>
      <c r="DU62">
        <v>-117.723077064918</v>
      </c>
      <c r="DV62">
        <v>20124.835999999999</v>
      </c>
      <c r="DW62">
        <v>15</v>
      </c>
      <c r="DX62">
        <v>1658421151</v>
      </c>
      <c r="DY62" t="s">
        <v>616</v>
      </c>
      <c r="DZ62">
        <v>1658421151</v>
      </c>
      <c r="EA62">
        <v>1658421136.5</v>
      </c>
      <c r="EB62">
        <v>51</v>
      </c>
      <c r="EC62">
        <v>0.45300000000000001</v>
      </c>
      <c r="ED62">
        <v>4.0000000000000001E-3</v>
      </c>
      <c r="EE62">
        <v>1.587</v>
      </c>
      <c r="EF62">
        <v>0.11</v>
      </c>
      <c r="EG62">
        <v>1200</v>
      </c>
      <c r="EH62">
        <v>31</v>
      </c>
      <c r="EI62">
        <v>7.0000000000000007E-2</v>
      </c>
      <c r="EJ62">
        <v>0.02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2.9563100000000002</v>
      </c>
      <c r="EW62">
        <v>2.8347000000000002</v>
      </c>
      <c r="EX62">
        <v>0.19176199999999999</v>
      </c>
      <c r="EY62">
        <v>0.200212</v>
      </c>
      <c r="EZ62">
        <v>0.15746399999999999</v>
      </c>
      <c r="FA62">
        <v>0.13883000000000001</v>
      </c>
      <c r="FB62">
        <v>24051.9</v>
      </c>
      <c r="FC62">
        <v>24451.8</v>
      </c>
      <c r="FD62">
        <v>27314.6</v>
      </c>
      <c r="FE62">
        <v>27872.1</v>
      </c>
      <c r="FF62">
        <v>29504.3</v>
      </c>
      <c r="FG62">
        <v>29384</v>
      </c>
      <c r="FH62">
        <v>38037.599999999999</v>
      </c>
      <c r="FI62">
        <v>36976.9</v>
      </c>
      <c r="FJ62">
        <v>1.9999</v>
      </c>
      <c r="FK62">
        <v>1.6353500000000001</v>
      </c>
      <c r="FL62">
        <v>6.7167000000000004E-2</v>
      </c>
      <c r="FM62">
        <v>0</v>
      </c>
      <c r="FN62">
        <v>32.964199999999998</v>
      </c>
      <c r="FO62">
        <v>999.9</v>
      </c>
      <c r="FP62">
        <v>36.918999999999997</v>
      </c>
      <c r="FQ62">
        <v>46.216999999999999</v>
      </c>
      <c r="FR62">
        <v>38.354700000000001</v>
      </c>
      <c r="FS62">
        <v>60.986600000000003</v>
      </c>
      <c r="FT62">
        <v>35.180300000000003</v>
      </c>
      <c r="FU62">
        <v>1</v>
      </c>
      <c r="FV62">
        <v>0.60690299999999997</v>
      </c>
      <c r="FW62">
        <v>0.84077299999999999</v>
      </c>
      <c r="FX62">
        <v>20.300999999999998</v>
      </c>
      <c r="FY62">
        <v>5.22058</v>
      </c>
      <c r="FZ62">
        <v>12.0161</v>
      </c>
      <c r="GA62">
        <v>4.9963499999999996</v>
      </c>
      <c r="GB62">
        <v>3.29033</v>
      </c>
      <c r="GC62">
        <v>131.80000000000001</v>
      </c>
      <c r="GD62">
        <v>9999</v>
      </c>
      <c r="GE62">
        <v>7760.1</v>
      </c>
      <c r="GF62">
        <v>9999</v>
      </c>
      <c r="GG62">
        <v>1.8779300000000001</v>
      </c>
      <c r="GH62">
        <v>1.8717999999999999</v>
      </c>
      <c r="GI62">
        <v>1.8739300000000001</v>
      </c>
      <c r="GJ62">
        <v>1.8721000000000001</v>
      </c>
      <c r="GK62">
        <v>1.87222</v>
      </c>
      <c r="GL62">
        <v>1.8734599999999999</v>
      </c>
      <c r="GM62">
        <v>1.8736600000000001</v>
      </c>
      <c r="GN62">
        <v>1.8775999999999999</v>
      </c>
      <c r="GO62">
        <v>5</v>
      </c>
      <c r="GP62">
        <v>0</v>
      </c>
      <c r="GQ62">
        <v>0</v>
      </c>
      <c r="GR62">
        <v>0</v>
      </c>
      <c r="GS62" t="s">
        <v>388</v>
      </c>
      <c r="GT62" t="s">
        <v>389</v>
      </c>
      <c r="GU62" t="s">
        <v>390</v>
      </c>
      <c r="GV62" t="s">
        <v>390</v>
      </c>
      <c r="GW62" t="s">
        <v>390</v>
      </c>
      <c r="GX62" t="s">
        <v>390</v>
      </c>
      <c r="GY62">
        <v>0</v>
      </c>
      <c r="GZ62">
        <v>100</v>
      </c>
      <c r="HA62">
        <v>100</v>
      </c>
      <c r="HB62">
        <v>1.62</v>
      </c>
      <c r="HC62">
        <v>0.1096</v>
      </c>
      <c r="HD62">
        <v>1.72811302403895</v>
      </c>
      <c r="HE62">
        <v>7.2704984381113296E-4</v>
      </c>
      <c r="HF62">
        <v>-1.05877040029023E-6</v>
      </c>
      <c r="HG62">
        <v>2.9517966189716799E-10</v>
      </c>
      <c r="HH62">
        <v>0.109655000000004</v>
      </c>
      <c r="HI62">
        <v>0</v>
      </c>
      <c r="HJ62">
        <v>0</v>
      </c>
      <c r="HK62">
        <v>0</v>
      </c>
      <c r="HL62">
        <v>1</v>
      </c>
      <c r="HM62">
        <v>2242</v>
      </c>
      <c r="HN62">
        <v>1</v>
      </c>
      <c r="HO62">
        <v>25</v>
      </c>
      <c r="HP62">
        <v>0.1</v>
      </c>
      <c r="HQ62">
        <v>0.4</v>
      </c>
      <c r="HR62">
        <v>2.4841299999999999</v>
      </c>
      <c r="HS62">
        <v>2.66235</v>
      </c>
      <c r="HT62">
        <v>1.49536</v>
      </c>
      <c r="HU62">
        <v>2.2631800000000002</v>
      </c>
      <c r="HV62">
        <v>1.49658</v>
      </c>
      <c r="HW62">
        <v>2.49146</v>
      </c>
      <c r="HX62">
        <v>48.454599999999999</v>
      </c>
      <c r="HY62">
        <v>15.7781</v>
      </c>
      <c r="HZ62">
        <v>18</v>
      </c>
      <c r="IA62">
        <v>510.322</v>
      </c>
      <c r="IB62">
        <v>406.62599999999998</v>
      </c>
      <c r="IC62">
        <v>32.302500000000002</v>
      </c>
      <c r="ID62">
        <v>34.782499999999999</v>
      </c>
      <c r="IE62">
        <v>30.0002</v>
      </c>
      <c r="IF62">
        <v>34.625500000000002</v>
      </c>
      <c r="IG62">
        <v>34.5428</v>
      </c>
      <c r="IH62">
        <v>49.774700000000003</v>
      </c>
      <c r="II62">
        <v>21.687999999999999</v>
      </c>
      <c r="IJ62">
        <v>37.241</v>
      </c>
      <c r="IK62">
        <v>32.255800000000001</v>
      </c>
      <c r="IL62">
        <v>1200</v>
      </c>
      <c r="IM62">
        <v>31.6357</v>
      </c>
      <c r="IN62">
        <v>99.157200000000003</v>
      </c>
      <c r="IO62">
        <v>99.308099999999996</v>
      </c>
    </row>
    <row r="63" spans="1:249" x14ac:dyDescent="0.3">
      <c r="A63">
        <v>50</v>
      </c>
      <c r="B63">
        <v>1658421259.5</v>
      </c>
      <c r="C63">
        <v>6706.5</v>
      </c>
      <c r="D63" t="s">
        <v>617</v>
      </c>
      <c r="E63" t="s">
        <v>618</v>
      </c>
      <c r="F63" t="s">
        <v>378</v>
      </c>
      <c r="G63" t="s">
        <v>31</v>
      </c>
      <c r="H63" t="s">
        <v>380</v>
      </c>
      <c r="I63" t="s">
        <v>381</v>
      </c>
      <c r="J63" t="s">
        <v>382</v>
      </c>
      <c r="K63">
        <f t="shared" si="47"/>
        <v>2.2842875038107797</v>
      </c>
      <c r="L63">
        <v>1658421259.5</v>
      </c>
      <c r="M63">
        <f t="shared" si="48"/>
        <v>6.6802046716381734E-3</v>
      </c>
      <c r="N63">
        <f t="shared" si="49"/>
        <v>6.6802046716381733</v>
      </c>
      <c r="O63">
        <f t="shared" si="50"/>
        <v>46.158927648234346</v>
      </c>
      <c r="P63">
        <f t="shared" si="51"/>
        <v>1433.28</v>
      </c>
      <c r="Q63">
        <f t="shared" si="52"/>
        <v>1231.3370151981035</v>
      </c>
      <c r="R63">
        <f t="shared" si="53"/>
        <v>121.72979139059521</v>
      </c>
      <c r="S63">
        <f t="shared" si="54"/>
        <v>141.69384437472002</v>
      </c>
      <c r="T63">
        <f t="shared" si="55"/>
        <v>0.46960978082712979</v>
      </c>
      <c r="U63">
        <f t="shared" si="56"/>
        <v>2.9028858439068754</v>
      </c>
      <c r="V63">
        <f t="shared" si="57"/>
        <v>0.43112288888062028</v>
      </c>
      <c r="W63">
        <f t="shared" si="58"/>
        <v>0.27264636708610124</v>
      </c>
      <c r="X63">
        <f t="shared" si="59"/>
        <v>289.55950675543176</v>
      </c>
      <c r="Y63">
        <f t="shared" si="60"/>
        <v>34.489397868253782</v>
      </c>
      <c r="Z63">
        <f t="shared" si="61"/>
        <v>34.060200000000002</v>
      </c>
      <c r="AA63">
        <f t="shared" si="62"/>
        <v>5.3609779347611974</v>
      </c>
      <c r="AB63">
        <f t="shared" si="63"/>
        <v>70.929368602590387</v>
      </c>
      <c r="AC63">
        <f t="shared" si="64"/>
        <v>3.900910781691</v>
      </c>
      <c r="AD63">
        <f t="shared" si="65"/>
        <v>5.4997116970649813</v>
      </c>
      <c r="AE63">
        <f t="shared" si="66"/>
        <v>1.4600671530701974</v>
      </c>
      <c r="AF63">
        <f t="shared" si="67"/>
        <v>-294.59702601924346</v>
      </c>
      <c r="AG63">
        <f t="shared" si="68"/>
        <v>71.833675162068118</v>
      </c>
      <c r="AH63">
        <f t="shared" si="69"/>
        <v>5.7392294689682464</v>
      </c>
      <c r="AI63">
        <f t="shared" si="70"/>
        <v>72.535385367224649</v>
      </c>
      <c r="AJ63">
        <v>0</v>
      </c>
      <c r="AK63">
        <v>0</v>
      </c>
      <c r="AL63">
        <f t="shared" si="71"/>
        <v>1</v>
      </c>
      <c r="AM63">
        <f t="shared" si="72"/>
        <v>0</v>
      </c>
      <c r="AN63">
        <f t="shared" si="73"/>
        <v>50809.884389901541</v>
      </c>
      <c r="AO63" t="s">
        <v>383</v>
      </c>
      <c r="AP63">
        <v>10238.9</v>
      </c>
      <c r="AQ63">
        <v>302.21199999999999</v>
      </c>
      <c r="AR63">
        <v>4052.3</v>
      </c>
      <c r="AS63">
        <f t="shared" si="74"/>
        <v>0.92542210596451402</v>
      </c>
      <c r="AT63">
        <v>-0.32343011824092399</v>
      </c>
      <c r="AU63" t="s">
        <v>619</v>
      </c>
      <c r="AV63">
        <v>10413.4</v>
      </c>
      <c r="AW63">
        <v>969.39184</v>
      </c>
      <c r="AX63">
        <v>1518.78</v>
      </c>
      <c r="AY63">
        <f t="shared" si="75"/>
        <v>0.36172991480003691</v>
      </c>
      <c r="AZ63">
        <v>0.5</v>
      </c>
      <c r="BA63">
        <f t="shared" si="76"/>
        <v>1513.1507993551459</v>
      </c>
      <c r="BB63">
        <f t="shared" si="77"/>
        <v>46.158927648234346</v>
      </c>
      <c r="BC63">
        <f t="shared" si="78"/>
        <v>273.67595486517234</v>
      </c>
      <c r="BD63">
        <f t="shared" si="79"/>
        <v>3.0718919612165878E-2</v>
      </c>
      <c r="BE63">
        <f t="shared" si="80"/>
        <v>1.6681283661886517</v>
      </c>
      <c r="BF63">
        <f t="shared" si="81"/>
        <v>268.77492137598512</v>
      </c>
      <c r="BG63" t="s">
        <v>620</v>
      </c>
      <c r="BH63">
        <v>632.92999999999995</v>
      </c>
      <c r="BI63">
        <f t="shared" si="82"/>
        <v>632.92999999999995</v>
      </c>
      <c r="BJ63">
        <f t="shared" si="83"/>
        <v>0.58326419889648273</v>
      </c>
      <c r="BK63">
        <f t="shared" si="84"/>
        <v>0.62018192696280405</v>
      </c>
      <c r="BL63">
        <f t="shared" si="85"/>
        <v>0.74093180907594092</v>
      </c>
      <c r="BM63">
        <f t="shared" si="86"/>
        <v>0.45158853430305579</v>
      </c>
      <c r="BN63">
        <f t="shared" si="87"/>
        <v>0.67558947950021453</v>
      </c>
      <c r="BO63">
        <f t="shared" si="88"/>
        <v>0.40492578009792979</v>
      </c>
      <c r="BP63">
        <f t="shared" si="89"/>
        <v>0.59507421990207021</v>
      </c>
      <c r="BQ63">
        <f t="shared" si="90"/>
        <v>1799.96</v>
      </c>
      <c r="BR63">
        <f t="shared" si="91"/>
        <v>1513.1507993551459</v>
      </c>
      <c r="BS63">
        <f t="shared" si="92"/>
        <v>0.84065801426428688</v>
      </c>
      <c r="BT63">
        <f t="shared" si="93"/>
        <v>0.16086996753007388</v>
      </c>
      <c r="BU63">
        <v>6</v>
      </c>
      <c r="BV63">
        <v>0.5</v>
      </c>
      <c r="BW63" t="s">
        <v>386</v>
      </c>
      <c r="BX63">
        <v>2</v>
      </c>
      <c r="BY63">
        <v>1658421259.5</v>
      </c>
      <c r="BZ63">
        <v>1433.28</v>
      </c>
      <c r="CA63">
        <v>1500.12</v>
      </c>
      <c r="CB63">
        <v>39.459000000000003</v>
      </c>
      <c r="CC63">
        <v>31.7637</v>
      </c>
      <c r="CD63">
        <v>1431.96</v>
      </c>
      <c r="CE63">
        <v>39.346800000000002</v>
      </c>
      <c r="CF63">
        <v>500.30099999999999</v>
      </c>
      <c r="CG63">
        <v>98.759399999999999</v>
      </c>
      <c r="CH63">
        <v>0.100449</v>
      </c>
      <c r="CI63">
        <v>34.519199999999998</v>
      </c>
      <c r="CJ63">
        <v>34.060200000000002</v>
      </c>
      <c r="CK63">
        <v>999.9</v>
      </c>
      <c r="CL63">
        <v>0</v>
      </c>
      <c r="CM63">
        <v>0</v>
      </c>
      <c r="CN63">
        <v>9972.5</v>
      </c>
      <c r="CO63">
        <v>0</v>
      </c>
      <c r="CP63">
        <v>1.5289399999999999E-3</v>
      </c>
      <c r="CQ63">
        <v>-66.844499999999996</v>
      </c>
      <c r="CR63">
        <v>1492.16</v>
      </c>
      <c r="CS63">
        <v>1549.34</v>
      </c>
      <c r="CT63">
        <v>7.6953399999999998</v>
      </c>
      <c r="CU63">
        <v>1500.12</v>
      </c>
      <c r="CV63">
        <v>31.7637</v>
      </c>
      <c r="CW63">
        <v>3.8969499999999999</v>
      </c>
      <c r="CX63">
        <v>3.1369600000000002</v>
      </c>
      <c r="CY63">
        <v>28.456199999999999</v>
      </c>
      <c r="CZ63">
        <v>24.773299999999999</v>
      </c>
      <c r="DA63">
        <v>1799.96</v>
      </c>
      <c r="DB63">
        <v>0.97800299999999996</v>
      </c>
      <c r="DC63">
        <v>2.1996700000000001E-2</v>
      </c>
      <c r="DD63">
        <v>0</v>
      </c>
      <c r="DE63">
        <v>967.37300000000005</v>
      </c>
      <c r="DF63">
        <v>5.0009800000000002</v>
      </c>
      <c r="DG63">
        <v>19610.900000000001</v>
      </c>
      <c r="DH63">
        <v>16375.5</v>
      </c>
      <c r="DI63">
        <v>46.936999999999998</v>
      </c>
      <c r="DJ63">
        <v>48.436999999999998</v>
      </c>
      <c r="DK63">
        <v>47.436999999999998</v>
      </c>
      <c r="DL63">
        <v>47.75</v>
      </c>
      <c r="DM63">
        <v>48.5</v>
      </c>
      <c r="DN63">
        <v>1755.48</v>
      </c>
      <c r="DO63">
        <v>39.479999999999997</v>
      </c>
      <c r="DP63">
        <v>0</v>
      </c>
      <c r="DQ63">
        <v>99.700000047683702</v>
      </c>
      <c r="DR63">
        <v>0</v>
      </c>
      <c r="DS63">
        <v>969.39184</v>
      </c>
      <c r="DT63">
        <v>-17.040384610308699</v>
      </c>
      <c r="DU63">
        <v>-335.723076753111</v>
      </c>
      <c r="DV63">
        <v>19650.444</v>
      </c>
      <c r="DW63">
        <v>15</v>
      </c>
      <c r="DX63">
        <v>1658421242</v>
      </c>
      <c r="DY63" t="s">
        <v>621</v>
      </c>
      <c r="DZ63">
        <v>1658421242</v>
      </c>
      <c r="EA63">
        <v>1658421228</v>
      </c>
      <c r="EB63">
        <v>52</v>
      </c>
      <c r="EC63">
        <v>-0.15</v>
      </c>
      <c r="ED63">
        <v>2E-3</v>
      </c>
      <c r="EE63">
        <v>1.2809999999999999</v>
      </c>
      <c r="EF63">
        <v>0.112</v>
      </c>
      <c r="EG63">
        <v>1500</v>
      </c>
      <c r="EH63">
        <v>31</v>
      </c>
      <c r="EI63">
        <v>0.09</v>
      </c>
      <c r="EJ63">
        <v>0.02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2.95906</v>
      </c>
      <c r="EW63">
        <v>2.8405499999999999</v>
      </c>
      <c r="EX63">
        <v>0.22159999999999999</v>
      </c>
      <c r="EY63">
        <v>0.229516</v>
      </c>
      <c r="EZ63">
        <v>0.15804799999999999</v>
      </c>
      <c r="FA63">
        <v>0.13683699999999999</v>
      </c>
      <c r="FB63">
        <v>23159.5</v>
      </c>
      <c r="FC63">
        <v>23551.9</v>
      </c>
      <c r="FD63">
        <v>27313.7</v>
      </c>
      <c r="FE63">
        <v>27872</v>
      </c>
      <c r="FF63">
        <v>29485</v>
      </c>
      <c r="FG63">
        <v>29453.8</v>
      </c>
      <c r="FH63">
        <v>38036.199999999997</v>
      </c>
      <c r="FI63">
        <v>36976.5</v>
      </c>
      <c r="FJ63">
        <v>2.0062700000000002</v>
      </c>
      <c r="FK63">
        <v>1.63635</v>
      </c>
      <c r="FL63">
        <v>6.4827499999999996E-2</v>
      </c>
      <c r="FM63">
        <v>0</v>
      </c>
      <c r="FN63">
        <v>33.011299999999999</v>
      </c>
      <c r="FO63">
        <v>999.9</v>
      </c>
      <c r="FP63">
        <v>36.985999999999997</v>
      </c>
      <c r="FQ63">
        <v>46.186</v>
      </c>
      <c r="FR63">
        <v>38.363500000000002</v>
      </c>
      <c r="FS63">
        <v>61.636600000000001</v>
      </c>
      <c r="FT63">
        <v>34.186700000000002</v>
      </c>
      <c r="FU63">
        <v>1</v>
      </c>
      <c r="FV63">
        <v>0.60679400000000006</v>
      </c>
      <c r="FW63">
        <v>0.98062099999999996</v>
      </c>
      <c r="FX63">
        <v>20.300799999999999</v>
      </c>
      <c r="FY63">
        <v>5.2243300000000001</v>
      </c>
      <c r="FZ63">
        <v>12.016500000000001</v>
      </c>
      <c r="GA63">
        <v>4.9976000000000003</v>
      </c>
      <c r="GB63">
        <v>3.2909999999999999</v>
      </c>
      <c r="GC63">
        <v>131.80000000000001</v>
      </c>
      <c r="GD63">
        <v>9999</v>
      </c>
      <c r="GE63">
        <v>7762</v>
      </c>
      <c r="GF63">
        <v>9999</v>
      </c>
      <c r="GG63">
        <v>1.8779300000000001</v>
      </c>
      <c r="GH63">
        <v>1.8717999999999999</v>
      </c>
      <c r="GI63">
        <v>1.8739300000000001</v>
      </c>
      <c r="GJ63">
        <v>1.8721099999999999</v>
      </c>
      <c r="GK63">
        <v>1.8722099999999999</v>
      </c>
      <c r="GL63">
        <v>1.8734599999999999</v>
      </c>
      <c r="GM63">
        <v>1.87368</v>
      </c>
      <c r="GN63">
        <v>1.8775900000000001</v>
      </c>
      <c r="GO63">
        <v>5</v>
      </c>
      <c r="GP63">
        <v>0</v>
      </c>
      <c r="GQ63">
        <v>0</v>
      </c>
      <c r="GR63">
        <v>0</v>
      </c>
      <c r="GS63" t="s">
        <v>388</v>
      </c>
      <c r="GT63" t="s">
        <v>389</v>
      </c>
      <c r="GU63" t="s">
        <v>390</v>
      </c>
      <c r="GV63" t="s">
        <v>390</v>
      </c>
      <c r="GW63" t="s">
        <v>390</v>
      </c>
      <c r="GX63" t="s">
        <v>390</v>
      </c>
      <c r="GY63">
        <v>0</v>
      </c>
      <c r="GZ63">
        <v>100</v>
      </c>
      <c r="HA63">
        <v>100</v>
      </c>
      <c r="HB63">
        <v>1.32</v>
      </c>
      <c r="HC63">
        <v>0.11219999999999999</v>
      </c>
      <c r="HD63">
        <v>1.5764432040507901</v>
      </c>
      <c r="HE63">
        <v>7.2704984381113296E-4</v>
      </c>
      <c r="HF63">
        <v>-1.05877040029023E-6</v>
      </c>
      <c r="HG63">
        <v>2.9517966189716799E-10</v>
      </c>
      <c r="HH63">
        <v>0.11215714285714599</v>
      </c>
      <c r="HI63">
        <v>0</v>
      </c>
      <c r="HJ63">
        <v>0</v>
      </c>
      <c r="HK63">
        <v>0</v>
      </c>
      <c r="HL63">
        <v>1</v>
      </c>
      <c r="HM63">
        <v>2242</v>
      </c>
      <c r="HN63">
        <v>1</v>
      </c>
      <c r="HO63">
        <v>25</v>
      </c>
      <c r="HP63">
        <v>0.3</v>
      </c>
      <c r="HQ63">
        <v>0.5</v>
      </c>
      <c r="HR63">
        <v>2.9785200000000001</v>
      </c>
      <c r="HS63">
        <v>2.65991</v>
      </c>
      <c r="HT63">
        <v>1.49536</v>
      </c>
      <c r="HU63">
        <v>2.2631800000000002</v>
      </c>
      <c r="HV63">
        <v>1.49658</v>
      </c>
      <c r="HW63">
        <v>2.4939</v>
      </c>
      <c r="HX63">
        <v>48.393000000000001</v>
      </c>
      <c r="HY63">
        <v>15.7606</v>
      </c>
      <c r="HZ63">
        <v>18</v>
      </c>
      <c r="IA63">
        <v>514.11699999999996</v>
      </c>
      <c r="IB63">
        <v>407.108</v>
      </c>
      <c r="IC63">
        <v>31.948699999999999</v>
      </c>
      <c r="ID63">
        <v>34.780099999999997</v>
      </c>
      <c r="IE63">
        <v>30.0002</v>
      </c>
      <c r="IF63">
        <v>34.594499999999996</v>
      </c>
      <c r="IG63">
        <v>34.517400000000002</v>
      </c>
      <c r="IH63">
        <v>59.676099999999998</v>
      </c>
      <c r="II63">
        <v>22.994399999999999</v>
      </c>
      <c r="IJ63">
        <v>37.549700000000001</v>
      </c>
      <c r="IK63">
        <v>31.910900000000002</v>
      </c>
      <c r="IL63">
        <v>1500</v>
      </c>
      <c r="IM63">
        <v>31.395600000000002</v>
      </c>
      <c r="IN63">
        <v>99.153899999999993</v>
      </c>
      <c r="IO63">
        <v>99.307299999999998</v>
      </c>
    </row>
    <row r="64" spans="1:249" x14ac:dyDescent="0.3">
      <c r="A64">
        <v>51</v>
      </c>
      <c r="B64">
        <v>1658421359.5</v>
      </c>
      <c r="C64">
        <v>6806.5</v>
      </c>
      <c r="D64" t="s">
        <v>622</v>
      </c>
      <c r="E64" t="s">
        <v>623</v>
      </c>
      <c r="F64" t="s">
        <v>378</v>
      </c>
      <c r="G64" t="s">
        <v>31</v>
      </c>
      <c r="H64" t="s">
        <v>380</v>
      </c>
      <c r="I64" t="s">
        <v>381</v>
      </c>
      <c r="J64" t="s">
        <v>382</v>
      </c>
      <c r="K64">
        <f t="shared" si="47"/>
        <v>1.9263928658983853</v>
      </c>
      <c r="L64">
        <v>1658421359.5</v>
      </c>
      <c r="M64">
        <f t="shared" si="48"/>
        <v>6.4440776226538177E-3</v>
      </c>
      <c r="N64">
        <f t="shared" si="49"/>
        <v>6.4440776226538174</v>
      </c>
      <c r="O64">
        <f t="shared" si="50"/>
        <v>47.088698254272728</v>
      </c>
      <c r="P64">
        <f t="shared" si="51"/>
        <v>1730.84</v>
      </c>
      <c r="Q64">
        <f t="shared" si="52"/>
        <v>1511.3728023475544</v>
      </c>
      <c r="R64">
        <f t="shared" si="53"/>
        <v>149.4145250186242</v>
      </c>
      <c r="S64">
        <f t="shared" si="54"/>
        <v>171.111082640592</v>
      </c>
      <c r="T64">
        <f t="shared" si="55"/>
        <v>0.45018598682084288</v>
      </c>
      <c r="U64">
        <f t="shared" si="56"/>
        <v>2.9066203075029269</v>
      </c>
      <c r="V64">
        <f t="shared" si="57"/>
        <v>0.41472992611372866</v>
      </c>
      <c r="W64">
        <f t="shared" si="58"/>
        <v>0.26215869320540586</v>
      </c>
      <c r="X64">
        <f t="shared" si="59"/>
        <v>289.55152675539722</v>
      </c>
      <c r="Y64">
        <f t="shared" si="60"/>
        <v>34.515018557098792</v>
      </c>
      <c r="Z64">
        <f t="shared" si="61"/>
        <v>34.026200000000003</v>
      </c>
      <c r="AA64">
        <f t="shared" si="62"/>
        <v>5.3508235202998975</v>
      </c>
      <c r="AB64">
        <f t="shared" si="63"/>
        <v>70.808451956070286</v>
      </c>
      <c r="AC64">
        <f t="shared" si="64"/>
        <v>3.8864985226582798</v>
      </c>
      <c r="AD64">
        <f t="shared" si="65"/>
        <v>5.4887494575781322</v>
      </c>
      <c r="AE64">
        <f t="shared" si="66"/>
        <v>1.4643249976416177</v>
      </c>
      <c r="AF64">
        <f t="shared" si="67"/>
        <v>-284.18382315903335</v>
      </c>
      <c r="AG64">
        <f t="shared" si="68"/>
        <v>71.628353477672036</v>
      </c>
      <c r="AH64">
        <f t="shared" si="69"/>
        <v>5.7135223357497837</v>
      </c>
      <c r="AI64">
        <f t="shared" si="70"/>
        <v>82.709579409785661</v>
      </c>
      <c r="AJ64">
        <v>0</v>
      </c>
      <c r="AK64">
        <v>0</v>
      </c>
      <c r="AL64">
        <f t="shared" si="71"/>
        <v>1</v>
      </c>
      <c r="AM64">
        <f t="shared" si="72"/>
        <v>0</v>
      </c>
      <c r="AN64">
        <f t="shared" si="73"/>
        <v>50920.227467250108</v>
      </c>
      <c r="AO64" t="s">
        <v>383</v>
      </c>
      <c r="AP64">
        <v>10238.9</v>
      </c>
      <c r="AQ64">
        <v>302.21199999999999</v>
      </c>
      <c r="AR64">
        <v>4052.3</v>
      </c>
      <c r="AS64">
        <f t="shared" si="74"/>
        <v>0.92542210596451402</v>
      </c>
      <c r="AT64">
        <v>-0.32343011824092399</v>
      </c>
      <c r="AU64" t="s">
        <v>624</v>
      </c>
      <c r="AV64">
        <v>10412.9</v>
      </c>
      <c r="AW64">
        <v>941.30772000000002</v>
      </c>
      <c r="AX64">
        <v>1455.76</v>
      </c>
      <c r="AY64">
        <f t="shared" si="75"/>
        <v>0.35339086113095564</v>
      </c>
      <c r="AZ64">
        <v>0.5</v>
      </c>
      <c r="BA64">
        <f t="shared" si="76"/>
        <v>1513.108799355128</v>
      </c>
      <c r="BB64">
        <f t="shared" si="77"/>
        <v>47.088698254272728</v>
      </c>
      <c r="BC64">
        <f t="shared" si="78"/>
        <v>267.35941079446752</v>
      </c>
      <c r="BD64">
        <f t="shared" si="79"/>
        <v>3.1334249323459247E-2</v>
      </c>
      <c r="BE64">
        <f t="shared" si="80"/>
        <v>1.7836319173490136</v>
      </c>
      <c r="BF64">
        <f t="shared" si="81"/>
        <v>266.73150529576003</v>
      </c>
      <c r="BG64" t="s">
        <v>625</v>
      </c>
      <c r="BH64">
        <v>623.09</v>
      </c>
      <c r="BI64">
        <f t="shared" si="82"/>
        <v>623.09</v>
      </c>
      <c r="BJ64">
        <f t="shared" si="83"/>
        <v>0.57198301917898553</v>
      </c>
      <c r="BK64">
        <f t="shared" si="84"/>
        <v>0.61783453228770102</v>
      </c>
      <c r="BL64">
        <f t="shared" si="85"/>
        <v>0.75718314130659825</v>
      </c>
      <c r="BM64">
        <f t="shared" si="86"/>
        <v>0.44597388231785756</v>
      </c>
      <c r="BN64">
        <f t="shared" si="87"/>
        <v>0.69239441847764638</v>
      </c>
      <c r="BO64">
        <f t="shared" si="88"/>
        <v>0.40896989426915953</v>
      </c>
      <c r="BP64">
        <f t="shared" si="89"/>
        <v>0.59103010573084047</v>
      </c>
      <c r="BQ64">
        <f t="shared" si="90"/>
        <v>1799.91</v>
      </c>
      <c r="BR64">
        <f t="shared" si="91"/>
        <v>1513.108799355128</v>
      </c>
      <c r="BS64">
        <f t="shared" si="92"/>
        <v>0.84065803254336491</v>
      </c>
      <c r="BT64">
        <f t="shared" si="93"/>
        <v>0.16087000280869443</v>
      </c>
      <c r="BU64">
        <v>6</v>
      </c>
      <c r="BV64">
        <v>0.5</v>
      </c>
      <c r="BW64" t="s">
        <v>386</v>
      </c>
      <c r="BX64">
        <v>2</v>
      </c>
      <c r="BY64">
        <v>1658421359.5</v>
      </c>
      <c r="BZ64">
        <v>1730.84</v>
      </c>
      <c r="CA64">
        <v>1800.73</v>
      </c>
      <c r="CB64">
        <v>39.313099999999999</v>
      </c>
      <c r="CC64">
        <v>31.8843</v>
      </c>
      <c r="CD64">
        <v>1729.46</v>
      </c>
      <c r="CE64">
        <v>39.197200000000002</v>
      </c>
      <c r="CF64">
        <v>500.00599999999997</v>
      </c>
      <c r="CG64">
        <v>98.760400000000004</v>
      </c>
      <c r="CH64">
        <v>9.9738800000000002E-2</v>
      </c>
      <c r="CI64">
        <v>34.4833</v>
      </c>
      <c r="CJ64">
        <v>34.026200000000003</v>
      </c>
      <c r="CK64">
        <v>999.9</v>
      </c>
      <c r="CL64">
        <v>0</v>
      </c>
      <c r="CM64">
        <v>0</v>
      </c>
      <c r="CN64">
        <v>9993.75</v>
      </c>
      <c r="CO64">
        <v>0</v>
      </c>
      <c r="CP64">
        <v>1.5289399999999999E-3</v>
      </c>
      <c r="CQ64">
        <v>-69.886799999999994</v>
      </c>
      <c r="CR64">
        <v>1801.67</v>
      </c>
      <c r="CS64">
        <v>1860.04</v>
      </c>
      <c r="CT64">
        <v>7.4287599999999996</v>
      </c>
      <c r="CU64">
        <v>1800.73</v>
      </c>
      <c r="CV64">
        <v>31.8843</v>
      </c>
      <c r="CW64">
        <v>3.8825799999999999</v>
      </c>
      <c r="CX64">
        <v>3.1489099999999999</v>
      </c>
      <c r="CY64">
        <v>28.392700000000001</v>
      </c>
      <c r="CZ64">
        <v>24.837</v>
      </c>
      <c r="DA64">
        <v>1799.91</v>
      </c>
      <c r="DB64">
        <v>0.97800299999999996</v>
      </c>
      <c r="DC64">
        <v>2.1996700000000001E-2</v>
      </c>
      <c r="DD64">
        <v>0</v>
      </c>
      <c r="DE64">
        <v>939.48400000000004</v>
      </c>
      <c r="DF64">
        <v>5.0009800000000002</v>
      </c>
      <c r="DG64">
        <v>19148</v>
      </c>
      <c r="DH64">
        <v>16375.1</v>
      </c>
      <c r="DI64">
        <v>47</v>
      </c>
      <c r="DJ64">
        <v>48.5</v>
      </c>
      <c r="DK64">
        <v>47.5</v>
      </c>
      <c r="DL64">
        <v>47.811999999999998</v>
      </c>
      <c r="DM64">
        <v>48.5</v>
      </c>
      <c r="DN64">
        <v>1755.43</v>
      </c>
      <c r="DO64">
        <v>39.479999999999997</v>
      </c>
      <c r="DP64">
        <v>0</v>
      </c>
      <c r="DQ64">
        <v>99.700000047683702</v>
      </c>
      <c r="DR64">
        <v>0</v>
      </c>
      <c r="DS64">
        <v>941.30772000000002</v>
      </c>
      <c r="DT64">
        <v>-16.392923081287101</v>
      </c>
      <c r="DU64">
        <v>-236.099999702931</v>
      </c>
      <c r="DV64">
        <v>19142.572</v>
      </c>
      <c r="DW64">
        <v>15</v>
      </c>
      <c r="DX64">
        <v>1658421347</v>
      </c>
      <c r="DY64" t="s">
        <v>626</v>
      </c>
      <c r="DZ64">
        <v>1658421345.5</v>
      </c>
      <c r="EA64">
        <v>1658421347</v>
      </c>
      <c r="EB64">
        <v>53</v>
      </c>
      <c r="EC64">
        <v>0.192</v>
      </c>
      <c r="ED64">
        <v>4.0000000000000001E-3</v>
      </c>
      <c r="EE64">
        <v>1.3680000000000001</v>
      </c>
      <c r="EF64">
        <v>0.11600000000000001</v>
      </c>
      <c r="EG64">
        <v>1800</v>
      </c>
      <c r="EH64">
        <v>31</v>
      </c>
      <c r="EI64">
        <v>0.04</v>
      </c>
      <c r="EJ64">
        <v>0.02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2.9582299999999999</v>
      </c>
      <c r="EW64">
        <v>2.84002</v>
      </c>
      <c r="EX64">
        <v>0.248028</v>
      </c>
      <c r="EY64">
        <v>0.25561299999999998</v>
      </c>
      <c r="EZ64">
        <v>0.157637</v>
      </c>
      <c r="FA64">
        <v>0.13718</v>
      </c>
      <c r="FB64">
        <v>22366.799999999999</v>
      </c>
      <c r="FC64">
        <v>22747.599999999999</v>
      </c>
      <c r="FD64">
        <v>27311.1</v>
      </c>
      <c r="FE64">
        <v>27869.200000000001</v>
      </c>
      <c r="FF64">
        <v>29499</v>
      </c>
      <c r="FG64">
        <v>29441.200000000001</v>
      </c>
      <c r="FH64">
        <v>38032.9</v>
      </c>
      <c r="FI64">
        <v>36972.800000000003</v>
      </c>
      <c r="FJ64">
        <v>2.0038</v>
      </c>
      <c r="FK64">
        <v>1.63605</v>
      </c>
      <c r="FL64">
        <v>5.8021400000000001E-2</v>
      </c>
      <c r="FM64">
        <v>0</v>
      </c>
      <c r="FN64">
        <v>33.087499999999999</v>
      </c>
      <c r="FO64">
        <v>999.9</v>
      </c>
      <c r="FP64">
        <v>36.997999999999998</v>
      </c>
      <c r="FQ64">
        <v>46.176000000000002</v>
      </c>
      <c r="FR64">
        <v>38.356400000000001</v>
      </c>
      <c r="FS64">
        <v>61.806600000000003</v>
      </c>
      <c r="FT64">
        <v>35.244399999999999</v>
      </c>
      <c r="FU64">
        <v>1</v>
      </c>
      <c r="FV64">
        <v>0.61112599999999995</v>
      </c>
      <c r="FW64">
        <v>0.98539500000000002</v>
      </c>
      <c r="FX64">
        <v>20.300699999999999</v>
      </c>
      <c r="FY64">
        <v>5.2228300000000001</v>
      </c>
      <c r="FZ64">
        <v>12.017099999999999</v>
      </c>
      <c r="GA64">
        <v>4.9974999999999996</v>
      </c>
      <c r="GB64">
        <v>3.2909999999999999</v>
      </c>
      <c r="GC64">
        <v>131.80000000000001</v>
      </c>
      <c r="GD64">
        <v>9999</v>
      </c>
      <c r="GE64">
        <v>7763.7</v>
      </c>
      <c r="GF64">
        <v>9999</v>
      </c>
      <c r="GG64">
        <v>1.87791</v>
      </c>
      <c r="GH64">
        <v>1.8717999999999999</v>
      </c>
      <c r="GI64">
        <v>1.8739300000000001</v>
      </c>
      <c r="GJ64">
        <v>1.8721000000000001</v>
      </c>
      <c r="GK64">
        <v>1.8721699999999999</v>
      </c>
      <c r="GL64">
        <v>1.87347</v>
      </c>
      <c r="GM64">
        <v>1.8736900000000001</v>
      </c>
      <c r="GN64">
        <v>1.8775900000000001</v>
      </c>
      <c r="GO64">
        <v>5</v>
      </c>
      <c r="GP64">
        <v>0</v>
      </c>
      <c r="GQ64">
        <v>0</v>
      </c>
      <c r="GR64">
        <v>0</v>
      </c>
      <c r="GS64" t="s">
        <v>388</v>
      </c>
      <c r="GT64" t="s">
        <v>389</v>
      </c>
      <c r="GU64" t="s">
        <v>390</v>
      </c>
      <c r="GV64" t="s">
        <v>390</v>
      </c>
      <c r="GW64" t="s">
        <v>390</v>
      </c>
      <c r="GX64" t="s">
        <v>390</v>
      </c>
      <c r="GY64">
        <v>0</v>
      </c>
      <c r="GZ64">
        <v>100</v>
      </c>
      <c r="HA64">
        <v>100</v>
      </c>
      <c r="HB64">
        <v>1.38</v>
      </c>
      <c r="HC64">
        <v>0.1159</v>
      </c>
      <c r="HD64">
        <v>1.7684508668877801</v>
      </c>
      <c r="HE64">
        <v>7.2704984381113296E-4</v>
      </c>
      <c r="HF64">
        <v>-1.05877040029023E-6</v>
      </c>
      <c r="HG64">
        <v>2.9517966189716799E-10</v>
      </c>
      <c r="HH64">
        <v>0.115866666666658</v>
      </c>
      <c r="HI64">
        <v>0</v>
      </c>
      <c r="HJ64">
        <v>0</v>
      </c>
      <c r="HK64">
        <v>0</v>
      </c>
      <c r="HL64">
        <v>1</v>
      </c>
      <c r="HM64">
        <v>2242</v>
      </c>
      <c r="HN64">
        <v>1</v>
      </c>
      <c r="HO64">
        <v>25</v>
      </c>
      <c r="HP64">
        <v>0.2</v>
      </c>
      <c r="HQ64">
        <v>0.2</v>
      </c>
      <c r="HR64">
        <v>3.4497100000000001</v>
      </c>
      <c r="HS64">
        <v>2.65503</v>
      </c>
      <c r="HT64">
        <v>1.49536</v>
      </c>
      <c r="HU64">
        <v>2.2619600000000002</v>
      </c>
      <c r="HV64">
        <v>1.49658</v>
      </c>
      <c r="HW64">
        <v>2.5842299999999998</v>
      </c>
      <c r="HX64">
        <v>48.331600000000002</v>
      </c>
      <c r="HY64">
        <v>15.751899999999999</v>
      </c>
      <c r="HZ64">
        <v>18</v>
      </c>
      <c r="IA64">
        <v>512.82399999999996</v>
      </c>
      <c r="IB64">
        <v>407.10199999999998</v>
      </c>
      <c r="IC64">
        <v>31.8597</v>
      </c>
      <c r="ID64">
        <v>34.821199999999997</v>
      </c>
      <c r="IE64">
        <v>30.000399999999999</v>
      </c>
      <c r="IF64">
        <v>34.631</v>
      </c>
      <c r="IG64">
        <v>34.546799999999998</v>
      </c>
      <c r="IH64">
        <v>69.097700000000003</v>
      </c>
      <c r="II64">
        <v>23.051600000000001</v>
      </c>
      <c r="IJ64">
        <v>37.417700000000004</v>
      </c>
      <c r="IK64">
        <v>31.8461</v>
      </c>
      <c r="IL64">
        <v>1800</v>
      </c>
      <c r="IM64">
        <v>31.3538</v>
      </c>
      <c r="IN64">
        <v>99.144900000000007</v>
      </c>
      <c r="IO64">
        <v>99.297499999999999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2022-07-21T11:38:41Z</dcterms:created>
  <dcterms:modified xsi:type="dcterms:W3CDTF">2022-08-04T18:49:06Z</dcterms:modified>
</cp:coreProperties>
</file>