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58" i="1" l="1"/>
  <c r="X58" i="1" s="1"/>
  <c r="CK58" i="1"/>
  <c r="CI58" i="1"/>
  <c r="CJ58" i="1" s="1"/>
  <c r="BA58" i="1" s="1"/>
  <c r="BC58" i="1" s="1"/>
  <c r="BN58" i="1"/>
  <c r="BM58" i="1"/>
  <c r="BL58" i="1"/>
  <c r="BK58" i="1"/>
  <c r="BO58" i="1" s="1"/>
  <c r="BP58" i="1" s="1"/>
  <c r="BI58" i="1"/>
  <c r="BJ58" i="1" s="1"/>
  <c r="BE58" i="1"/>
  <c r="AY58" i="1"/>
  <c r="AS58" i="1"/>
  <c r="BF58" i="1" s="1"/>
  <c r="AN58" i="1"/>
  <c r="AL58" i="1"/>
  <c r="AD58" i="1"/>
  <c r="AC58" i="1"/>
  <c r="AB58" i="1"/>
  <c r="U58" i="1"/>
  <c r="CL57" i="1"/>
  <c r="CK57" i="1"/>
  <c r="CJ57" i="1" s="1"/>
  <c r="CI57" i="1"/>
  <c r="BN57" i="1"/>
  <c r="BM57" i="1"/>
  <c r="BL57" i="1"/>
  <c r="BK57" i="1"/>
  <c r="BO57" i="1" s="1"/>
  <c r="BP57" i="1" s="1"/>
  <c r="BJ57" i="1"/>
  <c r="BI57" i="1"/>
  <c r="BF57" i="1"/>
  <c r="BE57" i="1"/>
  <c r="BA57" i="1"/>
  <c r="BC57" i="1" s="1"/>
  <c r="AY57" i="1"/>
  <c r="AS57" i="1"/>
  <c r="AN57" i="1"/>
  <c r="AL57" i="1"/>
  <c r="P57" i="1" s="1"/>
  <c r="AD57" i="1"/>
  <c r="AC57" i="1"/>
  <c r="AB57" i="1"/>
  <c r="X57" i="1"/>
  <c r="U57" i="1"/>
  <c r="S57" i="1"/>
  <c r="CL56" i="1"/>
  <c r="X56" i="1" s="1"/>
  <c r="CK56" i="1"/>
  <c r="CJ56" i="1"/>
  <c r="BA56" i="1" s="1"/>
  <c r="CI56" i="1"/>
  <c r="BN56" i="1"/>
  <c r="BM56" i="1"/>
  <c r="BL56" i="1"/>
  <c r="BJ56" i="1"/>
  <c r="BI56" i="1"/>
  <c r="BK56" i="1" s="1"/>
  <c r="BO56" i="1" s="1"/>
  <c r="BP56" i="1" s="1"/>
  <c r="BE56" i="1"/>
  <c r="BB56" i="1"/>
  <c r="AY56" i="1"/>
  <c r="AS56" i="1"/>
  <c r="BF56" i="1" s="1"/>
  <c r="AN56" i="1"/>
  <c r="AL56" i="1"/>
  <c r="O56" i="1" s="1"/>
  <c r="K56" i="1" s="1"/>
  <c r="AD56" i="1"/>
  <c r="AC56" i="1"/>
  <c r="AB56" i="1"/>
  <c r="U56" i="1"/>
  <c r="S56" i="1"/>
  <c r="P56" i="1"/>
  <c r="CL55" i="1"/>
  <c r="CK55" i="1"/>
  <c r="CI55" i="1"/>
  <c r="BN55" i="1"/>
  <c r="BM55" i="1"/>
  <c r="BI55" i="1"/>
  <c r="BE55" i="1"/>
  <c r="AY55" i="1"/>
  <c r="AS55" i="1"/>
  <c r="BF55" i="1" s="1"/>
  <c r="AN55" i="1"/>
  <c r="AL55" i="1"/>
  <c r="N55" i="1" s="1"/>
  <c r="M55" i="1" s="1"/>
  <c r="AD55" i="1"/>
  <c r="AC55" i="1"/>
  <c r="AB55" i="1"/>
  <c r="U55" i="1"/>
  <c r="S55" i="1"/>
  <c r="O55" i="1"/>
  <c r="CL54" i="1"/>
  <c r="CK54" i="1"/>
  <c r="CJ54" i="1"/>
  <c r="BA54" i="1" s="1"/>
  <c r="CI54" i="1"/>
  <c r="BN54" i="1"/>
  <c r="BM54" i="1"/>
  <c r="BL54" i="1"/>
  <c r="BK54" i="1"/>
  <c r="BO54" i="1" s="1"/>
  <c r="BP54" i="1" s="1"/>
  <c r="BJ54" i="1"/>
  <c r="BI54" i="1"/>
  <c r="BF54" i="1"/>
  <c r="BE54" i="1"/>
  <c r="AY54" i="1"/>
  <c r="BC54" i="1" s="1"/>
  <c r="AS54" i="1"/>
  <c r="AN54" i="1"/>
  <c r="AL54" i="1" s="1"/>
  <c r="AF54" i="1"/>
  <c r="AD54" i="1"/>
  <c r="AB54" i="1" s="1"/>
  <c r="AC54" i="1"/>
  <c r="X54" i="1"/>
  <c r="U54" i="1"/>
  <c r="P54" i="1"/>
  <c r="N54" i="1"/>
  <c r="M54" i="1" s="1"/>
  <c r="CL53" i="1"/>
  <c r="CK53" i="1"/>
  <c r="CI53" i="1"/>
  <c r="BN53" i="1"/>
  <c r="BM53" i="1"/>
  <c r="BI53" i="1"/>
  <c r="BE53" i="1"/>
  <c r="AY53" i="1"/>
  <c r="AS53" i="1"/>
  <c r="BF53" i="1" s="1"/>
  <c r="AN53" i="1"/>
  <c r="AM53" i="1"/>
  <c r="AL53" i="1"/>
  <c r="N53" i="1" s="1"/>
  <c r="M53" i="1" s="1"/>
  <c r="AD53" i="1"/>
  <c r="AC53" i="1"/>
  <c r="AB53" i="1" s="1"/>
  <c r="U53" i="1"/>
  <c r="S53" i="1"/>
  <c r="P53" i="1"/>
  <c r="O53" i="1"/>
  <c r="CL52" i="1"/>
  <c r="CK52" i="1"/>
  <c r="CI52" i="1"/>
  <c r="CJ52" i="1" s="1"/>
  <c r="BA52" i="1" s="1"/>
  <c r="BN52" i="1"/>
  <c r="BM52" i="1"/>
  <c r="BI52" i="1"/>
  <c r="BL52" i="1" s="1"/>
  <c r="BF52" i="1"/>
  <c r="BE52" i="1"/>
  <c r="AY52" i="1"/>
  <c r="AS52" i="1"/>
  <c r="AN52" i="1"/>
  <c r="AL52" i="1" s="1"/>
  <c r="AD52" i="1"/>
  <c r="AC52" i="1"/>
  <c r="AB52" i="1"/>
  <c r="U52" i="1"/>
  <c r="CL51" i="1"/>
  <c r="CK51" i="1"/>
  <c r="CI51" i="1"/>
  <c r="CJ51" i="1" s="1"/>
  <c r="BA51" i="1" s="1"/>
  <c r="BC51" i="1" s="1"/>
  <c r="BN51" i="1"/>
  <c r="BM51" i="1"/>
  <c r="BI51" i="1"/>
  <c r="BL51" i="1" s="1"/>
  <c r="BF51" i="1"/>
  <c r="BE51" i="1"/>
  <c r="AY51" i="1"/>
  <c r="AS51" i="1"/>
  <c r="AN51" i="1"/>
  <c r="AL51" i="1" s="1"/>
  <c r="AD51" i="1"/>
  <c r="AC51" i="1"/>
  <c r="AB51" i="1" s="1"/>
  <c r="U51" i="1"/>
  <c r="CL50" i="1"/>
  <c r="X50" i="1" s="1"/>
  <c r="CK50" i="1"/>
  <c r="CJ50" i="1"/>
  <c r="BA50" i="1" s="1"/>
  <c r="CI50" i="1"/>
  <c r="BN50" i="1"/>
  <c r="BM50" i="1"/>
  <c r="BL50" i="1"/>
  <c r="BJ50" i="1"/>
  <c r="BI50" i="1"/>
  <c r="BK50" i="1" s="1"/>
  <c r="BO50" i="1" s="1"/>
  <c r="BP50" i="1" s="1"/>
  <c r="BF50" i="1"/>
  <c r="BE50" i="1"/>
  <c r="AY50" i="1"/>
  <c r="BC50" i="1" s="1"/>
  <c r="AS50" i="1"/>
  <c r="AN50" i="1"/>
  <c r="AL50" i="1"/>
  <c r="AD50" i="1"/>
  <c r="AC50" i="1"/>
  <c r="AB50" i="1"/>
  <c r="U50" i="1"/>
  <c r="CL49" i="1"/>
  <c r="CK49" i="1"/>
  <c r="CI49" i="1"/>
  <c r="BN49" i="1"/>
  <c r="BM49" i="1"/>
  <c r="BK49" i="1"/>
  <c r="BO49" i="1" s="1"/>
  <c r="BP49" i="1" s="1"/>
  <c r="BI49" i="1"/>
  <c r="BJ49" i="1" s="1"/>
  <c r="BE49" i="1"/>
  <c r="AY49" i="1"/>
  <c r="AS49" i="1"/>
  <c r="BF49" i="1" s="1"/>
  <c r="AN49" i="1"/>
  <c r="AL49" i="1"/>
  <c r="P49" i="1" s="1"/>
  <c r="AD49" i="1"/>
  <c r="AC49" i="1"/>
  <c r="AB49" i="1"/>
  <c r="U49" i="1"/>
  <c r="S49" i="1"/>
  <c r="CL48" i="1"/>
  <c r="CK48" i="1"/>
  <c r="CJ48" i="1"/>
  <c r="BA48" i="1" s="1"/>
  <c r="CI48" i="1"/>
  <c r="BN48" i="1"/>
  <c r="BM48" i="1"/>
  <c r="BL48" i="1"/>
  <c r="BJ48" i="1"/>
  <c r="BI48" i="1"/>
  <c r="BK48" i="1" s="1"/>
  <c r="BO48" i="1" s="1"/>
  <c r="BP48" i="1" s="1"/>
  <c r="BF48" i="1"/>
  <c r="BE48" i="1"/>
  <c r="BB48" i="1"/>
  <c r="BD48" i="1" s="1"/>
  <c r="AY48" i="1"/>
  <c r="BC48" i="1" s="1"/>
  <c r="AS48" i="1"/>
  <c r="AN48" i="1"/>
  <c r="AL48" i="1"/>
  <c r="O48" i="1" s="1"/>
  <c r="K48" i="1" s="1"/>
  <c r="AD48" i="1"/>
  <c r="AC48" i="1"/>
  <c r="AB48" i="1"/>
  <c r="X48" i="1"/>
  <c r="U48" i="1"/>
  <c r="S48" i="1"/>
  <c r="P48" i="1"/>
  <c r="CL47" i="1"/>
  <c r="CK47" i="1"/>
  <c r="CI47" i="1"/>
  <c r="BN47" i="1"/>
  <c r="BM47" i="1"/>
  <c r="BI47" i="1"/>
  <c r="BE47" i="1"/>
  <c r="AY47" i="1"/>
  <c r="AS47" i="1"/>
  <c r="BF47" i="1" s="1"/>
  <c r="AN47" i="1"/>
  <c r="AM47" i="1"/>
  <c r="AL47" i="1"/>
  <c r="N47" i="1" s="1"/>
  <c r="M47" i="1" s="1"/>
  <c r="AD47" i="1"/>
  <c r="AC47" i="1"/>
  <c r="AB47" i="1" s="1"/>
  <c r="U47" i="1"/>
  <c r="S47" i="1"/>
  <c r="O47" i="1"/>
  <c r="CL46" i="1"/>
  <c r="CK46" i="1"/>
  <c r="CJ46" i="1"/>
  <c r="BA46" i="1" s="1"/>
  <c r="CI46" i="1"/>
  <c r="BN46" i="1"/>
  <c r="BM46" i="1"/>
  <c r="BL46" i="1"/>
  <c r="BK46" i="1"/>
  <c r="BO46" i="1" s="1"/>
  <c r="BP46" i="1" s="1"/>
  <c r="BJ46" i="1"/>
  <c r="BI46" i="1"/>
  <c r="BF46" i="1"/>
  <c r="BE46" i="1"/>
  <c r="AY46" i="1"/>
  <c r="AS46" i="1"/>
  <c r="AN46" i="1"/>
  <c r="AL46" i="1" s="1"/>
  <c r="AF46" i="1"/>
  <c r="AD46" i="1"/>
  <c r="AB46" i="1" s="1"/>
  <c r="AC46" i="1"/>
  <c r="Y46" i="1"/>
  <c r="Z46" i="1" s="1"/>
  <c r="X46" i="1"/>
  <c r="U46" i="1"/>
  <c r="P46" i="1"/>
  <c r="N46" i="1"/>
  <c r="M46" i="1" s="1"/>
  <c r="CL45" i="1"/>
  <c r="CK45" i="1"/>
  <c r="CI45" i="1"/>
  <c r="CJ45" i="1" s="1"/>
  <c r="BA45" i="1" s="1"/>
  <c r="BN45" i="1"/>
  <c r="BM45" i="1"/>
  <c r="BI45" i="1"/>
  <c r="BE45" i="1"/>
  <c r="AY45" i="1"/>
  <c r="AS45" i="1"/>
  <c r="BF45" i="1" s="1"/>
  <c r="AN45" i="1"/>
  <c r="AM45" i="1"/>
  <c r="AL45" i="1"/>
  <c r="N45" i="1" s="1"/>
  <c r="AD45" i="1"/>
  <c r="AC45" i="1"/>
  <c r="AB45" i="1" s="1"/>
  <c r="X45" i="1"/>
  <c r="U45" i="1"/>
  <c r="S45" i="1"/>
  <c r="P45" i="1"/>
  <c r="O45" i="1"/>
  <c r="M45" i="1"/>
  <c r="CL44" i="1"/>
  <c r="CK44" i="1"/>
  <c r="CI44" i="1"/>
  <c r="BN44" i="1"/>
  <c r="BM44" i="1"/>
  <c r="BI44" i="1"/>
  <c r="BF44" i="1"/>
  <c r="BE44" i="1"/>
  <c r="AY44" i="1"/>
  <c r="AS44" i="1"/>
  <c r="AN44" i="1"/>
  <c r="AL44" i="1" s="1"/>
  <c r="AD44" i="1"/>
  <c r="AB44" i="1" s="1"/>
  <c r="AC44" i="1"/>
  <c r="U44" i="1"/>
  <c r="CL43" i="1"/>
  <c r="CK43" i="1"/>
  <c r="CI43" i="1"/>
  <c r="CJ43" i="1" s="1"/>
  <c r="BA43" i="1" s="1"/>
  <c r="BN43" i="1"/>
  <c r="BM43" i="1"/>
  <c r="BI43" i="1"/>
  <c r="BL43" i="1" s="1"/>
  <c r="BE43" i="1"/>
  <c r="BC43" i="1"/>
  <c r="AY43" i="1"/>
  <c r="AS43" i="1"/>
  <c r="BF43" i="1" s="1"/>
  <c r="AN43" i="1"/>
  <c r="AL43" i="1" s="1"/>
  <c r="AM43" i="1" s="1"/>
  <c r="AD43" i="1"/>
  <c r="AC43" i="1"/>
  <c r="AB43" i="1" s="1"/>
  <c r="U43" i="1"/>
  <c r="CL42" i="1"/>
  <c r="X42" i="1" s="1"/>
  <c r="CK42" i="1"/>
  <c r="CJ42" i="1"/>
  <c r="BA42" i="1" s="1"/>
  <c r="CI42" i="1"/>
  <c r="BO42" i="1"/>
  <c r="BP42" i="1" s="1"/>
  <c r="BN42" i="1"/>
  <c r="BM42" i="1"/>
  <c r="BL42" i="1"/>
  <c r="BK42" i="1"/>
  <c r="BJ42" i="1"/>
  <c r="BI42" i="1"/>
  <c r="BF42" i="1"/>
  <c r="BE42" i="1"/>
  <c r="AY42" i="1"/>
  <c r="BC42" i="1" s="1"/>
  <c r="AS42" i="1"/>
  <c r="AN42" i="1"/>
  <c r="AL42" i="1"/>
  <c r="AF42" i="1"/>
  <c r="AD42" i="1"/>
  <c r="AB42" i="1" s="1"/>
  <c r="AC42" i="1"/>
  <c r="U42" i="1"/>
  <c r="N42" i="1"/>
  <c r="M42" i="1"/>
  <c r="CL41" i="1"/>
  <c r="CK41" i="1"/>
  <c r="CI41" i="1"/>
  <c r="CJ41" i="1" s="1"/>
  <c r="BA41" i="1" s="1"/>
  <c r="BN41" i="1"/>
  <c r="BM41" i="1"/>
  <c r="BI41" i="1"/>
  <c r="BE41" i="1"/>
  <c r="AY41" i="1"/>
  <c r="AS41" i="1"/>
  <c r="BF41" i="1" s="1"/>
  <c r="AN41" i="1"/>
  <c r="AM41" i="1"/>
  <c r="AL41" i="1"/>
  <c r="N41" i="1" s="1"/>
  <c r="AF41" i="1"/>
  <c r="AD41" i="1"/>
  <c r="AC41" i="1"/>
  <c r="AB41" i="1" s="1"/>
  <c r="K41" i="1" s="1"/>
  <c r="X41" i="1"/>
  <c r="U41" i="1"/>
  <c r="S41" i="1"/>
  <c r="P41" i="1"/>
  <c r="O41" i="1"/>
  <c r="BB41" i="1" s="1"/>
  <c r="M41" i="1"/>
  <c r="CL40" i="1"/>
  <c r="CK40" i="1"/>
  <c r="CJ40" i="1"/>
  <c r="BA40" i="1" s="1"/>
  <c r="CI40" i="1"/>
  <c r="X40" i="1" s="1"/>
  <c r="BN40" i="1"/>
  <c r="BM40" i="1"/>
  <c r="BL40" i="1"/>
  <c r="BJ40" i="1"/>
  <c r="BI40" i="1"/>
  <c r="BK40" i="1" s="1"/>
  <c r="BO40" i="1" s="1"/>
  <c r="BP40" i="1" s="1"/>
  <c r="BF40" i="1"/>
  <c r="BE40" i="1"/>
  <c r="AY40" i="1"/>
  <c r="AS40" i="1"/>
  <c r="AN40" i="1"/>
  <c r="AL40" i="1"/>
  <c r="AD40" i="1"/>
  <c r="AB40" i="1" s="1"/>
  <c r="AC40" i="1"/>
  <c r="U40" i="1"/>
  <c r="P40" i="1"/>
  <c r="CL39" i="1"/>
  <c r="CK39" i="1"/>
  <c r="CI39" i="1"/>
  <c r="BP39" i="1"/>
  <c r="BN39" i="1"/>
  <c r="BM39" i="1"/>
  <c r="BK39" i="1"/>
  <c r="BO39" i="1" s="1"/>
  <c r="BI39" i="1"/>
  <c r="BJ39" i="1" s="1"/>
  <c r="BF39" i="1"/>
  <c r="BE39" i="1"/>
  <c r="AY39" i="1"/>
  <c r="AS39" i="1"/>
  <c r="AN39" i="1"/>
  <c r="AL39" i="1" s="1"/>
  <c r="AM39" i="1" s="1"/>
  <c r="AD39" i="1"/>
  <c r="AC39" i="1"/>
  <c r="AB39" i="1"/>
  <c r="U39" i="1"/>
  <c r="S39" i="1"/>
  <c r="CL38" i="1"/>
  <c r="X38" i="1" s="1"/>
  <c r="CK38" i="1"/>
  <c r="CI38" i="1"/>
  <c r="CJ38" i="1" s="1"/>
  <c r="BA38" i="1" s="1"/>
  <c r="BC38" i="1" s="1"/>
  <c r="BN38" i="1"/>
  <c r="BM38" i="1"/>
  <c r="BL38" i="1"/>
  <c r="BI38" i="1"/>
  <c r="BK38" i="1" s="1"/>
  <c r="BO38" i="1" s="1"/>
  <c r="BP38" i="1" s="1"/>
  <c r="BF38" i="1"/>
  <c r="BE38" i="1"/>
  <c r="AY38" i="1"/>
  <c r="AS38" i="1"/>
  <c r="AN38" i="1"/>
  <c r="AM38" i="1"/>
  <c r="AL38" i="1"/>
  <c r="P38" i="1" s="1"/>
  <c r="AD38" i="1"/>
  <c r="AC38" i="1"/>
  <c r="AB38" i="1" s="1"/>
  <c r="U38" i="1"/>
  <c r="S38" i="1"/>
  <c r="CL37" i="1"/>
  <c r="CK37" i="1"/>
  <c r="CI37" i="1"/>
  <c r="CJ37" i="1" s="1"/>
  <c r="BA37" i="1" s="1"/>
  <c r="BC37" i="1" s="1"/>
  <c r="BN37" i="1"/>
  <c r="BM37" i="1"/>
  <c r="BL37" i="1"/>
  <c r="BK37" i="1"/>
  <c r="BO37" i="1" s="1"/>
  <c r="BP37" i="1" s="1"/>
  <c r="BI37" i="1"/>
  <c r="BJ37" i="1" s="1"/>
  <c r="BE37" i="1"/>
  <c r="AY37" i="1"/>
  <c r="AS37" i="1"/>
  <c r="BF37" i="1" s="1"/>
  <c r="AN37" i="1"/>
  <c r="AL37" i="1"/>
  <c r="P37" i="1" s="1"/>
  <c r="AD37" i="1"/>
  <c r="AC37" i="1"/>
  <c r="AB37" i="1"/>
  <c r="U37" i="1"/>
  <c r="CL36" i="1"/>
  <c r="CK36" i="1"/>
  <c r="CJ36" i="1" s="1"/>
  <c r="BA36" i="1" s="1"/>
  <c r="CI36" i="1"/>
  <c r="BN36" i="1"/>
  <c r="BM36" i="1"/>
  <c r="BL36" i="1"/>
  <c r="BK36" i="1"/>
  <c r="BO36" i="1" s="1"/>
  <c r="BP36" i="1" s="1"/>
  <c r="BJ36" i="1"/>
  <c r="BI36" i="1"/>
  <c r="BF36" i="1"/>
  <c r="BE36" i="1"/>
  <c r="AY36" i="1"/>
  <c r="AS36" i="1"/>
  <c r="AN36" i="1"/>
  <c r="AL36" i="1"/>
  <c r="O36" i="1" s="1"/>
  <c r="AD36" i="1"/>
  <c r="AC36" i="1"/>
  <c r="AB36" i="1"/>
  <c r="X36" i="1"/>
  <c r="U36" i="1"/>
  <c r="S36" i="1"/>
  <c r="P36" i="1"/>
  <c r="CL35" i="1"/>
  <c r="CK35" i="1"/>
  <c r="CJ35" i="1"/>
  <c r="BA35" i="1" s="1"/>
  <c r="CI35" i="1"/>
  <c r="BN35" i="1"/>
  <c r="BM35" i="1"/>
  <c r="BI35" i="1"/>
  <c r="BJ35" i="1" s="1"/>
  <c r="BE35" i="1"/>
  <c r="AY35" i="1"/>
  <c r="BC35" i="1" s="1"/>
  <c r="AS35" i="1"/>
  <c r="BF35" i="1" s="1"/>
  <c r="AN35" i="1"/>
  <c r="AL35" i="1"/>
  <c r="N35" i="1" s="1"/>
  <c r="M35" i="1" s="1"/>
  <c r="AF35" i="1"/>
  <c r="AD35" i="1"/>
  <c r="AC35" i="1"/>
  <c r="AB35" i="1"/>
  <c r="X35" i="1"/>
  <c r="U35" i="1"/>
  <c r="S35" i="1"/>
  <c r="P35" i="1"/>
  <c r="O35" i="1"/>
  <c r="CL34" i="1"/>
  <c r="CK34" i="1"/>
  <c r="CI34" i="1"/>
  <c r="BN34" i="1"/>
  <c r="BM34" i="1"/>
  <c r="BI34" i="1"/>
  <c r="BE34" i="1"/>
  <c r="AY34" i="1"/>
  <c r="AS34" i="1"/>
  <c r="BF34" i="1" s="1"/>
  <c r="AN34" i="1"/>
  <c r="AL34" i="1" s="1"/>
  <c r="AD34" i="1"/>
  <c r="AB34" i="1" s="1"/>
  <c r="AC34" i="1"/>
  <c r="U34" i="1"/>
  <c r="O34" i="1"/>
  <c r="N34" i="1"/>
  <c r="M34" i="1" s="1"/>
  <c r="AF34" i="1" s="1"/>
  <c r="CL33" i="1"/>
  <c r="CK33" i="1"/>
  <c r="CJ33" i="1"/>
  <c r="BA33" i="1" s="1"/>
  <c r="CI33" i="1"/>
  <c r="BP33" i="1"/>
  <c r="BO33" i="1"/>
  <c r="BN33" i="1"/>
  <c r="BM33" i="1"/>
  <c r="BK33" i="1"/>
  <c r="BJ33" i="1"/>
  <c r="BI33" i="1"/>
  <c r="BL33" i="1" s="1"/>
  <c r="BF33" i="1"/>
  <c r="BE33" i="1"/>
  <c r="AY33" i="1"/>
  <c r="BC33" i="1" s="1"/>
  <c r="AS33" i="1"/>
  <c r="AN33" i="1"/>
  <c r="AL33" i="1" s="1"/>
  <c r="AM33" i="1"/>
  <c r="AD33" i="1"/>
  <c r="AC33" i="1"/>
  <c r="X33" i="1"/>
  <c r="U33" i="1"/>
  <c r="CL32" i="1"/>
  <c r="CK32" i="1"/>
  <c r="CI32" i="1"/>
  <c r="CJ32" i="1" s="1"/>
  <c r="BA32" i="1" s="1"/>
  <c r="BN32" i="1"/>
  <c r="BM32" i="1"/>
  <c r="BI32" i="1"/>
  <c r="BL32" i="1" s="1"/>
  <c r="BE32" i="1"/>
  <c r="AY32" i="1"/>
  <c r="BC32" i="1" s="1"/>
  <c r="AS32" i="1"/>
  <c r="BF32" i="1" s="1"/>
  <c r="AN32" i="1"/>
  <c r="AL32" i="1"/>
  <c r="AD32" i="1"/>
  <c r="AC32" i="1"/>
  <c r="AB32" i="1"/>
  <c r="U32" i="1"/>
  <c r="CL31" i="1"/>
  <c r="CK31" i="1"/>
  <c r="CI31" i="1"/>
  <c r="CJ31" i="1" s="1"/>
  <c r="BA31" i="1" s="1"/>
  <c r="BN31" i="1"/>
  <c r="BM31" i="1"/>
  <c r="BL31" i="1"/>
  <c r="BI31" i="1"/>
  <c r="BK31" i="1" s="1"/>
  <c r="BO31" i="1" s="1"/>
  <c r="BP31" i="1" s="1"/>
  <c r="BF31" i="1"/>
  <c r="BE31" i="1"/>
  <c r="BC31" i="1"/>
  <c r="AY31" i="1"/>
  <c r="AS31" i="1"/>
  <c r="AN31" i="1"/>
  <c r="AL31" i="1"/>
  <c r="AD31" i="1"/>
  <c r="AC31" i="1"/>
  <c r="AB31" i="1"/>
  <c r="U31" i="1"/>
  <c r="S31" i="1"/>
  <c r="CL30" i="1"/>
  <c r="CK30" i="1"/>
  <c r="CI30" i="1"/>
  <c r="CJ30" i="1" s="1"/>
  <c r="BA30" i="1" s="1"/>
  <c r="BN30" i="1"/>
  <c r="BM30" i="1"/>
  <c r="BL30" i="1"/>
  <c r="BI30" i="1"/>
  <c r="BK30" i="1" s="1"/>
  <c r="BO30" i="1" s="1"/>
  <c r="BP30" i="1" s="1"/>
  <c r="BE30" i="1"/>
  <c r="BC30" i="1"/>
  <c r="BB30" i="1"/>
  <c r="AY30" i="1"/>
  <c r="AS30" i="1"/>
  <c r="BF30" i="1" s="1"/>
  <c r="AN30" i="1"/>
  <c r="AM30" i="1"/>
  <c r="AL30" i="1"/>
  <c r="P30" i="1" s="1"/>
  <c r="AD30" i="1"/>
  <c r="AC30" i="1"/>
  <c r="AB30" i="1" s="1"/>
  <c r="U30" i="1"/>
  <c r="S30" i="1"/>
  <c r="O30" i="1"/>
  <c r="K30" i="1" s="1"/>
  <c r="CL29" i="1"/>
  <c r="X29" i="1" s="1"/>
  <c r="CK29" i="1"/>
  <c r="CJ29" i="1" s="1"/>
  <c r="BA29" i="1" s="1"/>
  <c r="BC29" i="1" s="1"/>
  <c r="CI29" i="1"/>
  <c r="BN29" i="1"/>
  <c r="BM29" i="1"/>
  <c r="BL29" i="1"/>
  <c r="BK29" i="1"/>
  <c r="BO29" i="1" s="1"/>
  <c r="BP29" i="1" s="1"/>
  <c r="BJ29" i="1"/>
  <c r="BI29" i="1"/>
  <c r="BF29" i="1"/>
  <c r="BE29" i="1"/>
  <c r="AY29" i="1"/>
  <c r="AS29" i="1"/>
  <c r="AN29" i="1"/>
  <c r="AL29" i="1"/>
  <c r="AD29" i="1"/>
  <c r="AC29" i="1"/>
  <c r="AB29" i="1"/>
  <c r="U29" i="1"/>
  <c r="CL28" i="1"/>
  <c r="CK28" i="1"/>
  <c r="CJ28" i="1"/>
  <c r="CI28" i="1"/>
  <c r="BN28" i="1"/>
  <c r="BM28" i="1"/>
  <c r="BL28" i="1"/>
  <c r="BK28" i="1"/>
  <c r="BO28" i="1" s="1"/>
  <c r="BP28" i="1" s="1"/>
  <c r="BJ28" i="1"/>
  <c r="BI28" i="1"/>
  <c r="BE28" i="1"/>
  <c r="BA28" i="1"/>
  <c r="BC28" i="1" s="1"/>
  <c r="AY28" i="1"/>
  <c r="AS28" i="1"/>
  <c r="BF28" i="1" s="1"/>
  <c r="AN28" i="1"/>
  <c r="AM28" i="1"/>
  <c r="AL28" i="1"/>
  <c r="O28" i="1" s="1"/>
  <c r="AD28" i="1"/>
  <c r="AC28" i="1"/>
  <c r="AB28" i="1" s="1"/>
  <c r="X28" i="1"/>
  <c r="U28" i="1"/>
  <c r="S28" i="1"/>
  <c r="P28" i="1"/>
  <c r="CL27" i="1"/>
  <c r="CK27" i="1"/>
  <c r="CI27" i="1"/>
  <c r="X27" i="1" s="1"/>
  <c r="BN27" i="1"/>
  <c r="BM27" i="1"/>
  <c r="BI27" i="1"/>
  <c r="BK27" i="1" s="1"/>
  <c r="BO27" i="1" s="1"/>
  <c r="BP27" i="1" s="1"/>
  <c r="BE27" i="1"/>
  <c r="BB27" i="1"/>
  <c r="AY27" i="1"/>
  <c r="AS27" i="1"/>
  <c r="BF27" i="1" s="1"/>
  <c r="AN27" i="1"/>
  <c r="AL27" i="1"/>
  <c r="AD27" i="1"/>
  <c r="AC27" i="1"/>
  <c r="AB27" i="1"/>
  <c r="K27" i="1" s="1"/>
  <c r="U27" i="1"/>
  <c r="P27" i="1"/>
  <c r="O27" i="1"/>
  <c r="CL26" i="1"/>
  <c r="CK26" i="1"/>
  <c r="CI26" i="1"/>
  <c r="X26" i="1" s="1"/>
  <c r="BP26" i="1"/>
  <c r="BN26" i="1"/>
  <c r="BM26" i="1"/>
  <c r="BK26" i="1"/>
  <c r="BO26" i="1" s="1"/>
  <c r="BJ26" i="1"/>
  <c r="BI26" i="1"/>
  <c r="BL26" i="1" s="1"/>
  <c r="BE26" i="1"/>
  <c r="AY26" i="1"/>
  <c r="AS26" i="1"/>
  <c r="BF26" i="1" s="1"/>
  <c r="AN26" i="1"/>
  <c r="AL26" i="1" s="1"/>
  <c r="AM26" i="1" s="1"/>
  <c r="AD26" i="1"/>
  <c r="AC26" i="1"/>
  <c r="U26" i="1"/>
  <c r="O26" i="1"/>
  <c r="CL25" i="1"/>
  <c r="CK25" i="1"/>
  <c r="CJ25" i="1" s="1"/>
  <c r="BA25" i="1" s="1"/>
  <c r="CI25" i="1"/>
  <c r="BN25" i="1"/>
  <c r="BM25" i="1"/>
  <c r="BL25" i="1"/>
  <c r="BK25" i="1"/>
  <c r="BO25" i="1" s="1"/>
  <c r="BP25" i="1" s="1"/>
  <c r="BJ25" i="1"/>
  <c r="BI25" i="1"/>
  <c r="BF25" i="1"/>
  <c r="BE25" i="1"/>
  <c r="AY25" i="1"/>
  <c r="AS25" i="1"/>
  <c r="AN25" i="1"/>
  <c r="AL25" i="1"/>
  <c r="AM25" i="1" s="1"/>
  <c r="AD25" i="1"/>
  <c r="AC25" i="1"/>
  <c r="AB25" i="1"/>
  <c r="X25" i="1"/>
  <c r="U25" i="1"/>
  <c r="S25" i="1"/>
  <c r="O25" i="1"/>
  <c r="K25" i="1" s="1"/>
  <c r="CL24" i="1"/>
  <c r="CK24" i="1"/>
  <c r="CI24" i="1"/>
  <c r="CJ24" i="1" s="1"/>
  <c r="BA24" i="1" s="1"/>
  <c r="BC24" i="1" s="1"/>
  <c r="BN24" i="1"/>
  <c r="BM24" i="1"/>
  <c r="BL24" i="1"/>
  <c r="BI24" i="1"/>
  <c r="BK24" i="1" s="1"/>
  <c r="BO24" i="1" s="1"/>
  <c r="BP24" i="1" s="1"/>
  <c r="BF24" i="1"/>
  <c r="BE24" i="1"/>
  <c r="AY24" i="1"/>
  <c r="AS24" i="1"/>
  <c r="AN24" i="1"/>
  <c r="AL24" i="1" s="1"/>
  <c r="AD24" i="1"/>
  <c r="AB24" i="1" s="1"/>
  <c r="AC24" i="1"/>
  <c r="U24" i="1"/>
  <c r="CL23" i="1"/>
  <c r="CK23" i="1"/>
  <c r="CI23" i="1"/>
  <c r="CJ23" i="1" s="1"/>
  <c r="BA23" i="1" s="1"/>
  <c r="BC23" i="1" s="1"/>
  <c r="BO23" i="1"/>
  <c r="BP23" i="1" s="1"/>
  <c r="BN23" i="1"/>
  <c r="BM23" i="1"/>
  <c r="BL23" i="1"/>
  <c r="BK23" i="1"/>
  <c r="BI23" i="1"/>
  <c r="BJ23" i="1" s="1"/>
  <c r="BF23" i="1"/>
  <c r="BE23" i="1"/>
  <c r="AY23" i="1"/>
  <c r="AS23" i="1"/>
  <c r="AN23" i="1"/>
  <c r="AL23" i="1" s="1"/>
  <c r="AD23" i="1"/>
  <c r="AC23" i="1"/>
  <c r="AB23" i="1" s="1"/>
  <c r="U23" i="1"/>
  <c r="CL22" i="1"/>
  <c r="CK22" i="1"/>
  <c r="CJ22" i="1"/>
  <c r="BA22" i="1" s="1"/>
  <c r="CI22" i="1"/>
  <c r="BO22" i="1"/>
  <c r="BP22" i="1" s="1"/>
  <c r="BN22" i="1"/>
  <c r="BM22" i="1"/>
  <c r="BL22" i="1"/>
  <c r="BK22" i="1"/>
  <c r="BJ22" i="1"/>
  <c r="BI22" i="1"/>
  <c r="BF22" i="1"/>
  <c r="BE22" i="1"/>
  <c r="AY22" i="1"/>
  <c r="BC22" i="1" s="1"/>
  <c r="AS22" i="1"/>
  <c r="AN22" i="1"/>
  <c r="AL22" i="1"/>
  <c r="P22" i="1" s="1"/>
  <c r="AD22" i="1"/>
  <c r="AC22" i="1"/>
  <c r="AB22" i="1"/>
  <c r="X22" i="1"/>
  <c r="U22" i="1"/>
  <c r="CL21" i="1"/>
  <c r="CK21" i="1"/>
  <c r="CI21" i="1"/>
  <c r="CJ21" i="1" s="1"/>
  <c r="BA21" i="1" s="1"/>
  <c r="BC21" i="1" s="1"/>
  <c r="BN21" i="1"/>
  <c r="BM21" i="1"/>
  <c r="BI21" i="1"/>
  <c r="BK21" i="1" s="1"/>
  <c r="BO21" i="1" s="1"/>
  <c r="BP21" i="1" s="1"/>
  <c r="BE21" i="1"/>
  <c r="AY21" i="1"/>
  <c r="AS21" i="1"/>
  <c r="BF21" i="1" s="1"/>
  <c r="AN21" i="1"/>
  <c r="AL21" i="1"/>
  <c r="P21" i="1" s="1"/>
  <c r="AD21" i="1"/>
  <c r="AC21" i="1"/>
  <c r="AB21" i="1"/>
  <c r="U21" i="1"/>
  <c r="S21" i="1"/>
  <c r="O21" i="1"/>
  <c r="K21" i="1" s="1"/>
  <c r="CL20" i="1"/>
  <c r="X20" i="1" s="1"/>
  <c r="CK20" i="1"/>
  <c r="CJ20" i="1"/>
  <c r="BA20" i="1" s="1"/>
  <c r="BC20" i="1" s="1"/>
  <c r="CI20" i="1"/>
  <c r="BN20" i="1"/>
  <c r="BM20" i="1"/>
  <c r="BL20" i="1"/>
  <c r="BK20" i="1"/>
  <c r="BO20" i="1" s="1"/>
  <c r="BP20" i="1" s="1"/>
  <c r="BJ20" i="1"/>
  <c r="BI20" i="1"/>
  <c r="BF20" i="1"/>
  <c r="BE20" i="1"/>
  <c r="AY20" i="1"/>
  <c r="AS20" i="1"/>
  <c r="AN20" i="1"/>
  <c r="AL20" i="1" s="1"/>
  <c r="AD20" i="1"/>
  <c r="AB20" i="1" s="1"/>
  <c r="AC20" i="1"/>
  <c r="U20" i="1"/>
  <c r="CL19" i="1"/>
  <c r="CK19" i="1"/>
  <c r="CI19" i="1"/>
  <c r="CJ19" i="1" s="1"/>
  <c r="BA19" i="1" s="1"/>
  <c r="BN19" i="1"/>
  <c r="BM19" i="1"/>
  <c r="BL19" i="1"/>
  <c r="BK19" i="1"/>
  <c r="BO19" i="1" s="1"/>
  <c r="BP19" i="1" s="1"/>
  <c r="BI19" i="1"/>
  <c r="BJ19" i="1" s="1"/>
  <c r="BE19" i="1"/>
  <c r="AY19" i="1"/>
  <c r="AS19" i="1"/>
  <c r="BF19" i="1" s="1"/>
  <c r="AN19" i="1"/>
  <c r="AL19" i="1" s="1"/>
  <c r="AD19" i="1"/>
  <c r="AC19" i="1"/>
  <c r="AB19" i="1" s="1"/>
  <c r="U19" i="1"/>
  <c r="CL18" i="1"/>
  <c r="CK18" i="1"/>
  <c r="CJ18" i="1"/>
  <c r="BA18" i="1" s="1"/>
  <c r="CI18" i="1"/>
  <c r="BN18" i="1"/>
  <c r="BM18" i="1"/>
  <c r="BL18" i="1"/>
  <c r="BK18" i="1"/>
  <c r="BO18" i="1" s="1"/>
  <c r="BP18" i="1" s="1"/>
  <c r="BJ18" i="1"/>
  <c r="BI18" i="1"/>
  <c r="BF18" i="1"/>
  <c r="BE18" i="1"/>
  <c r="AY18" i="1"/>
  <c r="BC18" i="1" s="1"/>
  <c r="AS18" i="1"/>
  <c r="AN18" i="1"/>
  <c r="AL18" i="1"/>
  <c r="N18" i="1" s="1"/>
  <c r="M18" i="1" s="1"/>
  <c r="AD18" i="1"/>
  <c r="AC18" i="1"/>
  <c r="AB18" i="1"/>
  <c r="X18" i="1"/>
  <c r="U18" i="1"/>
  <c r="P18" i="1"/>
  <c r="CL17" i="1"/>
  <c r="CK17" i="1"/>
  <c r="CI17" i="1"/>
  <c r="CJ17" i="1" s="1"/>
  <c r="BA17" i="1" s="1"/>
  <c r="BC17" i="1" s="1"/>
  <c r="BN17" i="1"/>
  <c r="BM17" i="1"/>
  <c r="BI17" i="1"/>
  <c r="BL17" i="1" s="1"/>
  <c r="BE17" i="1"/>
  <c r="AY17" i="1"/>
  <c r="AS17" i="1"/>
  <c r="BF17" i="1" s="1"/>
  <c r="AN17" i="1"/>
  <c r="AL17" i="1"/>
  <c r="AM17" i="1" s="1"/>
  <c r="AD17" i="1"/>
  <c r="AC17" i="1"/>
  <c r="AB17" i="1"/>
  <c r="U17" i="1"/>
  <c r="S17" i="1"/>
  <c r="P17" i="1"/>
  <c r="O17" i="1"/>
  <c r="K17" i="1" s="1"/>
  <c r="BD27" i="1" l="1"/>
  <c r="O19" i="1"/>
  <c r="N19" i="1"/>
  <c r="M19" i="1" s="1"/>
  <c r="AM19" i="1"/>
  <c r="S19" i="1"/>
  <c r="P19" i="1"/>
  <c r="S23" i="1"/>
  <c r="P23" i="1"/>
  <c r="O23" i="1"/>
  <c r="N23" i="1"/>
  <c r="M23" i="1" s="1"/>
  <c r="AM23" i="1"/>
  <c r="S24" i="1"/>
  <c r="P24" i="1"/>
  <c r="O24" i="1"/>
  <c r="AM24" i="1"/>
  <c r="N24" i="1"/>
  <c r="M24" i="1" s="1"/>
  <c r="P20" i="1"/>
  <c r="O20" i="1"/>
  <c r="N20" i="1"/>
  <c r="M20" i="1" s="1"/>
  <c r="Y20" i="1" s="1"/>
  <c r="Z20" i="1" s="1"/>
  <c r="AM20" i="1"/>
  <c r="S20" i="1"/>
  <c r="BC19" i="1"/>
  <c r="Y27" i="1"/>
  <c r="Z27" i="1" s="1"/>
  <c r="V18" i="1"/>
  <c r="T18" i="1" s="1"/>
  <c r="W18" i="1" s="1"/>
  <c r="Q18" i="1" s="1"/>
  <c r="R18" i="1" s="1"/>
  <c r="AF18" i="1"/>
  <c r="N17" i="1"/>
  <c r="M17" i="1" s="1"/>
  <c r="O18" i="1"/>
  <c r="X19" i="1"/>
  <c r="BB21" i="1"/>
  <c r="BD21" i="1" s="1"/>
  <c r="BL21" i="1"/>
  <c r="S22" i="1"/>
  <c r="N25" i="1"/>
  <c r="M25" i="1" s="1"/>
  <c r="S26" i="1"/>
  <c r="BL27" i="1"/>
  <c r="AB33" i="1"/>
  <c r="BL34" i="1"/>
  <c r="BK34" i="1"/>
  <c r="BO34" i="1" s="1"/>
  <c r="BP34" i="1" s="1"/>
  <c r="BJ34" i="1"/>
  <c r="BC41" i="1"/>
  <c r="P51" i="1"/>
  <c r="O51" i="1"/>
  <c r="N51" i="1"/>
  <c r="M51" i="1" s="1"/>
  <c r="S51" i="1"/>
  <c r="S52" i="1"/>
  <c r="P52" i="1"/>
  <c r="O52" i="1"/>
  <c r="AM52" i="1"/>
  <c r="N52" i="1"/>
  <c r="M52" i="1" s="1"/>
  <c r="BC56" i="1"/>
  <c r="X17" i="1"/>
  <c r="BJ17" i="1"/>
  <c r="AM22" i="1"/>
  <c r="P25" i="1"/>
  <c r="BC27" i="1"/>
  <c r="P29" i="1"/>
  <c r="O29" i="1"/>
  <c r="N29" i="1"/>
  <c r="M29" i="1" s="1"/>
  <c r="AM29" i="1"/>
  <c r="S29" i="1"/>
  <c r="K36" i="1"/>
  <c r="BB36" i="1"/>
  <c r="BD36" i="1" s="1"/>
  <c r="AM40" i="1"/>
  <c r="O40" i="1"/>
  <c r="N40" i="1"/>
  <c r="M40" i="1" s="1"/>
  <c r="S40" i="1"/>
  <c r="BD41" i="1"/>
  <c r="BL41" i="1"/>
  <c r="BK41" i="1"/>
  <c r="BO41" i="1" s="1"/>
  <c r="BP41" i="1" s="1"/>
  <c r="S44" i="1"/>
  <c r="P44" i="1"/>
  <c r="AM44" i="1"/>
  <c r="V46" i="1"/>
  <c r="T46" i="1" s="1"/>
  <c r="W46" i="1" s="1"/>
  <c r="Q46" i="1" s="1"/>
  <c r="R46" i="1" s="1"/>
  <c r="BC52" i="1"/>
  <c r="Y42" i="1"/>
  <c r="Z42" i="1" s="1"/>
  <c r="AM21" i="1"/>
  <c r="N22" i="1"/>
  <c r="M22" i="1" s="1"/>
  <c r="Y22" i="1" s="1"/>
  <c r="Z22" i="1" s="1"/>
  <c r="X24" i="1"/>
  <c r="BJ24" i="1"/>
  <c r="Y25" i="1"/>
  <c r="Z25" i="1" s="1"/>
  <c r="AG25" i="1" s="1"/>
  <c r="BB25" i="1"/>
  <c r="BD25" i="1" s="1"/>
  <c r="CJ26" i="1"/>
  <c r="BA26" i="1" s="1"/>
  <c r="BC26" i="1" s="1"/>
  <c r="S33" i="1"/>
  <c r="P33" i="1"/>
  <c r="O33" i="1"/>
  <c r="AM34" i="1"/>
  <c r="S34" i="1"/>
  <c r="P34" i="1"/>
  <c r="BJ41" i="1"/>
  <c r="AF53" i="1"/>
  <c r="P58" i="1"/>
  <c r="O58" i="1"/>
  <c r="N58" i="1"/>
  <c r="M58" i="1" s="1"/>
  <c r="AM58" i="1"/>
  <c r="S58" i="1"/>
  <c r="CJ47" i="1"/>
  <c r="BA47" i="1" s="1"/>
  <c r="BC47" i="1" s="1"/>
  <c r="X47" i="1"/>
  <c r="Y18" i="1"/>
  <c r="Z18" i="1" s="1"/>
  <c r="BK17" i="1"/>
  <c r="BO17" i="1" s="1"/>
  <c r="BP17" i="1" s="1"/>
  <c r="BB17" i="1"/>
  <c r="BD17" i="1" s="1"/>
  <c r="S18" i="1"/>
  <c r="N21" i="1"/>
  <c r="M21" i="1" s="1"/>
  <c r="O22" i="1"/>
  <c r="X23" i="1"/>
  <c r="N26" i="1"/>
  <c r="M26" i="1" s="1"/>
  <c r="Y26" i="1" s="1"/>
  <c r="Z26" i="1" s="1"/>
  <c r="CJ27" i="1"/>
  <c r="BA27" i="1" s="1"/>
  <c r="K28" i="1"/>
  <c r="BB28" i="1"/>
  <c r="BD28" i="1" s="1"/>
  <c r="BD30" i="1"/>
  <c r="N33" i="1"/>
  <c r="M33" i="1" s="1"/>
  <c r="K34" i="1"/>
  <c r="BB34" i="1"/>
  <c r="CJ34" i="1"/>
  <c r="BA34" i="1" s="1"/>
  <c r="X34" i="1"/>
  <c r="Y35" i="1"/>
  <c r="Z35" i="1" s="1"/>
  <c r="Y38" i="1"/>
  <c r="Z38" i="1" s="1"/>
  <c r="AG42" i="1"/>
  <c r="N44" i="1"/>
  <c r="M44" i="1" s="1"/>
  <c r="BL45" i="1"/>
  <c r="BK45" i="1"/>
  <c r="BO45" i="1" s="1"/>
  <c r="BP45" i="1" s="1"/>
  <c r="BJ45" i="1"/>
  <c r="P50" i="1"/>
  <c r="O50" i="1"/>
  <c r="N50" i="1"/>
  <c r="M50" i="1" s="1"/>
  <c r="AM50" i="1"/>
  <c r="S50" i="1"/>
  <c r="BB26" i="1"/>
  <c r="S32" i="1"/>
  <c r="P32" i="1"/>
  <c r="O32" i="1"/>
  <c r="N32" i="1"/>
  <c r="M32" i="1" s="1"/>
  <c r="BC34" i="1"/>
  <c r="BC36" i="1"/>
  <c r="P39" i="1"/>
  <c r="O39" i="1"/>
  <c r="N39" i="1"/>
  <c r="M39" i="1" s="1"/>
  <c r="BC40" i="1"/>
  <c r="O44" i="1"/>
  <c r="AF45" i="1"/>
  <c r="BC25" i="1"/>
  <c r="BD56" i="1"/>
  <c r="AM18" i="1"/>
  <c r="X21" i="1"/>
  <c r="BJ21" i="1"/>
  <c r="P26" i="1"/>
  <c r="AM32" i="1"/>
  <c r="K45" i="1"/>
  <c r="BB45" i="1"/>
  <c r="BD45" i="1" s="1"/>
  <c r="AA46" i="1"/>
  <c r="AE46" i="1" s="1"/>
  <c r="AH46" i="1"/>
  <c r="AI46" i="1" s="1"/>
  <c r="AG46" i="1"/>
  <c r="P43" i="1"/>
  <c r="S43" i="1"/>
  <c r="O43" i="1"/>
  <c r="N43" i="1"/>
  <c r="M43" i="1" s="1"/>
  <c r="AB26" i="1"/>
  <c r="K26" i="1" s="1"/>
  <c r="N27" i="1"/>
  <c r="M27" i="1" s="1"/>
  <c r="AM27" i="1"/>
  <c r="S27" i="1"/>
  <c r="BJ27" i="1"/>
  <c r="P31" i="1"/>
  <c r="O31" i="1"/>
  <c r="N31" i="1"/>
  <c r="M31" i="1" s="1"/>
  <c r="AM31" i="1"/>
  <c r="K35" i="1"/>
  <c r="BB35" i="1"/>
  <c r="BD35" i="1" s="1"/>
  <c r="BL35" i="1"/>
  <c r="BK35" i="1"/>
  <c r="BO35" i="1" s="1"/>
  <c r="BP35" i="1" s="1"/>
  <c r="CJ39" i="1"/>
  <c r="BA39" i="1" s="1"/>
  <c r="BC39" i="1" s="1"/>
  <c r="X39" i="1"/>
  <c r="BL44" i="1"/>
  <c r="BK44" i="1"/>
  <c r="BO44" i="1" s="1"/>
  <c r="BP44" i="1" s="1"/>
  <c r="BJ44" i="1"/>
  <c r="AM51" i="1"/>
  <c r="S37" i="1"/>
  <c r="AM54" i="1"/>
  <c r="S54" i="1"/>
  <c r="O54" i="1"/>
  <c r="K55" i="1"/>
  <c r="BB55" i="1"/>
  <c r="BL53" i="1"/>
  <c r="BK53" i="1"/>
  <c r="BO53" i="1" s="1"/>
  <c r="BP53" i="1" s="1"/>
  <c r="BJ53" i="1"/>
  <c r="BL55" i="1"/>
  <c r="BJ55" i="1"/>
  <c r="N30" i="1"/>
  <c r="M30" i="1" s="1"/>
  <c r="X32" i="1"/>
  <c r="BJ32" i="1"/>
  <c r="AM37" i="1"/>
  <c r="N38" i="1"/>
  <c r="M38" i="1" s="1"/>
  <c r="BL39" i="1"/>
  <c r="O42" i="1"/>
  <c r="S42" i="1"/>
  <c r="AG45" i="1"/>
  <c r="AM46" i="1"/>
  <c r="S46" i="1"/>
  <c r="O46" i="1"/>
  <c r="K47" i="1"/>
  <c r="BB47" i="1"/>
  <c r="BD47" i="1" s="1"/>
  <c r="CJ49" i="1"/>
  <c r="BA49" i="1" s="1"/>
  <c r="BC49" i="1" s="1"/>
  <c r="BK55" i="1"/>
  <c r="BO55" i="1" s="1"/>
  <c r="BP55" i="1" s="1"/>
  <c r="X31" i="1"/>
  <c r="BJ31" i="1"/>
  <c r="BK32" i="1"/>
  <c r="BO32" i="1" s="1"/>
  <c r="BP32" i="1" s="1"/>
  <c r="AM36" i="1"/>
  <c r="N37" i="1"/>
  <c r="M37" i="1" s="1"/>
  <c r="O38" i="1"/>
  <c r="P42" i="1"/>
  <c r="AM42" i="1"/>
  <c r="CJ44" i="1"/>
  <c r="BA44" i="1" s="1"/>
  <c r="BC44" i="1" s="1"/>
  <c r="X44" i="1"/>
  <c r="BL47" i="1"/>
  <c r="BJ47" i="1"/>
  <c r="K53" i="1"/>
  <c r="BB53" i="1"/>
  <c r="AF55" i="1"/>
  <c r="N28" i="1"/>
  <c r="M28" i="1" s="1"/>
  <c r="X30" i="1"/>
  <c r="BJ30" i="1"/>
  <c r="AM35" i="1"/>
  <c r="N36" i="1"/>
  <c r="M36" i="1" s="1"/>
  <c r="O37" i="1"/>
  <c r="BJ38" i="1"/>
  <c r="Y41" i="1"/>
  <c r="Z41" i="1" s="1"/>
  <c r="Y45" i="1"/>
  <c r="Z45" i="1" s="1"/>
  <c r="BC46" i="1"/>
  <c r="AF47" i="1"/>
  <c r="BK47" i="1"/>
  <c r="BO47" i="1" s="1"/>
  <c r="BP47" i="1" s="1"/>
  <c r="Y54" i="1"/>
  <c r="Z54" i="1" s="1"/>
  <c r="X37" i="1"/>
  <c r="BC45" i="1"/>
  <c r="CJ53" i="1"/>
  <c r="BA53" i="1" s="1"/>
  <c r="BC53" i="1" s="1"/>
  <c r="X53" i="1"/>
  <c r="CJ55" i="1"/>
  <c r="BA55" i="1" s="1"/>
  <c r="BC55" i="1" s="1"/>
  <c r="X55" i="1"/>
  <c r="Y58" i="1"/>
  <c r="Z58" i="1" s="1"/>
  <c r="AG58" i="1" s="1"/>
  <c r="P47" i="1"/>
  <c r="BL49" i="1"/>
  <c r="P55" i="1"/>
  <c r="AM49" i="1"/>
  <c r="X52" i="1"/>
  <c r="BJ52" i="1"/>
  <c r="AM57" i="1"/>
  <c r="X43" i="1"/>
  <c r="BJ43" i="1"/>
  <c r="AM48" i="1"/>
  <c r="N49" i="1"/>
  <c r="M49" i="1" s="1"/>
  <c r="X51" i="1"/>
  <c r="BJ51" i="1"/>
  <c r="BK52" i="1"/>
  <c r="BO52" i="1" s="1"/>
  <c r="BP52" i="1" s="1"/>
  <c r="AM56" i="1"/>
  <c r="N57" i="1"/>
  <c r="M57" i="1" s="1"/>
  <c r="BK43" i="1"/>
  <c r="BO43" i="1" s="1"/>
  <c r="BP43" i="1" s="1"/>
  <c r="N48" i="1"/>
  <c r="M48" i="1" s="1"/>
  <c r="O49" i="1"/>
  <c r="BK51" i="1"/>
  <c r="BO51" i="1" s="1"/>
  <c r="BP51" i="1" s="1"/>
  <c r="AM55" i="1"/>
  <c r="N56" i="1"/>
  <c r="M56" i="1" s="1"/>
  <c r="Y56" i="1" s="1"/>
  <c r="Z56" i="1" s="1"/>
  <c r="O57" i="1"/>
  <c r="X49" i="1"/>
  <c r="AH26" i="1" l="1"/>
  <c r="AI26" i="1" s="1"/>
  <c r="AA26" i="1"/>
  <c r="AE26" i="1" s="1"/>
  <c r="AG26" i="1"/>
  <c r="AA56" i="1"/>
  <c r="AE56" i="1" s="1"/>
  <c r="AH56" i="1"/>
  <c r="AG56" i="1"/>
  <c r="AA20" i="1"/>
  <c r="AE20" i="1" s="1"/>
  <c r="AH20" i="1"/>
  <c r="AI20" i="1" s="1"/>
  <c r="AG20" i="1"/>
  <c r="AH22" i="1"/>
  <c r="AA22" i="1"/>
  <c r="AE22" i="1" s="1"/>
  <c r="AG22" i="1"/>
  <c r="AF33" i="1"/>
  <c r="AH38" i="1"/>
  <c r="AA38" i="1"/>
  <c r="AE38" i="1" s="1"/>
  <c r="AF51" i="1"/>
  <c r="BB20" i="1"/>
  <c r="BD20" i="1" s="1"/>
  <c r="K20" i="1"/>
  <c r="Y51" i="1"/>
  <c r="Z51" i="1" s="1"/>
  <c r="Y53" i="1"/>
  <c r="Z53" i="1" s="1"/>
  <c r="K37" i="1"/>
  <c r="BB37" i="1"/>
  <c r="BD37" i="1" s="1"/>
  <c r="Y31" i="1"/>
  <c r="Z31" i="1" s="1"/>
  <c r="V27" i="1"/>
  <c r="T27" i="1" s="1"/>
  <c r="W27" i="1" s="1"/>
  <c r="Q27" i="1" s="1"/>
  <c r="R27" i="1" s="1"/>
  <c r="AF27" i="1"/>
  <c r="Y21" i="1"/>
  <c r="Z21" i="1" s="1"/>
  <c r="BB32" i="1"/>
  <c r="BD32" i="1" s="1"/>
  <c r="K32" i="1"/>
  <c r="K50" i="1"/>
  <c r="BB50" i="1"/>
  <c r="BD50" i="1" s="1"/>
  <c r="AA35" i="1"/>
  <c r="AE35" i="1" s="1"/>
  <c r="AH35" i="1"/>
  <c r="AG35" i="1"/>
  <c r="AF58" i="1"/>
  <c r="V58" i="1"/>
  <c r="T58" i="1" s="1"/>
  <c r="W58" i="1" s="1"/>
  <c r="Q58" i="1" s="1"/>
  <c r="R58" i="1" s="1"/>
  <c r="AA42" i="1"/>
  <c r="AE42" i="1" s="1"/>
  <c r="AH42" i="1"/>
  <c r="AI42" i="1" s="1"/>
  <c r="BB51" i="1"/>
  <c r="BD51" i="1" s="1"/>
  <c r="K51" i="1"/>
  <c r="Y19" i="1"/>
  <c r="Z19" i="1" s="1"/>
  <c r="BB44" i="1"/>
  <c r="BD44" i="1" s="1"/>
  <c r="K44" i="1"/>
  <c r="AF40" i="1"/>
  <c r="AF50" i="1"/>
  <c r="AF49" i="1"/>
  <c r="AH41" i="1"/>
  <c r="AI41" i="1" s="1"/>
  <c r="AA41" i="1"/>
  <c r="AE41" i="1" s="1"/>
  <c r="AF32" i="1"/>
  <c r="BB40" i="1"/>
  <c r="BD40" i="1" s="1"/>
  <c r="K40" i="1"/>
  <c r="AF48" i="1"/>
  <c r="AF30" i="1"/>
  <c r="V30" i="1"/>
  <c r="T30" i="1" s="1"/>
  <c r="W30" i="1" s="1"/>
  <c r="Q30" i="1" s="1"/>
  <c r="R30" i="1" s="1"/>
  <c r="Y39" i="1"/>
  <c r="Z39" i="1" s="1"/>
  <c r="BB39" i="1"/>
  <c r="BD39" i="1" s="1"/>
  <c r="K39" i="1"/>
  <c r="Y34" i="1"/>
  <c r="Z34" i="1" s="1"/>
  <c r="AA18" i="1"/>
  <c r="AE18" i="1" s="1"/>
  <c r="AH18" i="1"/>
  <c r="AI18" i="1" s="1"/>
  <c r="AG18" i="1"/>
  <c r="AF17" i="1"/>
  <c r="AA54" i="1"/>
  <c r="AE54" i="1" s="1"/>
  <c r="AH54" i="1"/>
  <c r="AG54" i="1"/>
  <c r="V54" i="1"/>
  <c r="T54" i="1" s="1"/>
  <c r="W54" i="1" s="1"/>
  <c r="Q54" i="1" s="1"/>
  <c r="R54" i="1" s="1"/>
  <c r="BB29" i="1"/>
  <c r="BD29" i="1" s="1"/>
  <c r="K29" i="1"/>
  <c r="K49" i="1"/>
  <c r="BB49" i="1"/>
  <c r="BD49" i="1" s="1"/>
  <c r="BD53" i="1"/>
  <c r="Y32" i="1"/>
  <c r="Z32" i="1" s="1"/>
  <c r="K18" i="1"/>
  <c r="BB18" i="1"/>
  <c r="BD18" i="1" s="1"/>
  <c r="V41" i="1"/>
  <c r="T41" i="1" s="1"/>
  <c r="W41" i="1" s="1"/>
  <c r="Q41" i="1" s="1"/>
  <c r="R41" i="1" s="1"/>
  <c r="BD55" i="1"/>
  <c r="AF31" i="1"/>
  <c r="V31" i="1"/>
  <c r="T31" i="1" s="1"/>
  <c r="W31" i="1" s="1"/>
  <c r="Q31" i="1" s="1"/>
  <c r="R31" i="1" s="1"/>
  <c r="K38" i="1"/>
  <c r="BB38" i="1"/>
  <c r="BD38" i="1" s="1"/>
  <c r="BB31" i="1"/>
  <c r="BD31" i="1" s="1"/>
  <c r="K31" i="1"/>
  <c r="BB43" i="1"/>
  <c r="BD43" i="1" s="1"/>
  <c r="K43" i="1"/>
  <c r="AG41" i="1"/>
  <c r="BD26" i="1"/>
  <c r="AF26" i="1"/>
  <c r="V26" i="1"/>
  <c r="T26" i="1" s="1"/>
  <c r="W26" i="1" s="1"/>
  <c r="Q26" i="1" s="1"/>
  <c r="R26" i="1" s="1"/>
  <c r="Y47" i="1"/>
  <c r="Z47" i="1" s="1"/>
  <c r="AA25" i="1"/>
  <c r="AE25" i="1" s="1"/>
  <c r="AH25" i="1"/>
  <c r="V35" i="1"/>
  <c r="T35" i="1" s="1"/>
  <c r="W35" i="1" s="1"/>
  <c r="Q35" i="1" s="1"/>
  <c r="R35" i="1" s="1"/>
  <c r="BB52" i="1"/>
  <c r="BD52" i="1" s="1"/>
  <c r="K52" i="1"/>
  <c r="AF25" i="1"/>
  <c r="V25" i="1"/>
  <c r="T25" i="1" s="1"/>
  <c r="W25" i="1" s="1"/>
  <c r="Q25" i="1" s="1"/>
  <c r="R25" i="1" s="1"/>
  <c r="AF24" i="1"/>
  <c r="Y36" i="1"/>
  <c r="Z36" i="1" s="1"/>
  <c r="V36" i="1" s="1"/>
  <c r="T36" i="1" s="1"/>
  <c r="W36" i="1" s="1"/>
  <c r="Q36" i="1" s="1"/>
  <c r="R36" i="1" s="1"/>
  <c r="AF36" i="1"/>
  <c r="BB58" i="1"/>
  <c r="BD58" i="1" s="1"/>
  <c r="K58" i="1"/>
  <c r="AF52" i="1"/>
  <c r="V52" i="1"/>
  <c r="T52" i="1" s="1"/>
  <c r="W52" i="1" s="1"/>
  <c r="Q52" i="1" s="1"/>
  <c r="R52" i="1" s="1"/>
  <c r="K42" i="1"/>
  <c r="BB42" i="1"/>
  <c r="BD42" i="1" s="1"/>
  <c r="AF43" i="1"/>
  <c r="Y49" i="1"/>
  <c r="Z49" i="1" s="1"/>
  <c r="V49" i="1" s="1"/>
  <c r="T49" i="1" s="1"/>
  <c r="W49" i="1" s="1"/>
  <c r="Q49" i="1" s="1"/>
  <c r="R49" i="1" s="1"/>
  <c r="AF57" i="1"/>
  <c r="V57" i="1"/>
  <c r="T57" i="1" s="1"/>
  <c r="W57" i="1" s="1"/>
  <c r="Q57" i="1" s="1"/>
  <c r="R57" i="1" s="1"/>
  <c r="Y57" i="1"/>
  <c r="Z57" i="1" s="1"/>
  <c r="Y43" i="1"/>
  <c r="Z43" i="1" s="1"/>
  <c r="V43" i="1" s="1"/>
  <c r="T43" i="1" s="1"/>
  <c r="W43" i="1" s="1"/>
  <c r="Q43" i="1" s="1"/>
  <c r="R43" i="1" s="1"/>
  <c r="AA45" i="1"/>
  <c r="AE45" i="1" s="1"/>
  <c r="AH45" i="1"/>
  <c r="AI45" i="1" s="1"/>
  <c r="Y30" i="1"/>
  <c r="Z30" i="1" s="1"/>
  <c r="AF37" i="1"/>
  <c r="K54" i="1"/>
  <c r="BB54" i="1"/>
  <c r="BD54" i="1" s="1"/>
  <c r="Y48" i="1"/>
  <c r="Z48" i="1" s="1"/>
  <c r="V48" i="1" s="1"/>
  <c r="T48" i="1" s="1"/>
  <c r="W48" i="1" s="1"/>
  <c r="Q48" i="1" s="1"/>
  <c r="R48" i="1" s="1"/>
  <c r="AG38" i="1"/>
  <c r="BD34" i="1"/>
  <c r="Y23" i="1"/>
  <c r="Z23" i="1" s="1"/>
  <c r="AF23" i="1"/>
  <c r="V19" i="1"/>
  <c r="T19" i="1" s="1"/>
  <c r="W19" i="1" s="1"/>
  <c r="Q19" i="1" s="1"/>
  <c r="R19" i="1" s="1"/>
  <c r="AF19" i="1"/>
  <c r="Y52" i="1"/>
  <c r="Z52" i="1" s="1"/>
  <c r="Y33" i="1"/>
  <c r="Z33" i="1" s="1"/>
  <c r="Y40" i="1"/>
  <c r="Z40" i="1" s="1"/>
  <c r="V40" i="1" s="1"/>
  <c r="T40" i="1" s="1"/>
  <c r="W40" i="1" s="1"/>
  <c r="Q40" i="1" s="1"/>
  <c r="R40" i="1" s="1"/>
  <c r="AF39" i="1"/>
  <c r="V39" i="1"/>
  <c r="T39" i="1" s="1"/>
  <c r="W39" i="1" s="1"/>
  <c r="Q39" i="1" s="1"/>
  <c r="R39" i="1" s="1"/>
  <c r="AA27" i="1"/>
  <c r="AE27" i="1" s="1"/>
  <c r="AG27" i="1"/>
  <c r="AH27" i="1"/>
  <c r="K57" i="1"/>
  <c r="BB57" i="1"/>
  <c r="BD57" i="1" s="1"/>
  <c r="AA58" i="1"/>
  <c r="AE58" i="1" s="1"/>
  <c r="AH58" i="1"/>
  <c r="Y37" i="1"/>
  <c r="Z37" i="1" s="1"/>
  <c r="V28" i="1"/>
  <c r="T28" i="1" s="1"/>
  <c r="W28" i="1" s="1"/>
  <c r="Q28" i="1" s="1"/>
  <c r="R28" i="1" s="1"/>
  <c r="Y28" i="1"/>
  <c r="Z28" i="1" s="1"/>
  <c r="AF28" i="1"/>
  <c r="Y44" i="1"/>
  <c r="Z44" i="1" s="1"/>
  <c r="K46" i="1"/>
  <c r="BB46" i="1"/>
  <c r="BD46" i="1" s="1"/>
  <c r="AF38" i="1"/>
  <c r="V38" i="1"/>
  <c r="T38" i="1" s="1"/>
  <c r="W38" i="1" s="1"/>
  <c r="Q38" i="1" s="1"/>
  <c r="R38" i="1" s="1"/>
  <c r="V45" i="1"/>
  <c r="T45" i="1" s="1"/>
  <c r="W45" i="1" s="1"/>
  <c r="Q45" i="1" s="1"/>
  <c r="R45" i="1" s="1"/>
  <c r="AF44" i="1"/>
  <c r="BB22" i="1"/>
  <c r="BD22" i="1" s="1"/>
  <c r="K22" i="1"/>
  <c r="V42" i="1"/>
  <c r="T42" i="1" s="1"/>
  <c r="W42" i="1" s="1"/>
  <c r="Q42" i="1" s="1"/>
  <c r="R42" i="1" s="1"/>
  <c r="K33" i="1"/>
  <c r="BB33" i="1"/>
  <c r="BD33" i="1" s="1"/>
  <c r="Y24" i="1"/>
  <c r="Z24" i="1" s="1"/>
  <c r="Y50" i="1"/>
  <c r="Z50" i="1" s="1"/>
  <c r="K24" i="1"/>
  <c r="BB24" i="1"/>
  <c r="BD24" i="1" s="1"/>
  <c r="BB23" i="1"/>
  <c r="BD23" i="1" s="1"/>
  <c r="K23" i="1"/>
  <c r="K19" i="1"/>
  <c r="BB19" i="1"/>
  <c r="BD19" i="1" s="1"/>
  <c r="AF22" i="1"/>
  <c r="V22" i="1"/>
  <c r="T22" i="1" s="1"/>
  <c r="W22" i="1" s="1"/>
  <c r="Q22" i="1" s="1"/>
  <c r="R22" i="1" s="1"/>
  <c r="AF29" i="1"/>
  <c r="Y29" i="1"/>
  <c r="Z29" i="1" s="1"/>
  <c r="Y17" i="1"/>
  <c r="Z17" i="1" s="1"/>
  <c r="AF20" i="1"/>
  <c r="V20" i="1"/>
  <c r="T20" i="1" s="1"/>
  <c r="W20" i="1" s="1"/>
  <c r="Q20" i="1" s="1"/>
  <c r="R20" i="1" s="1"/>
  <c r="V56" i="1"/>
  <c r="T56" i="1" s="1"/>
  <c r="W56" i="1" s="1"/>
  <c r="Q56" i="1" s="1"/>
  <c r="R56" i="1" s="1"/>
  <c r="AF56" i="1"/>
  <c r="Y55" i="1"/>
  <c r="Z55" i="1" s="1"/>
  <c r="AF21" i="1"/>
  <c r="V21" i="1"/>
  <c r="T21" i="1" s="1"/>
  <c r="W21" i="1" s="1"/>
  <c r="Q21" i="1" s="1"/>
  <c r="R21" i="1" s="1"/>
  <c r="AA23" i="1" l="1"/>
  <c r="AE23" i="1" s="1"/>
  <c r="AH23" i="1"/>
  <c r="AI23" i="1" s="1"/>
  <c r="AG23" i="1"/>
  <c r="AA53" i="1"/>
  <c r="AE53" i="1" s="1"/>
  <c r="AH53" i="1"/>
  <c r="V53" i="1"/>
  <c r="T53" i="1" s="1"/>
  <c r="W53" i="1" s="1"/>
  <c r="Q53" i="1" s="1"/>
  <c r="R53" i="1" s="1"/>
  <c r="AG53" i="1"/>
  <c r="AA24" i="1"/>
  <c r="AE24" i="1" s="1"/>
  <c r="AH24" i="1"/>
  <c r="AI24" i="1" s="1"/>
  <c r="AG24" i="1"/>
  <c r="AA52" i="1"/>
  <c r="AE52" i="1" s="1"/>
  <c r="AH52" i="1"/>
  <c r="AI52" i="1" s="1"/>
  <c r="AG52" i="1"/>
  <c r="AH30" i="1"/>
  <c r="AA30" i="1"/>
  <c r="AE30" i="1" s="1"/>
  <c r="AG30" i="1"/>
  <c r="AA32" i="1"/>
  <c r="AE32" i="1" s="1"/>
  <c r="AH32" i="1"/>
  <c r="AI32" i="1" s="1"/>
  <c r="AG32" i="1"/>
  <c r="AA34" i="1"/>
  <c r="AE34" i="1" s="1"/>
  <c r="AH34" i="1"/>
  <c r="AG34" i="1"/>
  <c r="V34" i="1"/>
  <c r="T34" i="1" s="1"/>
  <c r="W34" i="1" s="1"/>
  <c r="Q34" i="1" s="1"/>
  <c r="R34" i="1" s="1"/>
  <c r="AG21" i="1"/>
  <c r="AA21" i="1"/>
  <c r="AE21" i="1" s="1"/>
  <c r="AH21" i="1"/>
  <c r="AI38" i="1"/>
  <c r="AA33" i="1"/>
  <c r="AE33" i="1" s="1"/>
  <c r="AH33" i="1"/>
  <c r="AG33" i="1"/>
  <c r="AH28" i="1"/>
  <c r="AI28" i="1" s="1"/>
  <c r="AA28" i="1"/>
  <c r="AE28" i="1" s="1"/>
  <c r="AG28" i="1"/>
  <c r="AI27" i="1"/>
  <c r="AH49" i="1"/>
  <c r="AG49" i="1"/>
  <c r="AA49" i="1"/>
  <c r="AE49" i="1" s="1"/>
  <c r="AI54" i="1"/>
  <c r="AA19" i="1"/>
  <c r="AE19" i="1" s="1"/>
  <c r="AH19" i="1"/>
  <c r="AI19" i="1" s="1"/>
  <c r="AG19" i="1"/>
  <c r="AI35" i="1"/>
  <c r="V33" i="1"/>
  <c r="T33" i="1" s="1"/>
  <c r="W33" i="1" s="1"/>
  <c r="Q33" i="1" s="1"/>
  <c r="R33" i="1" s="1"/>
  <c r="AA50" i="1"/>
  <c r="AE50" i="1" s="1"/>
  <c r="AH50" i="1"/>
  <c r="AG50" i="1"/>
  <c r="AA48" i="1"/>
  <c r="AE48" i="1" s="1"/>
  <c r="AH48" i="1"/>
  <c r="AI48" i="1" s="1"/>
  <c r="AG48" i="1"/>
  <c r="V50" i="1"/>
  <c r="T50" i="1" s="1"/>
  <c r="W50" i="1" s="1"/>
  <c r="Q50" i="1" s="1"/>
  <c r="R50" i="1" s="1"/>
  <c r="AH51" i="1"/>
  <c r="AI51" i="1" s="1"/>
  <c r="AA51" i="1"/>
  <c r="AE51" i="1" s="1"/>
  <c r="AG51" i="1"/>
  <c r="AI56" i="1"/>
  <c r="AA44" i="1"/>
  <c r="AE44" i="1" s="1"/>
  <c r="AH44" i="1"/>
  <c r="AI44" i="1" s="1"/>
  <c r="AG44" i="1"/>
  <c r="AH43" i="1"/>
  <c r="AI43" i="1" s="1"/>
  <c r="AA43" i="1"/>
  <c r="AE43" i="1" s="1"/>
  <c r="AG43" i="1"/>
  <c r="V23" i="1"/>
  <c r="T23" i="1" s="1"/>
  <c r="W23" i="1" s="1"/>
  <c r="Q23" i="1" s="1"/>
  <c r="R23" i="1" s="1"/>
  <c r="AI25" i="1"/>
  <c r="AA39" i="1"/>
  <c r="AE39" i="1" s="1"/>
  <c r="AH39" i="1"/>
  <c r="AI39" i="1" s="1"/>
  <c r="AG39" i="1"/>
  <c r="V32" i="1"/>
  <c r="T32" i="1" s="1"/>
  <c r="W32" i="1" s="1"/>
  <c r="Q32" i="1" s="1"/>
  <c r="R32" i="1" s="1"/>
  <c r="AH31" i="1"/>
  <c r="AI31" i="1" s="1"/>
  <c r="AA31" i="1"/>
  <c r="AE31" i="1" s="1"/>
  <c r="AG31" i="1"/>
  <c r="V44" i="1"/>
  <c r="T44" i="1" s="1"/>
  <c r="W44" i="1" s="1"/>
  <c r="Q44" i="1" s="1"/>
  <c r="R44" i="1" s="1"/>
  <c r="AA17" i="1"/>
  <c r="AE17" i="1" s="1"/>
  <c r="AH17" i="1"/>
  <c r="AI17" i="1" s="1"/>
  <c r="AG17" i="1"/>
  <c r="AA37" i="1"/>
  <c r="AE37" i="1" s="1"/>
  <c r="AH37" i="1"/>
  <c r="AI37" i="1" s="1"/>
  <c r="AG37" i="1"/>
  <c r="AA36" i="1"/>
  <c r="AE36" i="1" s="1"/>
  <c r="AH36" i="1"/>
  <c r="AG36" i="1"/>
  <c r="V17" i="1"/>
  <c r="T17" i="1" s="1"/>
  <c r="W17" i="1" s="1"/>
  <c r="Q17" i="1" s="1"/>
  <c r="R17" i="1" s="1"/>
  <c r="AA55" i="1"/>
  <c r="AE55" i="1" s="1"/>
  <c r="AH55" i="1"/>
  <c r="AI55" i="1" s="1"/>
  <c r="AG55" i="1"/>
  <c r="V55" i="1"/>
  <c r="T55" i="1" s="1"/>
  <c r="W55" i="1" s="1"/>
  <c r="Q55" i="1" s="1"/>
  <c r="R55" i="1" s="1"/>
  <c r="AA29" i="1"/>
  <c r="AE29" i="1" s="1"/>
  <c r="AH29" i="1"/>
  <c r="AG29" i="1"/>
  <c r="V29" i="1"/>
  <c r="T29" i="1" s="1"/>
  <c r="W29" i="1" s="1"/>
  <c r="Q29" i="1" s="1"/>
  <c r="R29" i="1" s="1"/>
  <c r="AI58" i="1"/>
  <c r="V37" i="1"/>
  <c r="T37" i="1" s="1"/>
  <c r="W37" i="1" s="1"/>
  <c r="Q37" i="1" s="1"/>
  <c r="R37" i="1" s="1"/>
  <c r="AH57" i="1"/>
  <c r="AG57" i="1"/>
  <c r="AA57" i="1"/>
  <c r="AE57" i="1" s="1"/>
  <c r="V24" i="1"/>
  <c r="T24" i="1" s="1"/>
  <c r="W24" i="1" s="1"/>
  <c r="Q24" i="1" s="1"/>
  <c r="R24" i="1" s="1"/>
  <c r="V51" i="1"/>
  <c r="T51" i="1" s="1"/>
  <c r="W51" i="1" s="1"/>
  <c r="Q51" i="1" s="1"/>
  <c r="R51" i="1" s="1"/>
  <c r="AI22" i="1"/>
  <c r="AH40" i="1"/>
  <c r="AA40" i="1"/>
  <c r="AE40" i="1" s="1"/>
  <c r="AG40" i="1"/>
  <c r="AA47" i="1"/>
  <c r="AE47" i="1" s="1"/>
  <c r="AH47" i="1"/>
  <c r="AG47" i="1"/>
  <c r="V47" i="1"/>
  <c r="T47" i="1" s="1"/>
  <c r="W47" i="1" s="1"/>
  <c r="Q47" i="1" s="1"/>
  <c r="R47" i="1" s="1"/>
  <c r="AI29" i="1" l="1"/>
  <c r="AI36" i="1"/>
  <c r="AI30" i="1"/>
  <c r="AI50" i="1"/>
  <c r="AI33" i="1"/>
  <c r="AI34" i="1"/>
  <c r="AI53" i="1"/>
  <c r="AI47" i="1"/>
  <c r="AI57" i="1"/>
  <c r="AI49" i="1"/>
  <c r="AI21" i="1"/>
  <c r="AI40" i="1"/>
</calcChain>
</file>

<file path=xl/sharedStrings.xml><?xml version="1.0" encoding="utf-8"?>
<sst xmlns="http://schemas.openxmlformats.org/spreadsheetml/2006/main" count="2028" uniqueCount="625">
  <si>
    <t>File opened</t>
  </si>
  <si>
    <t>2022-08-03 12:08:21</t>
  </si>
  <si>
    <t>Console s/n</t>
  </si>
  <si>
    <t>68C-901331</t>
  </si>
  <si>
    <t>Console ver</t>
  </si>
  <si>
    <t>Bluestem v.2.0.04</t>
  </si>
  <si>
    <t>Scripts ver</t>
  </si>
  <si>
    <t>2021.08  2.0.04, Aug 2021</t>
  </si>
  <si>
    <t>Head s/n</t>
  </si>
  <si>
    <t>68H-581331</t>
  </si>
  <si>
    <t>Head ver</t>
  </si>
  <si>
    <t>1.4.7</t>
  </si>
  <si>
    <t>Head cal</t>
  </si>
  <si>
    <t>{"oxygen": "21", "co2azero": "0.8934", "co2aspan1": "0.988981", "co2aspan2": "0", "co2aspan2a": "0.182828", "co2aspan2b": "0.180814", "co2aspanconc1": "993.2", "co2aspanconc2": "0", "co2bzero": "1.07967", "co2bspan1": "0.98832", "co2bspan2": "0", "co2bspan2a": "0.276188", "co2bspan2b": "0", "co2bspanconc1": "0", "co2bspanconc2": "0", "h2oazero": "1.11345", "h2oaspan1": "1", "h2oaspan2": "0", "h2oaspan2a": "0.0689156", "h2oaspan2b": "0.0694204", "h2oaspanconc1": "12.22", "h2oaspanconc2": "0", "h2obzero": "1.1205", "h2obspan1": "1", "h2obspan2": "0", "h2obspan2a": "0.0689104", "h2obspan2b": "0.069882", "h2obspanconc1": "12.22", "h2obspanconc2": "0", "tazero": "0.0477905", "tbzero": "0.0939751", "flowmeterzero": "0.999914", "flowazero": "0.30504", "flowbzero": "0.37871", "chamberpressurezero": "2.55449", "ssa_ref": "39990", "ssb_ref": "31139.8"}</t>
  </si>
  <si>
    <t>CO2 rangematch</t>
  </si>
  <si>
    <t>Mon Jul 18 08:09</t>
  </si>
  <si>
    <t>H2O rangematch</t>
  </si>
  <si>
    <t>Mon Jul 18 08:15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</si>
  <si>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</si>
  <si>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</si>
  <si>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</si>
  <si>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</si>
  <si>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</si>
  <si>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</si>
  <si>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</si>
  <si>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</si>
  <si>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</si>
  <si>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12:08:21</t>
  </si>
  <si>
    <t>Stability Definition:	A (GasEx): Slp&lt;0.5 Std&lt;0.5 Per=120	gsw (GasEx): Slp&lt;0.004 Std&lt;0.004 Per=180</t>
  </si>
  <si>
    <t>12:08:27</t>
  </si>
  <si>
    <t>Config file loaded: 1 topics from file /home/licor/configs/ed stability aci.txt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</si>
  <si>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</si>
  <si>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</si>
  <si>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</si>
  <si>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</si>
  <si>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</si>
  <si>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</si>
  <si>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</si>
  <si>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</si>
  <si>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</si>
  <si>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</si>
  <si>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</si>
  <si>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</si>
  <si>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</si>
  <si>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</si>
  <si>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</si>
  <si>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</si>
  <si>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</si>
  <si>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</si>
  <si>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</si>
  <si>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</si>
  <si>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</si>
  <si>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</si>
  <si>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</si>
  <si>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</si>
  <si>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</si>
  <si>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</si>
  <si>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</si>
  <si>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</si>
  <si>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</si>
  <si>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</si>
  <si>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</si>
  <si>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</si>
  <si>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</si>
  <si>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</si>
  <si>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</si>
  <si>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</si>
  <si>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</si>
  <si>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</si>
  <si>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</si>
  <si>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</si>
  <si>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</si>
  <si>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</si>
  <si>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</si>
  <si>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</si>
  <si>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</si>
  <si>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</si>
  <si>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</si>
  <si>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</si>
  <si>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</si>
  <si>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</si>
  <si>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</si>
  <si>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</si>
  <si>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</si>
  <si>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</si>
  <si>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1.88453 88.0859 379.031 616.512 853.665 1038.07 1215.39 1299.39</t>
  </si>
  <si>
    <t>Fs_true</t>
  </si>
  <si>
    <t>0.264086 101.446 401.367 601.4 800.508 1000.49 1200.96 1401.82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</si>
  <si>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</si>
  <si>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</si>
  <si>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</si>
  <si>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</si>
  <si>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</si>
  <si>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</si>
  <si>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</si>
  <si>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</si>
  <si>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</si>
  <si>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</si>
  <si>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</si>
  <si>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</si>
  <si>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</si>
  <si>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</si>
  <si>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</si>
  <si>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</si>
  <si>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</si>
  <si>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</si>
  <si>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</si>
  <si>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</si>
  <si>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</si>
  <si>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</si>
  <si>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</si>
  <si>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</si>
  <si>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</si>
  <si>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</si>
  <si>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</si>
  <si>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</si>
  <si>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</si>
  <si>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</si>
  <si>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</si>
  <si>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</si>
  <si>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</si>
  <si>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</si>
  <si>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</si>
  <si>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</si>
  <si>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</si>
  <si>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</si>
  <si>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</si>
  <si>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</si>
  <si>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</si>
  <si>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</si>
  <si>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</si>
  <si>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</si>
  <si>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</si>
  <si>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</si>
  <si>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</si>
  <si>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</si>
  <si>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</si>
  <si>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</si>
  <si>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</si>
  <si>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</si>
  <si>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</si>
  <si>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</si>
  <si>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</si>
  <si>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</si>
  <si>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</si>
  <si>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</si>
  <si>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</si>
  <si>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</si>
  <si>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</si>
  <si>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</si>
  <si>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</si>
  <si>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</si>
  <si>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</si>
  <si>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</si>
  <si>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</si>
  <si>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</si>
  <si>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</si>
  <si>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</si>
  <si>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</si>
  <si>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</si>
  <si>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</si>
  <si>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</si>
  <si>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</si>
  <si>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</si>
  <si>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</si>
  <si>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</si>
  <si>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</si>
  <si>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</si>
  <si>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</si>
  <si>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</si>
  <si>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</si>
  <si>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</si>
  <si>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</si>
  <si>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</si>
  <si>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</si>
  <si>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</si>
  <si>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</si>
  <si>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</si>
  <si>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</si>
  <si>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</si>
  <si>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</si>
  <si>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</si>
  <si>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</si>
  <si>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</si>
  <si>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</si>
  <si>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</si>
  <si>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</si>
  <si>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</si>
  <si>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</si>
  <si>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</si>
  <si>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</si>
  <si>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</si>
  <si>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</si>
  <si>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</si>
  <si>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</si>
  <si>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</si>
  <si>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</si>
  <si>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</si>
  <si>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</si>
  <si>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</si>
  <si>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</si>
  <si>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</si>
  <si>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</si>
  <si>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</si>
  <si>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</si>
  <si>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</si>
  <si>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</si>
  <si>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</si>
  <si>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</si>
  <si>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</si>
  <si>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</si>
  <si>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</si>
  <si>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</si>
  <si>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</si>
  <si>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</si>
  <si>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</si>
  <si>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</si>
  <si>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</si>
  <si>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</si>
  <si>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</si>
  <si>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</si>
  <si>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</si>
  <si>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</si>
  <si>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</si>
  <si>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</si>
  <si>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</si>
  <si>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</si>
  <si>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</si>
  <si>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</si>
  <si>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</si>
  <si>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</si>
  <si>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</si>
  <si>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</si>
  <si>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</si>
  <si>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</si>
  <si>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</si>
  <si>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</si>
  <si>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</si>
  <si>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</si>
  <si>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</si>
  <si>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</si>
  <si>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</si>
  <si>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</si>
  <si>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</si>
  <si>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</si>
  <si>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</si>
  <si>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</si>
  <si>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</si>
  <si>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</si>
  <si>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</si>
  <si>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</si>
  <si>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</si>
  <si>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</si>
  <si>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</si>
  <si>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</si>
  <si>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</si>
  <si>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</si>
  <si>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</si>
  <si>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</si>
  <si>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</si>
  <si>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</si>
  <si>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</si>
  <si>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</si>
  <si>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</si>
  <si>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</si>
  <si>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</si>
  <si>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</si>
  <si>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</si>
  <si>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</si>
  <si>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</si>
  <si>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</si>
  <si>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</si>
  <si>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</si>
  <si>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</si>
  <si>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</si>
  <si>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</si>
  <si>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</si>
  <si>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</si>
  <si>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</si>
  <si>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</si>
  <si>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</si>
  <si>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</si>
  <si>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</si>
  <si>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</si>
  <si>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</si>
  <si>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</si>
  <si>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</si>
  <si>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</si>
  <si>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</si>
  <si>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</si>
  <si>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</si>
  <si>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</si>
  <si>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</si>
  <si>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</si>
  <si>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</si>
  <si>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</si>
  <si>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</si>
  <si>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</si>
  <si>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</si>
  <si>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</si>
  <si>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</si>
  <si>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</si>
  <si>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</si>
  <si>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</si>
  <si>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</si>
  <si>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</si>
  <si>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</si>
  <si>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</si>
  <si>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</si>
  <si>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</si>
  <si>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</si>
  <si>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</si>
  <si>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</si>
  <si>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</si>
  <si>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</si>
  <si>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</si>
  <si>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</si>
  <si>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</si>
  <si>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</si>
  <si>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</si>
  <si>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</si>
  <si>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</si>
  <si>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</si>
  <si>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</si>
  <si>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</si>
  <si>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</si>
  <si>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</si>
  <si>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</si>
  <si>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</si>
  <si>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</si>
  <si>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</si>
  <si>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</si>
  <si>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</si>
  <si>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</si>
  <si>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</si>
  <si>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</si>
  <si>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</si>
  <si>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</si>
  <si>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</si>
  <si>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</si>
  <si>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</si>
  <si>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</si>
  <si>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</si>
  <si>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</si>
  <si>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</si>
  <si>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</si>
  <si>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</si>
  <si>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</si>
  <si>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</si>
  <si>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</si>
  <si>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</si>
  <si>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</si>
  <si>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</si>
  <si>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</si>
  <si>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</si>
  <si>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</si>
  <si>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</si>
  <si>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</si>
  <si>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</si>
  <si>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</si>
  <si>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</si>
  <si>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</si>
  <si>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</si>
  <si>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</si>
  <si>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</si>
  <si>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</si>
  <si>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</si>
  <si>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</si>
  <si>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</si>
  <si>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</si>
  <si>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</si>
  <si>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</si>
  <si>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</si>
  <si>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</si>
  <si>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</si>
  <si>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</si>
  <si>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</si>
  <si>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</si>
  <si>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</si>
  <si>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</si>
  <si>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</si>
  <si>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</si>
  <si>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</si>
  <si>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</si>
  <si>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</si>
  <si>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</si>
  <si>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</si>
  <si>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</si>
  <si>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</si>
  <si>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</si>
  <si>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</si>
  <si>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</si>
  <si>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</si>
  <si>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</si>
  <si>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</si>
  <si>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</si>
  <si>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</si>
  <si>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</si>
  <si>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</si>
  <si>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</si>
  <si>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20220803 12:32:58</t>
  </si>
  <si>
    <t>12:32:58</t>
  </si>
  <si>
    <t>none</t>
  </si>
  <si>
    <t>ripe15</t>
  </si>
  <si>
    <t>1</t>
  </si>
  <si>
    <t>sorghum</t>
  </si>
  <si>
    <t>MPF-918-20220629-11_33_48</t>
  </si>
  <si>
    <t>MPF-1619-20220803-12_33_00</t>
  </si>
  <si>
    <t>DARK-1620-20220803-12_33_07</t>
  </si>
  <si>
    <t>-</t>
  </si>
  <si>
    <t>0: Broadleaf</t>
  </si>
  <si>
    <t>12:32:20</t>
  </si>
  <si>
    <t>2/2</t>
  </si>
  <si>
    <t>00000000</t>
  </si>
  <si>
    <t>iiiiiiii</t>
  </si>
  <si>
    <t>off</t>
  </si>
  <si>
    <t>20220803 12:34:57</t>
  </si>
  <si>
    <t>12:34:57</t>
  </si>
  <si>
    <t>MPF-1621-20220803-12_34_59</t>
  </si>
  <si>
    <t>DARK-1622-20220803-12_35_06</t>
  </si>
  <si>
    <t>12:34:18</t>
  </si>
  <si>
    <t>20220803 12:36:58</t>
  </si>
  <si>
    <t>12:36:58</t>
  </si>
  <si>
    <t>MPF-1623-20220803-12_37_00</t>
  </si>
  <si>
    <t>DARK-1624-20220803-12_37_07</t>
  </si>
  <si>
    <t>12:36:17</t>
  </si>
  <si>
    <t>20220803 12:39:02</t>
  </si>
  <si>
    <t>12:39:02</t>
  </si>
  <si>
    <t>MPF-1625-20220803-12_39_04</t>
  </si>
  <si>
    <t>DARK-1626-20220803-12_39_11</t>
  </si>
  <si>
    <t>12:38:22</t>
  </si>
  <si>
    <t>20220803 12:41:22</t>
  </si>
  <si>
    <t>12:41:22</t>
  </si>
  <si>
    <t>MPF-1627-20220803-12_41_23</t>
  </si>
  <si>
    <t>DARK-1628-20220803-12_41_31</t>
  </si>
  <si>
    <t>12:40:42</t>
  </si>
  <si>
    <t>20220803 12:43:35</t>
  </si>
  <si>
    <t>12:43:35</t>
  </si>
  <si>
    <t>MPF-1629-20220803-12_43_37</t>
  </si>
  <si>
    <t>DARK-1630-20220803-12_43_44</t>
  </si>
  <si>
    <t>12:42:56</t>
  </si>
  <si>
    <t>20220803 12:45:43</t>
  </si>
  <si>
    <t>12:45:43</t>
  </si>
  <si>
    <t>MPF-1631-20220803-12_45_44</t>
  </si>
  <si>
    <t>DARK-1632-20220803-12_45_51</t>
  </si>
  <si>
    <t>12:45:02</t>
  </si>
  <si>
    <t>20220803 12:48:35</t>
  </si>
  <si>
    <t>12:48:35</t>
  </si>
  <si>
    <t>MPF-1633-20220803-12_48_37</t>
  </si>
  <si>
    <t>DARK-1634-20220803-12_48_44</t>
  </si>
  <si>
    <t>12:47:06</t>
  </si>
  <si>
    <t>20220803 12:51:42</t>
  </si>
  <si>
    <t>12:51:42</t>
  </si>
  <si>
    <t>MPF-1635-20220803-12_51_43</t>
  </si>
  <si>
    <t>DARK-1636-20220803-12_51_50</t>
  </si>
  <si>
    <t>12:49:58</t>
  </si>
  <si>
    <t>20220803 12:53:38</t>
  </si>
  <si>
    <t>12:53:38</t>
  </si>
  <si>
    <t>MPF-1637-20220803-12_53_40</t>
  </si>
  <si>
    <t>DARK-1638-20220803-12_53_47</t>
  </si>
  <si>
    <t>12:53:00</t>
  </si>
  <si>
    <t>20220803 12:55:36</t>
  </si>
  <si>
    <t>12:55:36</t>
  </si>
  <si>
    <t>MPF-1639-20220803-12_55_38</t>
  </si>
  <si>
    <t>DARK-1640-20220803-12_55_45</t>
  </si>
  <si>
    <t>12:54:54</t>
  </si>
  <si>
    <t>20220803 12:57:43</t>
  </si>
  <si>
    <t>12:57:43</t>
  </si>
  <si>
    <t>MPF-1641-20220803-12_57_44</t>
  </si>
  <si>
    <t>DARK-1642-20220803-12_57_52</t>
  </si>
  <si>
    <t>12:57:00</t>
  </si>
  <si>
    <t>20220803 13:00:34</t>
  </si>
  <si>
    <t>13:00:34</t>
  </si>
  <si>
    <t>MPF-1643-20220803-13_00_35</t>
  </si>
  <si>
    <t>DARK-1644-20220803-13_00_42</t>
  </si>
  <si>
    <t>12:59:52</t>
  </si>
  <si>
    <t>20220803 13:02:13</t>
  </si>
  <si>
    <t>13:02:13</t>
  </si>
  <si>
    <t>MPF-1645-20220803-13_02_15</t>
  </si>
  <si>
    <t>DARK-1646-20220803-13_02_22</t>
  </si>
  <si>
    <t>13:02:54</t>
  </si>
  <si>
    <t>20220803 13:28:14</t>
  </si>
  <si>
    <t>13:28:14</t>
  </si>
  <si>
    <t>2</t>
  </si>
  <si>
    <t>MPF-1647-20220803-13_28_15</t>
  </si>
  <si>
    <t>DARK-1648-20220803-13_28_23</t>
  </si>
  <si>
    <t>13:28:46</t>
  </si>
  <si>
    <t>20220803 13:31:17</t>
  </si>
  <si>
    <t>13:31:17</t>
  </si>
  <si>
    <t>MPF-1649-20220803-13_31_18</t>
  </si>
  <si>
    <t>DARK-1650-20220803-13_31_26</t>
  </si>
  <si>
    <t>13:30:36</t>
  </si>
  <si>
    <t>20220803 13:33:28</t>
  </si>
  <si>
    <t>13:33:28</t>
  </si>
  <si>
    <t>MPF-1651-20220803-13_33_29</t>
  </si>
  <si>
    <t>DARK-1652-20220803-13_33_37</t>
  </si>
  <si>
    <t>13:32:47</t>
  </si>
  <si>
    <t>20220803 13:35:38</t>
  </si>
  <si>
    <t>13:35:38</t>
  </si>
  <si>
    <t>MPF-1653-20220803-13_35_40</t>
  </si>
  <si>
    <t>DARK-1654-20220803-13_35_47</t>
  </si>
  <si>
    <t>13:34:59</t>
  </si>
  <si>
    <t>20220803 13:37:52</t>
  </si>
  <si>
    <t>13:37:52</t>
  </si>
  <si>
    <t>MPF-1655-20220803-13_37_54</t>
  </si>
  <si>
    <t>DARK-1656-20220803-13_38_01</t>
  </si>
  <si>
    <t>13:37:13</t>
  </si>
  <si>
    <t>20220803 13:40:00</t>
  </si>
  <si>
    <t>13:40:00</t>
  </si>
  <si>
    <t>MPF-1657-20220803-13_40_02</t>
  </si>
  <si>
    <t>DARK-1658-20220803-13_40_09</t>
  </si>
  <si>
    <t>13:39:20</t>
  </si>
  <si>
    <t>20220803 13:42:10</t>
  </si>
  <si>
    <t>13:42:10</t>
  </si>
  <si>
    <t>MPF-1659-20220803-13_42_11</t>
  </si>
  <si>
    <t>DARK-1660-20220803-13_42_19</t>
  </si>
  <si>
    <t>13:41:28</t>
  </si>
  <si>
    <t>20220803 13:45:19</t>
  </si>
  <si>
    <t>13:45:19</t>
  </si>
  <si>
    <t>MPF-1661-20220803-13_45_21</t>
  </si>
  <si>
    <t>DARK-1662-20220803-13_45_28</t>
  </si>
  <si>
    <t>13:44:01</t>
  </si>
  <si>
    <t>1/2</t>
  </si>
  <si>
    <t>20220803 13:47:21</t>
  </si>
  <si>
    <t>13:47:21</t>
  </si>
  <si>
    <t>MPF-1663-20220803-13_47_23</t>
  </si>
  <si>
    <t>DARK-1664-20220803-13_47_30</t>
  </si>
  <si>
    <t>13:46:42</t>
  </si>
  <si>
    <t>20220803 13:49:26</t>
  </si>
  <si>
    <t>13:49:26</t>
  </si>
  <si>
    <t>MPF-1665-20220803-13_49_27</t>
  </si>
  <si>
    <t>DARK-1666-20220803-13_49_35</t>
  </si>
  <si>
    <t>13:48:42</t>
  </si>
  <si>
    <t>20220803 13:52:02</t>
  </si>
  <si>
    <t>13:52:02</t>
  </si>
  <si>
    <t>MPF-1667-20220803-13_52_04</t>
  </si>
  <si>
    <t>DARK-1668-20220803-13_52_11</t>
  </si>
  <si>
    <t>13:51:21</t>
  </si>
  <si>
    <t>20220803 13:54:20</t>
  </si>
  <si>
    <t>13:54:20</t>
  </si>
  <si>
    <t>MPF-1669-20220803-13_54_22</t>
  </si>
  <si>
    <t>DARK-1670-20220803-13_54_29</t>
  </si>
  <si>
    <t>13:53:35</t>
  </si>
  <si>
    <t>20220803 13:56:51</t>
  </si>
  <si>
    <t>13:56:51</t>
  </si>
  <si>
    <t>MPF-1671-20220803-13_56_53</t>
  </si>
  <si>
    <t>DARK-1672-20220803-13_57_00</t>
  </si>
  <si>
    <t>13:55:57</t>
  </si>
  <si>
    <t>20220803 13:59:20</t>
  </si>
  <si>
    <t>13:59:20</t>
  </si>
  <si>
    <t>MPF-1673-20220803-13_59_21</t>
  </si>
  <si>
    <t>DARK-1674-20220803-13_59_29</t>
  </si>
  <si>
    <t>13:58:37</t>
  </si>
  <si>
    <t>20220803 14:12:30</t>
  </si>
  <si>
    <t>14:12:30</t>
  </si>
  <si>
    <t>5</t>
  </si>
  <si>
    <t>3</t>
  </si>
  <si>
    <t>MPF-1675-20220803-14_12_32</t>
  </si>
  <si>
    <t>DARK-1676-20220803-14_12_39</t>
  </si>
  <si>
    <t>14:11:49</t>
  </si>
  <si>
    <t>20220803 14:14:40</t>
  </si>
  <si>
    <t>14:14:40</t>
  </si>
  <si>
    <t>MPF-1677-20220803-14_14_42</t>
  </si>
  <si>
    <t>DARK-1678-20220803-14_14_49</t>
  </si>
  <si>
    <t>14:13:47</t>
  </si>
  <si>
    <t>20220803 14:16:22</t>
  </si>
  <si>
    <t>14:16:22</t>
  </si>
  <si>
    <t>MPF-1679-20220803-14_16_24</t>
  </si>
  <si>
    <t>DARK-1680-20220803-14_16_31</t>
  </si>
  <si>
    <t>14:16:57</t>
  </si>
  <si>
    <t>20220803 14:18:28</t>
  </si>
  <si>
    <t>14:18:28</t>
  </si>
  <si>
    <t>MPF-1681-20220803-14_18_30</t>
  </si>
  <si>
    <t>DARK-1682-20220803-14_18_37</t>
  </si>
  <si>
    <t>14:18:58</t>
  </si>
  <si>
    <t>20220803 14:21:19</t>
  </si>
  <si>
    <t>14:21:19</t>
  </si>
  <si>
    <t>MPF-1683-20220803-14_21_20</t>
  </si>
  <si>
    <t>DARK-1684-20220803-14_21_28</t>
  </si>
  <si>
    <t>14:20:39</t>
  </si>
  <si>
    <t>20220803 14:23:28</t>
  </si>
  <si>
    <t>14:23:28</t>
  </si>
  <si>
    <t>MPF-1685-20220803-14_23_29</t>
  </si>
  <si>
    <t>DARK-1686-20220803-14_23_37</t>
  </si>
  <si>
    <t>14:22:47</t>
  </si>
  <si>
    <t>20220803 14:25:41</t>
  </si>
  <si>
    <t>14:25:41</t>
  </si>
  <si>
    <t>MPF-1687-20220803-14_25_43</t>
  </si>
  <si>
    <t>DARK-1688-20220803-14_25_50</t>
  </si>
  <si>
    <t>14:25:02</t>
  </si>
  <si>
    <t>20220803 14:28:51</t>
  </si>
  <si>
    <t>14:28:51</t>
  </si>
  <si>
    <t>MPF-1689-20220803-14_28_52</t>
  </si>
  <si>
    <t>DARK-1690-20220803-14_29_00</t>
  </si>
  <si>
    <t>14:28:09</t>
  </si>
  <si>
    <t>20220803 14:32:00</t>
  </si>
  <si>
    <t>14:32:00</t>
  </si>
  <si>
    <t>MPF-1691-20220803-14_32_02</t>
  </si>
  <si>
    <t>DARK-1692-20220803-14_32_09</t>
  </si>
  <si>
    <t>14:30:18</t>
  </si>
  <si>
    <t>20220803 14:34:02</t>
  </si>
  <si>
    <t>14:34:02</t>
  </si>
  <si>
    <t>MPF-1693-20220803-14_34_04</t>
  </si>
  <si>
    <t>DARK-1694-20220803-14_34_11</t>
  </si>
  <si>
    <t>14:33:21</t>
  </si>
  <si>
    <t>20220803 14:36:06</t>
  </si>
  <si>
    <t>14:36:06</t>
  </si>
  <si>
    <t>MPF-1695-20220803-14_36_08</t>
  </si>
  <si>
    <t>DARK-1696-20220803-14_36_15</t>
  </si>
  <si>
    <t>14:35:22</t>
  </si>
  <si>
    <t>20220803 14:38:10</t>
  </si>
  <si>
    <t>14:38:10</t>
  </si>
  <si>
    <t>MPF-1697-20220803-14_38_12</t>
  </si>
  <si>
    <t>DARK-1698-20220803-14_38_19</t>
  </si>
  <si>
    <t>14:37:25</t>
  </si>
  <si>
    <t>20220803 14:40:22</t>
  </si>
  <si>
    <t>14:40:22</t>
  </si>
  <si>
    <t>MPF-1699-20220803-14_40_23</t>
  </si>
  <si>
    <t>DARK-1700-20220803-14_40_31</t>
  </si>
  <si>
    <t>14:40:53</t>
  </si>
  <si>
    <t>20220803 14:43:03</t>
  </si>
  <si>
    <t>14:43:03</t>
  </si>
  <si>
    <t>MPF-1701-20220803-14_43_05</t>
  </si>
  <si>
    <t>DARK-1702-20220803-14_43_12</t>
  </si>
  <si>
    <t>14:42:16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</si>
</sst>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58"/>
  <sheetViews>
    <sheetView tabSelected="1" workbookViewId="0"/>
  </sheetViews>
  <sheetFormatPr defaultRowHeight="14.4" x14ac:dyDescent="0.3"/>
  <sheetData>
    <row r="2" spans="1:267" x14ac:dyDescent="0.3">
      <c r="A2" t="s">
        <v>32</v>
      </c>
      <c r="B2" t="s">
        <v>33</v>
      </c>
      <c r="C2" t="s">
        <v>35</v>
      </c>
    </row>
    <row r="3" spans="1:267" x14ac:dyDescent="0.3">
      <c r="B3" t="s">
        <v>34</v>
      </c>
      <c r="C3" t="s">
        <v>36</v>
      </c>
    </row>
    <row r="4" spans="1:267" x14ac:dyDescent="0.3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67" x14ac:dyDescent="0.3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67" x14ac:dyDescent="0.3">
      <c r="B9" t="s">
        <v>56</v>
      </c>
      <c r="C9" t="s">
        <v>58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85</v>
      </c>
      <c r="G13" t="s">
        <v>87</v>
      </c>
      <c r="H13">
        <v>0</v>
      </c>
    </row>
    <row r="14" spans="1:267" x14ac:dyDescent="0.3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90</v>
      </c>
      <c r="K14" t="s">
        <v>91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92</v>
      </c>
      <c r="AA14" t="s">
        <v>92</v>
      </c>
      <c r="AB14" t="s">
        <v>92</v>
      </c>
      <c r="AC14" t="s">
        <v>92</v>
      </c>
      <c r="AD14" t="s">
        <v>92</v>
      </c>
      <c r="AE14" t="s">
        <v>92</v>
      </c>
      <c r="AF14" t="s">
        <v>92</v>
      </c>
      <c r="AG14" t="s">
        <v>92</v>
      </c>
      <c r="AH14" t="s">
        <v>92</v>
      </c>
      <c r="AI14" t="s">
        <v>92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94</v>
      </c>
      <c r="AP14" t="s">
        <v>94</v>
      </c>
      <c r="AQ14" t="s">
        <v>94</v>
      </c>
      <c r="AR14" t="s">
        <v>94</v>
      </c>
      <c r="AS14" t="s">
        <v>94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94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96</v>
      </c>
      <c r="BZ14" t="s">
        <v>96</v>
      </c>
      <c r="CA14" t="s">
        <v>96</v>
      </c>
      <c r="CB14" t="s">
        <v>96</v>
      </c>
      <c r="CC14" t="s">
        <v>96</v>
      </c>
      <c r="CD14" t="s">
        <v>96</v>
      </c>
      <c r="CE14" t="s">
        <v>96</v>
      </c>
      <c r="CF14" t="s">
        <v>96</v>
      </c>
      <c r="CG14" t="s">
        <v>96</v>
      </c>
      <c r="CH14" t="s">
        <v>96</v>
      </c>
      <c r="CI14" t="s">
        <v>97</v>
      </c>
      <c r="CJ14" t="s">
        <v>97</v>
      </c>
      <c r="CK14" t="s">
        <v>97</v>
      </c>
      <c r="CL14" t="s">
        <v>97</v>
      </c>
      <c r="CM14" t="s">
        <v>98</v>
      </c>
      <c r="CN14" t="s">
        <v>98</v>
      </c>
      <c r="CO14" t="s">
        <v>98</v>
      </c>
      <c r="CP14" t="s">
        <v>98</v>
      </c>
      <c r="CQ14" t="s">
        <v>99</v>
      </c>
      <c r="CR14" t="s">
        <v>99</v>
      </c>
      <c r="CS14" t="s">
        <v>99</v>
      </c>
      <c r="CT14" t="s">
        <v>99</v>
      </c>
      <c r="CU14" t="s">
        <v>99</v>
      </c>
      <c r="CV14" t="s">
        <v>99</v>
      </c>
      <c r="CW14" t="s">
        <v>99</v>
      </c>
      <c r="CX14" t="s">
        <v>99</v>
      </c>
      <c r="CY14" t="s">
        <v>99</v>
      </c>
      <c r="CZ14" t="s">
        <v>99</v>
      </c>
      <c r="DA14" t="s">
        <v>99</v>
      </c>
      <c r="DB14" t="s">
        <v>99</v>
      </c>
      <c r="DC14" t="s">
        <v>99</v>
      </c>
      <c r="DD14" t="s">
        <v>99</v>
      </c>
      <c r="DE14" t="s">
        <v>99</v>
      </c>
      <c r="DF14" t="s">
        <v>99</v>
      </c>
      <c r="DG14" t="s">
        <v>99</v>
      </c>
      <c r="DH14" t="s">
        <v>99</v>
      </c>
      <c r="DI14" t="s">
        <v>100</v>
      </c>
      <c r="DJ14" t="s">
        <v>100</v>
      </c>
      <c r="DK14" t="s">
        <v>100</v>
      </c>
      <c r="DL14" t="s">
        <v>100</v>
      </c>
      <c r="DM14" t="s">
        <v>100</v>
      </c>
      <c r="DN14" t="s">
        <v>100</v>
      </c>
      <c r="DO14" t="s">
        <v>100</v>
      </c>
      <c r="DP14" t="s">
        <v>100</v>
      </c>
      <c r="DQ14" t="s">
        <v>100</v>
      </c>
      <c r="DR14" t="s">
        <v>100</v>
      </c>
      <c r="DS14" t="s">
        <v>101</v>
      </c>
      <c r="DT14" t="s">
        <v>101</v>
      </c>
      <c r="DU14" t="s">
        <v>101</v>
      </c>
      <c r="DV14" t="s">
        <v>101</v>
      </c>
      <c r="DW14" t="s">
        <v>101</v>
      </c>
      <c r="DX14" t="s">
        <v>101</v>
      </c>
      <c r="DY14" t="s">
        <v>101</v>
      </c>
      <c r="DZ14" t="s">
        <v>101</v>
      </c>
      <c r="EA14" t="s">
        <v>101</v>
      </c>
      <c r="EB14" t="s">
        <v>101</v>
      </c>
      <c r="EC14" t="s">
        <v>101</v>
      </c>
      <c r="ED14" t="s">
        <v>101</v>
      </c>
      <c r="EE14" t="s">
        <v>101</v>
      </c>
      <c r="EF14" t="s">
        <v>101</v>
      </c>
      <c r="EG14" t="s">
        <v>101</v>
      </c>
      <c r="EH14" t="s">
        <v>101</v>
      </c>
      <c r="EI14" t="s">
        <v>101</v>
      </c>
      <c r="EJ14" t="s">
        <v>101</v>
      </c>
      <c r="EK14" t="s">
        <v>102</v>
      </c>
      <c r="EL14" t="s">
        <v>102</v>
      </c>
      <c r="EM14" t="s">
        <v>102</v>
      </c>
      <c r="EN14" t="s">
        <v>102</v>
      </c>
      <c r="EO14" t="s">
        <v>102</v>
      </c>
      <c r="EP14" t="s">
        <v>103</v>
      </c>
      <c r="EQ14" t="s">
        <v>103</v>
      </c>
      <c r="ER14" t="s">
        <v>103</v>
      </c>
      <c r="ES14" t="s">
        <v>103</v>
      </c>
      <c r="ET14" t="s">
        <v>103</v>
      </c>
      <c r="EU14" t="s">
        <v>103</v>
      </c>
      <c r="EV14" t="s">
        <v>103</v>
      </c>
      <c r="EW14" t="s">
        <v>103</v>
      </c>
      <c r="EX14" t="s">
        <v>103</v>
      </c>
      <c r="EY14" t="s">
        <v>103</v>
      </c>
      <c r="EZ14" t="s">
        <v>103</v>
      </c>
      <c r="FA14" t="s">
        <v>103</v>
      </c>
      <c r="FB14" t="s">
        <v>103</v>
      </c>
      <c r="FC14" t="s">
        <v>104</v>
      </c>
      <c r="FD14" t="s">
        <v>104</v>
      </c>
      <c r="FE14" t="s">
        <v>104</v>
      </c>
      <c r="FF14" t="s">
        <v>104</v>
      </c>
      <c r="FG14" t="s">
        <v>104</v>
      </c>
      <c r="FH14" t="s">
        <v>104</v>
      </c>
      <c r="FI14" t="s">
        <v>104</v>
      </c>
      <c r="FJ14" t="s">
        <v>104</v>
      </c>
      <c r="FK14" t="s">
        <v>104</v>
      </c>
      <c r="FL14" t="s">
        <v>104</v>
      </c>
      <c r="FM14" t="s">
        <v>104</v>
      </c>
      <c r="FN14" t="s">
        <v>105</v>
      </c>
      <c r="FO14" t="s">
        <v>105</v>
      </c>
      <c r="FP14" t="s">
        <v>105</v>
      </c>
      <c r="FQ14" t="s">
        <v>105</v>
      </c>
      <c r="FR14" t="s">
        <v>105</v>
      </c>
      <c r="FS14" t="s">
        <v>105</v>
      </c>
      <c r="FT14" t="s">
        <v>105</v>
      </c>
      <c r="FU14" t="s">
        <v>105</v>
      </c>
      <c r="FV14" t="s">
        <v>105</v>
      </c>
      <c r="FW14" t="s">
        <v>105</v>
      </c>
      <c r="FX14" t="s">
        <v>105</v>
      </c>
      <c r="FY14" t="s">
        <v>105</v>
      </c>
      <c r="FZ14" t="s">
        <v>105</v>
      </c>
      <c r="GA14" t="s">
        <v>105</v>
      </c>
      <c r="GB14" t="s">
        <v>105</v>
      </c>
      <c r="GC14" t="s">
        <v>105</v>
      </c>
      <c r="GD14" t="s">
        <v>105</v>
      </c>
      <c r="GE14" t="s">
        <v>105</v>
      </c>
      <c r="GF14" t="s">
        <v>106</v>
      </c>
      <c r="GG14" t="s">
        <v>106</v>
      </c>
      <c r="GH14" t="s">
        <v>106</v>
      </c>
      <c r="GI14" t="s">
        <v>106</v>
      </c>
      <c r="GJ14" t="s">
        <v>106</v>
      </c>
      <c r="GK14" t="s">
        <v>106</v>
      </c>
      <c r="GL14" t="s">
        <v>106</v>
      </c>
      <c r="GM14" t="s">
        <v>106</v>
      </c>
      <c r="GN14" t="s">
        <v>106</v>
      </c>
      <c r="GO14" t="s">
        <v>106</v>
      </c>
      <c r="GP14" t="s">
        <v>106</v>
      </c>
      <c r="GQ14" t="s">
        <v>106</v>
      </c>
      <c r="GR14" t="s">
        <v>106</v>
      </c>
      <c r="GS14" t="s">
        <v>106</v>
      </c>
      <c r="GT14" t="s">
        <v>106</v>
      </c>
      <c r="GU14" t="s">
        <v>106</v>
      </c>
      <c r="GV14" t="s">
        <v>106</v>
      </c>
      <c r="GW14" t="s">
        <v>106</v>
      </c>
      <c r="GX14" t="s">
        <v>106</v>
      </c>
      <c r="GY14" t="s">
        <v>107</v>
      </c>
      <c r="GZ14" t="s">
        <v>107</v>
      </c>
      <c r="HA14" t="s">
        <v>107</v>
      </c>
      <c r="HB14" t="s">
        <v>107</v>
      </c>
      <c r="HC14" t="s">
        <v>107</v>
      </c>
      <c r="HD14" t="s">
        <v>107</v>
      </c>
      <c r="HE14" t="s">
        <v>107</v>
      </c>
      <c r="HF14" t="s">
        <v>107</v>
      </c>
      <c r="HG14" t="s">
        <v>107</v>
      </c>
      <c r="HH14" t="s">
        <v>107</v>
      </c>
      <c r="HI14" t="s">
        <v>107</v>
      </c>
      <c r="HJ14" t="s">
        <v>107</v>
      </c>
      <c r="HK14" t="s">
        <v>107</v>
      </c>
      <c r="HL14" t="s">
        <v>107</v>
      </c>
      <c r="HM14" t="s">
        <v>107</v>
      </c>
      <c r="HN14" t="s">
        <v>107</v>
      </c>
      <c r="HO14" t="s">
        <v>107</v>
      </c>
      <c r="HP14" t="s">
        <v>107</v>
      </c>
      <c r="HQ14" t="s">
        <v>107</v>
      </c>
      <c r="HR14" t="s">
        <v>108</v>
      </c>
      <c r="HS14" t="s">
        <v>108</v>
      </c>
      <c r="HT14" t="s">
        <v>108</v>
      </c>
      <c r="HU14" t="s">
        <v>108</v>
      </c>
      <c r="HV14" t="s">
        <v>108</v>
      </c>
      <c r="HW14" t="s">
        <v>108</v>
      </c>
      <c r="HX14" t="s">
        <v>108</v>
      </c>
      <c r="HY14" t="s">
        <v>108</v>
      </c>
      <c r="HZ14" t="s">
        <v>108</v>
      </c>
      <c r="IA14" t="s">
        <v>108</v>
      </c>
      <c r="IB14" t="s">
        <v>108</v>
      </c>
      <c r="IC14" t="s">
        <v>108</v>
      </c>
      <c r="ID14" t="s">
        <v>108</v>
      </c>
      <c r="IE14" t="s">
        <v>108</v>
      </c>
      <c r="IF14" t="s">
        <v>108</v>
      </c>
      <c r="IG14" t="s">
        <v>108</v>
      </c>
      <c r="IH14" t="s">
        <v>108</v>
      </c>
      <c r="II14" t="s">
        <v>108</v>
      </c>
      <c r="IJ14" t="s">
        <v>109</v>
      </c>
      <c r="IK14" t="s">
        <v>109</v>
      </c>
      <c r="IL14" t="s">
        <v>109</v>
      </c>
      <c r="IM14" t="s">
        <v>109</v>
      </c>
      <c r="IN14" t="s">
        <v>109</v>
      </c>
      <c r="IO14" t="s">
        <v>109</v>
      </c>
      <c r="IP14" t="s">
        <v>109</v>
      </c>
      <c r="IQ14" t="s">
        <v>109</v>
      </c>
      <c r="IR14" t="s">
        <v>110</v>
      </c>
      <c r="IS14" t="s">
        <v>110</v>
      </c>
      <c r="IT14" t="s">
        <v>110</v>
      </c>
      <c r="IU14" t="s">
        <v>110</v>
      </c>
      <c r="IV14" t="s">
        <v>110</v>
      </c>
      <c r="IW14" t="s">
        <v>110</v>
      </c>
      <c r="IX14" t="s">
        <v>110</v>
      </c>
      <c r="IY14" t="s">
        <v>110</v>
      </c>
      <c r="IZ14" t="s">
        <v>110</v>
      </c>
      <c r="JA14" t="s">
        <v>110</v>
      </c>
      <c r="JB14" t="s">
        <v>110</v>
      </c>
      <c r="JC14" t="s">
        <v>110</v>
      </c>
      <c r="JD14" t="s">
        <v>110</v>
      </c>
      <c r="JE14" t="s">
        <v>110</v>
      </c>
      <c r="JF14" t="s">
        <v>110</v>
      </c>
      <c r="JG14" t="s">
        <v>110</v>
      </c>
    </row>
    <row r="15" spans="1:267" x14ac:dyDescent="0.3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93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  <c r="AT15" t="s">
        <v>155</v>
      </c>
      <c r="AU15" t="s">
        <v>156</v>
      </c>
      <c r="AV15" t="s">
        <v>157</v>
      </c>
      <c r="AW15" t="s">
        <v>158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178</v>
      </c>
      <c r="BZ15" t="s">
        <v>186</v>
      </c>
      <c r="CA15" t="s">
        <v>152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122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209</v>
      </c>
      <c r="CZ15" t="s">
        <v>210</v>
      </c>
      <c r="DA15" t="s">
        <v>211</v>
      </c>
      <c r="DB15" t="s">
        <v>212</v>
      </c>
      <c r="DC15" t="s">
        <v>213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228</v>
      </c>
      <c r="DS15" t="s">
        <v>229</v>
      </c>
      <c r="DT15" t="s">
        <v>230</v>
      </c>
      <c r="DU15" t="s">
        <v>231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112</v>
      </c>
      <c r="EQ15" t="s">
        <v>115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280</v>
      </c>
      <c r="FU15" t="s">
        <v>281</v>
      </c>
      <c r="FV15" t="s">
        <v>282</v>
      </c>
      <c r="FW15" t="s">
        <v>283</v>
      </c>
      <c r="FX15" t="s">
        <v>284</v>
      </c>
      <c r="FY15" t="s">
        <v>285</v>
      </c>
      <c r="FZ15" t="s">
        <v>286</v>
      </c>
      <c r="GA15" t="s">
        <v>287</v>
      </c>
      <c r="GB15" t="s">
        <v>288</v>
      </c>
      <c r="GC15" t="s">
        <v>289</v>
      </c>
      <c r="GD15" t="s">
        <v>290</v>
      </c>
      <c r="GE15" t="s">
        <v>291</v>
      </c>
      <c r="GF15" t="s">
        <v>292</v>
      </c>
      <c r="GG15" t="s">
        <v>293</v>
      </c>
      <c r="GH15" t="s">
        <v>294</v>
      </c>
      <c r="GI15" t="s">
        <v>295</v>
      </c>
      <c r="GJ15" t="s">
        <v>296</v>
      </c>
      <c r="GK15" t="s">
        <v>297</v>
      </c>
      <c r="GL15" t="s">
        <v>298</v>
      </c>
      <c r="GM15" t="s">
        <v>299</v>
      </c>
      <c r="GN15" t="s">
        <v>300</v>
      </c>
      <c r="GO15" t="s">
        <v>301</v>
      </c>
      <c r="GP15" t="s">
        <v>302</v>
      </c>
      <c r="GQ15" t="s">
        <v>303</v>
      </c>
      <c r="GR15" t="s">
        <v>304</v>
      </c>
      <c r="GS15" t="s">
        <v>305</v>
      </c>
      <c r="GT15" t="s">
        <v>306</v>
      </c>
      <c r="GU15" t="s">
        <v>307</v>
      </c>
      <c r="GV15" t="s">
        <v>308</v>
      </c>
      <c r="GW15" t="s">
        <v>309</v>
      </c>
      <c r="GX15" t="s">
        <v>310</v>
      </c>
      <c r="GY15" t="s">
        <v>311</v>
      </c>
      <c r="GZ15" t="s">
        <v>312</v>
      </c>
      <c r="HA15" t="s">
        <v>313</v>
      </c>
      <c r="HB15" t="s">
        <v>314</v>
      </c>
      <c r="HC15" t="s">
        <v>315</v>
      </c>
      <c r="HD15" t="s">
        <v>316</v>
      </c>
      <c r="HE15" t="s">
        <v>317</v>
      </c>
      <c r="HF15" t="s">
        <v>318</v>
      </c>
      <c r="HG15" t="s">
        <v>319</v>
      </c>
      <c r="HH15" t="s">
        <v>320</v>
      </c>
      <c r="HI15" t="s">
        <v>321</v>
      </c>
      <c r="HJ15" t="s">
        <v>322</v>
      </c>
      <c r="HK15" t="s">
        <v>323</v>
      </c>
      <c r="HL15" t="s">
        <v>324</v>
      </c>
      <c r="HM15" t="s">
        <v>325</v>
      </c>
      <c r="HN15" t="s">
        <v>326</v>
      </c>
      <c r="HO15" t="s">
        <v>327</v>
      </c>
      <c r="HP15" t="s">
        <v>328</v>
      </c>
      <c r="HQ15" t="s">
        <v>329</v>
      </c>
      <c r="HR15" t="s">
        <v>330</v>
      </c>
      <c r="HS15" t="s">
        <v>331</v>
      </c>
      <c r="HT15" t="s">
        <v>332</v>
      </c>
      <c r="HU15" t="s">
        <v>333</v>
      </c>
      <c r="HV15" t="s">
        <v>334</v>
      </c>
      <c r="HW15" t="s">
        <v>335</v>
      </c>
      <c r="HX15" t="s">
        <v>336</v>
      </c>
      <c r="HY15" t="s">
        <v>337</v>
      </c>
      <c r="HZ15" t="s">
        <v>338</v>
      </c>
      <c r="IA15" t="s">
        <v>339</v>
      </c>
      <c r="IB15" t="s">
        <v>340</v>
      </c>
      <c r="IC15" t="s">
        <v>341</v>
      </c>
      <c r="ID15" t="s">
        <v>342</v>
      </c>
      <c r="IE15" t="s">
        <v>343</v>
      </c>
      <c r="IF15" t="s">
        <v>344</v>
      </c>
      <c r="IG15" t="s">
        <v>345</v>
      </c>
      <c r="IH15" t="s">
        <v>346</v>
      </c>
      <c r="II15" t="s">
        <v>347</v>
      </c>
      <c r="IJ15" t="s">
        <v>348</v>
      </c>
      <c r="IK15" t="s">
        <v>349</v>
      </c>
      <c r="IL15" t="s">
        <v>350</v>
      </c>
      <c r="IM15" t="s">
        <v>351</v>
      </c>
      <c r="IN15" t="s">
        <v>352</v>
      </c>
      <c r="IO15" t="s">
        <v>353</v>
      </c>
      <c r="IP15" t="s">
        <v>354</v>
      </c>
      <c r="IQ15" t="s">
        <v>355</v>
      </c>
      <c r="IR15" t="s">
        <v>356</v>
      </c>
      <c r="IS15" t="s">
        <v>357</v>
      </c>
      <c r="IT15" t="s">
        <v>358</v>
      </c>
      <c r="IU15" t="s">
        <v>359</v>
      </c>
      <c r="IV15" t="s">
        <v>360</v>
      </c>
      <c r="IW15" t="s">
        <v>361</v>
      </c>
      <c r="IX15" t="s">
        <v>362</v>
      </c>
      <c r="IY15" t="s">
        <v>363</v>
      </c>
      <c r="IZ15" t="s">
        <v>364</v>
      </c>
      <c r="JA15" t="s">
        <v>365</v>
      </c>
      <c r="JB15" t="s">
        <v>366</v>
      </c>
      <c r="JC15" t="s">
        <v>367</v>
      </c>
      <c r="JD15" t="s">
        <v>368</v>
      </c>
      <c r="JE15" t="s">
        <v>369</v>
      </c>
      <c r="JF15" t="s">
        <v>370</v>
      </c>
      <c r="JG15" t="s">
        <v>371</v>
      </c>
    </row>
    <row r="16" spans="1:267" x14ac:dyDescent="0.3">
      <c r="B16" t="s">
        <v>372</v>
      </c>
      <c r="C16" t="s">
        <v>372</v>
      </c>
      <c r="F16" t="s">
        <v>372</v>
      </c>
      <c r="L16" t="s">
        <v>372</v>
      </c>
      <c r="M16" t="s">
        <v>373</v>
      </c>
      <c r="N16" t="s">
        <v>374</v>
      </c>
      <c r="O16" t="s">
        <v>375</v>
      </c>
      <c r="P16" t="s">
        <v>376</v>
      </c>
      <c r="Q16" t="s">
        <v>376</v>
      </c>
      <c r="R16" t="s">
        <v>209</v>
      </c>
      <c r="S16" t="s">
        <v>209</v>
      </c>
      <c r="T16" t="s">
        <v>373</v>
      </c>
      <c r="U16" t="s">
        <v>373</v>
      </c>
      <c r="V16" t="s">
        <v>373</v>
      </c>
      <c r="W16" t="s">
        <v>373</v>
      </c>
      <c r="X16" t="s">
        <v>377</v>
      </c>
      <c r="Y16" t="s">
        <v>378</v>
      </c>
      <c r="Z16" t="s">
        <v>378</v>
      </c>
      <c r="AA16" t="s">
        <v>379</v>
      </c>
      <c r="AB16" t="s">
        <v>380</v>
      </c>
      <c r="AC16" t="s">
        <v>379</v>
      </c>
      <c r="AD16" t="s">
        <v>379</v>
      </c>
      <c r="AE16" t="s">
        <v>379</v>
      </c>
      <c r="AF16" t="s">
        <v>377</v>
      </c>
      <c r="AG16" t="s">
        <v>377</v>
      </c>
      <c r="AH16" t="s">
        <v>377</v>
      </c>
      <c r="AI16" t="s">
        <v>377</v>
      </c>
      <c r="AJ16" t="s">
        <v>381</v>
      </c>
      <c r="AK16" t="s">
        <v>380</v>
      </c>
      <c r="AM16" t="s">
        <v>380</v>
      </c>
      <c r="AN16" t="s">
        <v>381</v>
      </c>
      <c r="AT16" t="s">
        <v>375</v>
      </c>
      <c r="BA16" t="s">
        <v>375</v>
      </c>
      <c r="BB16" t="s">
        <v>375</v>
      </c>
      <c r="BC16" t="s">
        <v>375</v>
      </c>
      <c r="BD16" t="s">
        <v>382</v>
      </c>
      <c r="BR16" t="s">
        <v>383</v>
      </c>
      <c r="BS16" t="s">
        <v>383</v>
      </c>
      <c r="BT16" t="s">
        <v>383</v>
      </c>
      <c r="BU16" t="s">
        <v>375</v>
      </c>
      <c r="BW16" t="s">
        <v>384</v>
      </c>
      <c r="BZ16" t="s">
        <v>383</v>
      </c>
      <c r="CE16" t="s">
        <v>372</v>
      </c>
      <c r="CF16" t="s">
        <v>372</v>
      </c>
      <c r="CG16" t="s">
        <v>372</v>
      </c>
      <c r="CH16" t="s">
        <v>372</v>
      </c>
      <c r="CI16" t="s">
        <v>375</v>
      </c>
      <c r="CJ16" t="s">
        <v>375</v>
      </c>
      <c r="CL16" t="s">
        <v>385</v>
      </c>
      <c r="CM16" t="s">
        <v>386</v>
      </c>
      <c r="CP16" t="s">
        <v>373</v>
      </c>
      <c r="CQ16" t="s">
        <v>372</v>
      </c>
      <c r="CR16" t="s">
        <v>376</v>
      </c>
      <c r="CS16" t="s">
        <v>376</v>
      </c>
      <c r="CT16" t="s">
        <v>387</v>
      </c>
      <c r="CU16" t="s">
        <v>387</v>
      </c>
      <c r="CV16" t="s">
        <v>376</v>
      </c>
      <c r="CW16" t="s">
        <v>387</v>
      </c>
      <c r="CX16" t="s">
        <v>381</v>
      </c>
      <c r="CY16" t="s">
        <v>379</v>
      </c>
      <c r="CZ16" t="s">
        <v>379</v>
      </c>
      <c r="DA16" t="s">
        <v>378</v>
      </c>
      <c r="DB16" t="s">
        <v>378</v>
      </c>
      <c r="DC16" t="s">
        <v>378</v>
      </c>
      <c r="DD16" t="s">
        <v>378</v>
      </c>
      <c r="DE16" t="s">
        <v>378</v>
      </c>
      <c r="DF16" t="s">
        <v>388</v>
      </c>
      <c r="DG16" t="s">
        <v>375</v>
      </c>
      <c r="DH16" t="s">
        <v>375</v>
      </c>
      <c r="DI16" t="s">
        <v>376</v>
      </c>
      <c r="DJ16" t="s">
        <v>376</v>
      </c>
      <c r="DK16" t="s">
        <v>376</v>
      </c>
      <c r="DL16" t="s">
        <v>387</v>
      </c>
      <c r="DM16" t="s">
        <v>376</v>
      </c>
      <c r="DN16" t="s">
        <v>387</v>
      </c>
      <c r="DO16" t="s">
        <v>379</v>
      </c>
      <c r="DP16" t="s">
        <v>379</v>
      </c>
      <c r="DQ16" t="s">
        <v>378</v>
      </c>
      <c r="DR16" t="s">
        <v>378</v>
      </c>
      <c r="DS16" t="s">
        <v>375</v>
      </c>
      <c r="DX16" t="s">
        <v>375</v>
      </c>
      <c r="EA16" t="s">
        <v>378</v>
      </c>
      <c r="EB16" t="s">
        <v>378</v>
      </c>
      <c r="EC16" t="s">
        <v>378</v>
      </c>
      <c r="ED16" t="s">
        <v>378</v>
      </c>
      <c r="EE16" t="s">
        <v>378</v>
      </c>
      <c r="EF16" t="s">
        <v>375</v>
      </c>
      <c r="EG16" t="s">
        <v>375</v>
      </c>
      <c r="EH16" t="s">
        <v>375</v>
      </c>
      <c r="EI16" t="s">
        <v>372</v>
      </c>
      <c r="EL16" t="s">
        <v>389</v>
      </c>
      <c r="EM16" t="s">
        <v>389</v>
      </c>
      <c r="EO16" t="s">
        <v>372</v>
      </c>
      <c r="EP16" t="s">
        <v>390</v>
      </c>
      <c r="ER16" t="s">
        <v>372</v>
      </c>
      <c r="ES16" t="s">
        <v>372</v>
      </c>
      <c r="EU16" t="s">
        <v>391</v>
      </c>
      <c r="EV16" t="s">
        <v>392</v>
      </c>
      <c r="EW16" t="s">
        <v>391</v>
      </c>
      <c r="EX16" t="s">
        <v>392</v>
      </c>
      <c r="EY16" t="s">
        <v>391</v>
      </c>
      <c r="EZ16" t="s">
        <v>392</v>
      </c>
      <c r="FA16" t="s">
        <v>380</v>
      </c>
      <c r="FB16" t="s">
        <v>380</v>
      </c>
      <c r="FC16" t="s">
        <v>375</v>
      </c>
      <c r="FD16" t="s">
        <v>393</v>
      </c>
      <c r="FE16" t="s">
        <v>375</v>
      </c>
      <c r="FG16" t="s">
        <v>373</v>
      </c>
      <c r="FH16" t="s">
        <v>394</v>
      </c>
      <c r="FI16" t="s">
        <v>373</v>
      </c>
      <c r="FN16" t="s">
        <v>395</v>
      </c>
      <c r="FO16" t="s">
        <v>395</v>
      </c>
      <c r="GB16" t="s">
        <v>395</v>
      </c>
      <c r="GC16" t="s">
        <v>395</v>
      </c>
      <c r="GD16" t="s">
        <v>396</v>
      </c>
      <c r="GE16" t="s">
        <v>396</v>
      </c>
      <c r="GF16" t="s">
        <v>378</v>
      </c>
      <c r="GG16" t="s">
        <v>378</v>
      </c>
      <c r="GH16" t="s">
        <v>380</v>
      </c>
      <c r="GI16" t="s">
        <v>378</v>
      </c>
      <c r="GJ16" t="s">
        <v>387</v>
      </c>
      <c r="GK16" t="s">
        <v>380</v>
      </c>
      <c r="GL16" t="s">
        <v>380</v>
      </c>
      <c r="GN16" t="s">
        <v>395</v>
      </c>
      <c r="GO16" t="s">
        <v>395</v>
      </c>
      <c r="GP16" t="s">
        <v>395</v>
      </c>
      <c r="GQ16" t="s">
        <v>395</v>
      </c>
      <c r="GR16" t="s">
        <v>395</v>
      </c>
      <c r="GS16" t="s">
        <v>395</v>
      </c>
      <c r="GT16" t="s">
        <v>395</v>
      </c>
      <c r="GU16" t="s">
        <v>397</v>
      </c>
      <c r="GV16" t="s">
        <v>397</v>
      </c>
      <c r="GW16" t="s">
        <v>397</v>
      </c>
      <c r="GX16" t="s">
        <v>398</v>
      </c>
      <c r="GY16" t="s">
        <v>395</v>
      </c>
      <c r="GZ16" t="s">
        <v>395</v>
      </c>
      <c r="HA16" t="s">
        <v>395</v>
      </c>
      <c r="HB16" t="s">
        <v>395</v>
      </c>
      <c r="HC16" t="s">
        <v>395</v>
      </c>
      <c r="HD16" t="s">
        <v>395</v>
      </c>
      <c r="HE16" t="s">
        <v>395</v>
      </c>
      <c r="HF16" t="s">
        <v>395</v>
      </c>
      <c r="HG16" t="s">
        <v>395</v>
      </c>
      <c r="HH16" t="s">
        <v>395</v>
      </c>
      <c r="HI16" t="s">
        <v>395</v>
      </c>
      <c r="HJ16" t="s">
        <v>395</v>
      </c>
      <c r="HQ16" t="s">
        <v>395</v>
      </c>
      <c r="HR16" t="s">
        <v>380</v>
      </c>
      <c r="HS16" t="s">
        <v>380</v>
      </c>
      <c r="HT16" t="s">
        <v>391</v>
      </c>
      <c r="HU16" t="s">
        <v>392</v>
      </c>
      <c r="HV16" t="s">
        <v>392</v>
      </c>
      <c r="HZ16" t="s">
        <v>392</v>
      </c>
      <c r="ID16" t="s">
        <v>376</v>
      </c>
      <c r="IE16" t="s">
        <v>376</v>
      </c>
      <c r="IF16" t="s">
        <v>387</v>
      </c>
      <c r="IG16" t="s">
        <v>387</v>
      </c>
      <c r="IH16" t="s">
        <v>399</v>
      </c>
      <c r="II16" t="s">
        <v>399</v>
      </c>
      <c r="IJ16" t="s">
        <v>395</v>
      </c>
      <c r="IK16" t="s">
        <v>395</v>
      </c>
      <c r="IL16" t="s">
        <v>395</v>
      </c>
      <c r="IM16" t="s">
        <v>395</v>
      </c>
      <c r="IN16" t="s">
        <v>395</v>
      </c>
      <c r="IO16" t="s">
        <v>395</v>
      </c>
      <c r="IP16" t="s">
        <v>378</v>
      </c>
      <c r="IQ16" t="s">
        <v>395</v>
      </c>
      <c r="IS16" t="s">
        <v>381</v>
      </c>
      <c r="IT16" t="s">
        <v>381</v>
      </c>
      <c r="IU16" t="s">
        <v>378</v>
      </c>
      <c r="IV16" t="s">
        <v>378</v>
      </c>
      <c r="IW16" t="s">
        <v>378</v>
      </c>
      <c r="IX16" t="s">
        <v>378</v>
      </c>
      <c r="IY16" t="s">
        <v>378</v>
      </c>
      <c r="IZ16" t="s">
        <v>380</v>
      </c>
      <c r="JA16" t="s">
        <v>380</v>
      </c>
      <c r="JB16" t="s">
        <v>380</v>
      </c>
      <c r="JC16" t="s">
        <v>378</v>
      </c>
      <c r="JD16" t="s">
        <v>376</v>
      </c>
      <c r="JE16" t="s">
        <v>387</v>
      </c>
      <c r="JF16" t="s">
        <v>380</v>
      </c>
      <c r="JG16" t="s">
        <v>380</v>
      </c>
    </row>
    <row r="17" spans="1:267" x14ac:dyDescent="0.3">
      <c r="A17">
        <v>1</v>
      </c>
      <c r="B17">
        <v>1659547978.5</v>
      </c>
      <c r="C17">
        <v>0</v>
      </c>
      <c r="D17" t="s">
        <v>400</v>
      </c>
      <c r="E17" t="s">
        <v>401</v>
      </c>
      <c r="F17" t="s">
        <v>402</v>
      </c>
      <c r="G17" t="s">
        <v>403</v>
      </c>
      <c r="H17" t="s">
        <v>404</v>
      </c>
      <c r="I17" t="s">
        <v>404</v>
      </c>
      <c r="J17" t="s">
        <v>405</v>
      </c>
      <c r="K17">
        <f t="shared" ref="K17:K58" si="0">O17 * AB17 / CR17</f>
        <v>8.5112202923959277</v>
      </c>
      <c r="L17">
        <v>1659547978.5</v>
      </c>
      <c r="M17">
        <f t="shared" ref="M17:M58" si="1">(N17)/1000</f>
        <v>6.2837246062561209E-3</v>
      </c>
      <c r="N17">
        <f t="shared" ref="N17:N58" si="2">1000*CX17*AL17*(CT17-CU17)/(100*CM17*(1000-AL17*CT17))</f>
        <v>6.2837246062561212</v>
      </c>
      <c r="O17">
        <f t="shared" ref="O17:O58" si="3">CX17*AL17*(CS17-CR17*(1000-AL17*CU17)/(1000-AL17*CT17))/(100*CM17)</f>
        <v>47.807000617281389</v>
      </c>
      <c r="P17">
        <f t="shared" ref="P17:P58" si="4">CR17 - IF(AL17&gt;1, O17*CM17*100/(AN17*DF17), 0)</f>
        <v>340.08499999999998</v>
      </c>
      <c r="Q17">
        <f t="shared" ref="Q17:Q58" si="5">((W17-M17/2)*P17-O17)/(W17+M17/2)</f>
        <v>96.794366189402467</v>
      </c>
      <c r="R17">
        <f t="shared" ref="R17:R58" si="6">Q17*(CY17+CZ17)/1000</f>
        <v>9.5717589652407327</v>
      </c>
      <c r="S17">
        <f t="shared" ref="S17:S58" si="7">(CR17 - IF(AL17&gt;1, O17*CM17*100/(AN17*DF17), 0))*(CY17+CZ17)/1000</f>
        <v>33.630176794838</v>
      </c>
      <c r="T17">
        <f t="shared" ref="T17:T58" si="8">2/((1/V17-1/U17)+SIGN(V17)*SQRT((1/V17-1/U17)*(1/V17-1/U17) + 4*CN17/((CN17+1)*(CN17+1))*(2*1/V17*1/U17-1/U17*1/U17)))</f>
        <v>0.34138600688407</v>
      </c>
      <c r="U17">
        <f t="shared" ref="U17:U5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2.912559919341402</v>
      </c>
      <c r="V17">
        <f t="shared" ref="V17:V58" si="10">M17*(1000-(1000*0.61365*EXP(17.502*Z17/(240.97+Z17))/(CY17+CZ17)+CT17)/2)/(1000*0.61365*EXP(17.502*Z17/(240.97+Z17))/(CY17+CZ17)-CT17)</f>
        <v>0.3206119052820291</v>
      </c>
      <c r="W17">
        <f t="shared" ref="W17:W58" si="11">1/((CN17+1)/(T17/1.6)+1/(U17/1.37)) + CN17/((CN17+1)/(T17/1.6) + CN17/(U17/1.37))</f>
        <v>0.20214348024269949</v>
      </c>
      <c r="X17">
        <f t="shared" ref="X17:X58" si="12">(CI17*CL17)</f>
        <v>321.49642486134644</v>
      </c>
      <c r="Y17">
        <f t="shared" ref="Y17:Y58" si="13">(DA17+(X17+2*0.95*0.0000000567*(((DA17+$B$7)+273)^4-(DA17+273)^4)-44100*M17)/(1.84*29.3*U17+8*0.95*0.0000000567*(DA17+273)^3))</f>
        <v>32.354825727990637</v>
      </c>
      <c r="Z17">
        <f t="shared" ref="Z17:Z58" si="14">($C$7*DB17+$D$7*DC17+$E$7*Y17)</f>
        <v>31.978300000000001</v>
      </c>
      <c r="AA17">
        <f t="shared" ref="AA17:AA58" si="15">0.61365*EXP(17.502*Z17/(240.97+Z17))</f>
        <v>4.769221450592358</v>
      </c>
      <c r="AB17">
        <f t="shared" ref="AB17:AB58" si="16">(AC17/AD17*100)</f>
        <v>60.54632827337727</v>
      </c>
      <c r="AC17">
        <f t="shared" ref="AC17:AC58" si="17">CT17*(CY17+CZ17)/1000</f>
        <v>2.9063252482045598</v>
      </c>
      <c r="AD17">
        <f t="shared" ref="AD17:AD58" si="18">0.61365*EXP(17.502*DA17/(240.97+DA17))</f>
        <v>4.8001676254949643</v>
      </c>
      <c r="AE17">
        <f t="shared" ref="AE17:AE58" si="19">(AA17-CT17*(CY17+CZ17)/1000)</f>
        <v>1.8628962023877982</v>
      </c>
      <c r="AF17">
        <f t="shared" ref="AF17:AF58" si="20">(-M17*44100)</f>
        <v>-277.11225513589494</v>
      </c>
      <c r="AG17">
        <f t="shared" ref="AG17:AG58" si="21">2*29.3*U17*0.92*(DA17-Z17)</f>
        <v>17.947606641465754</v>
      </c>
      <c r="AH17">
        <f t="shared" ref="AH17:AH58" si="22">2*0.95*0.0000000567*(((DA17+$B$7)+273)^4-(Z17+273)^4)</f>
        <v>1.3979570852363807</v>
      </c>
      <c r="AI17">
        <f t="shared" ref="AI17:AI58" si="23">X17+AH17+AF17+AG17</f>
        <v>63.729733452153638</v>
      </c>
      <c r="AJ17">
        <v>0</v>
      </c>
      <c r="AK17">
        <v>0</v>
      </c>
      <c r="AL17">
        <f t="shared" ref="AL17:AL58" si="24">IF(AJ17*$H$13&gt;=AN17,1,(AN17/(AN17-AJ17*$H$13)))</f>
        <v>1</v>
      </c>
      <c r="AM17">
        <f t="shared" ref="AM17:AM58" si="25">(AL17-1)*100</f>
        <v>0</v>
      </c>
      <c r="AN17">
        <f t="shared" ref="AN17:AN58" si="26">MAX(0,($B$13+$C$13*DF17)/(1+$D$13*DF17)*CY17/(DA17+273)*$E$13)</f>
        <v>51487.333886505498</v>
      </c>
      <c r="AO17" t="s">
        <v>406</v>
      </c>
      <c r="AP17">
        <v>10366.9</v>
      </c>
      <c r="AQ17">
        <v>993.59653846153856</v>
      </c>
      <c r="AR17">
        <v>3431.87</v>
      </c>
      <c r="AS17">
        <f t="shared" ref="AS17:AS58" si="27">1-AQ17/AR17</f>
        <v>0.71047955241266758</v>
      </c>
      <c r="AT17">
        <v>-3.9894345373445681</v>
      </c>
      <c r="AU17" t="s">
        <v>407</v>
      </c>
      <c r="AV17">
        <v>10294.5</v>
      </c>
      <c r="AW17">
        <v>744.04268000000002</v>
      </c>
      <c r="AX17">
        <v>1107.8</v>
      </c>
      <c r="AY17">
        <f t="shared" ref="AY17:AY58" si="28">1-AW17/AX17</f>
        <v>0.32836010110128178</v>
      </c>
      <c r="AZ17">
        <v>0.5</v>
      </c>
      <c r="BA17">
        <f t="shared" ref="BA17:BA58" si="29">CJ17</f>
        <v>1681.1216999281587</v>
      </c>
      <c r="BB17">
        <f t="shared" ref="BB17:BB58" si="30">O17</f>
        <v>47.807000617281389</v>
      </c>
      <c r="BC17">
        <f t="shared" ref="BC17:BC58" si="31">AY17*AZ17*BA17</f>
        <v>276.00664567598443</v>
      </c>
      <c r="BD17">
        <f t="shared" ref="BD17:BD58" si="32">(BB17-AT17)/BA17</f>
        <v>3.0810639798914873E-2</v>
      </c>
      <c r="BE17">
        <f t="shared" ref="BE17:BE58" si="33">(AR17-AX17)/AX17</f>
        <v>2.0979147860624661</v>
      </c>
      <c r="BF17">
        <f t="shared" ref="BF17:BF58" si="34">AQ17/(AS17+AQ17/AX17)</f>
        <v>618.14308646563222</v>
      </c>
      <c r="BG17" t="s">
        <v>408</v>
      </c>
      <c r="BH17">
        <v>530.37</v>
      </c>
      <c r="BI17">
        <f t="shared" ref="BI17:BI58" si="35">IF(BH17&lt;&gt;0, BH17, BF17)</f>
        <v>530.37</v>
      </c>
      <c r="BJ17">
        <f t="shared" ref="BJ17:BJ58" si="36">1-BI17/AX17</f>
        <v>0.52124029608232525</v>
      </c>
      <c r="BK17">
        <f t="shared" ref="BK17:BK58" si="37">(AX17-AW17)/(AX17-BI17)</f>
        <v>0.62995916388133621</v>
      </c>
      <c r="BL17">
        <f t="shared" ref="BL17:BL58" si="38">(AR17-AX17)/(AR17-BI17)</f>
        <v>0.80098914354644135</v>
      </c>
      <c r="BM17">
        <f t="shared" ref="BM17:BM58" si="39">(AX17-AW17)/(AX17-AQ17)</f>
        <v>3.185168952847317</v>
      </c>
      <c r="BN17">
        <f t="shared" ref="BN17:BN58" si="40">(AR17-AX17)/(AR17-AQ17)</f>
        <v>0.95316216029911438</v>
      </c>
      <c r="BO17">
        <f t="shared" ref="BO17:BO58" si="41">(BK17*BI17/AW17)</f>
        <v>0.44904875853055132</v>
      </c>
      <c r="BP17">
        <f t="shared" ref="BP17:BP58" si="42">(1-BO17)</f>
        <v>0.55095124146944863</v>
      </c>
      <c r="BQ17">
        <v>1619</v>
      </c>
      <c r="BR17">
        <v>300</v>
      </c>
      <c r="BS17">
        <v>300</v>
      </c>
      <c r="BT17">
        <v>300</v>
      </c>
      <c r="BU17">
        <v>10294.5</v>
      </c>
      <c r="BV17">
        <v>1003.49</v>
      </c>
      <c r="BW17">
        <v>-1.0961500000000001E-2</v>
      </c>
      <c r="BX17">
        <v>-9.85</v>
      </c>
      <c r="BY17" t="s">
        <v>409</v>
      </c>
      <c r="BZ17" t="s">
        <v>409</v>
      </c>
      <c r="CA17" t="s">
        <v>409</v>
      </c>
      <c r="CB17" t="s">
        <v>409</v>
      </c>
      <c r="CC17" t="s">
        <v>409</v>
      </c>
      <c r="CD17" t="s">
        <v>409</v>
      </c>
      <c r="CE17" t="s">
        <v>409</v>
      </c>
      <c r="CF17" t="s">
        <v>409</v>
      </c>
      <c r="CG17" t="s">
        <v>409</v>
      </c>
      <c r="CH17" t="s">
        <v>409</v>
      </c>
      <c r="CI17">
        <f t="shared" ref="CI17:CI58" si="43">$B$11*DG17+$C$11*DH17+$F$11*DS17*(1-DV17)</f>
        <v>1999.91</v>
      </c>
      <c r="CJ17">
        <f t="shared" ref="CJ17:CJ58" si="44">CI17*CK17</f>
        <v>1681.1216999281587</v>
      </c>
      <c r="CK17">
        <f t="shared" ref="CK17:CK58" si="45">($B$11*$D$9+$C$11*$D$9+$F$11*((EF17+DX17)/MAX(EF17+DX17+EG17, 0.1)*$I$9+EG17/MAX(EF17+DX17+EG17, 0.1)*$J$9))/($B$11+$C$11+$F$11)</f>
        <v>0.84059867690454004</v>
      </c>
      <c r="CL17">
        <f t="shared" ref="CL17:CL58" si="46">($B$11*$K$9+$C$11*$K$9+$F$11*((EF17+DX17)/MAX(EF17+DX17+EG17, 0.1)*$P$9+EG17/MAX(EF17+DX17+EG17, 0.1)*$Q$9))/($B$11+$C$11+$F$11)</f>
        <v>0.16075544642576237</v>
      </c>
      <c r="CM17">
        <v>6</v>
      </c>
      <c r="CN17">
        <v>0.5</v>
      </c>
      <c r="CO17" t="s">
        <v>410</v>
      </c>
      <c r="CP17">
        <v>2</v>
      </c>
      <c r="CQ17">
        <v>1659547978.5</v>
      </c>
      <c r="CR17">
        <v>340.08499999999998</v>
      </c>
      <c r="CS17">
        <v>400.01900000000001</v>
      </c>
      <c r="CT17">
        <v>29.3902</v>
      </c>
      <c r="CU17">
        <v>22.071200000000001</v>
      </c>
      <c r="CV17">
        <v>338.65100000000001</v>
      </c>
      <c r="CW17">
        <v>29.363199999999999</v>
      </c>
      <c r="CX17">
        <v>499.99</v>
      </c>
      <c r="CY17">
        <v>98.787700000000001</v>
      </c>
      <c r="CZ17">
        <v>9.9862800000000002E-2</v>
      </c>
      <c r="DA17">
        <v>32.092599999999997</v>
      </c>
      <c r="DB17">
        <v>31.978300000000001</v>
      </c>
      <c r="DC17">
        <v>999.9</v>
      </c>
      <c r="DD17">
        <v>0</v>
      </c>
      <c r="DE17">
        <v>0</v>
      </c>
      <c r="DF17">
        <v>10025</v>
      </c>
      <c r="DG17">
        <v>0</v>
      </c>
      <c r="DH17">
        <v>1743.42</v>
      </c>
      <c r="DI17">
        <v>-59.933900000000001</v>
      </c>
      <c r="DJ17">
        <v>350.38299999999998</v>
      </c>
      <c r="DK17">
        <v>409.04700000000003</v>
      </c>
      <c r="DL17">
        <v>7.319</v>
      </c>
      <c r="DM17">
        <v>400.01900000000001</v>
      </c>
      <c r="DN17">
        <v>22.071200000000001</v>
      </c>
      <c r="DO17">
        <v>2.9033899999999999</v>
      </c>
      <c r="DP17">
        <v>2.1803599999999999</v>
      </c>
      <c r="DQ17">
        <v>23.484000000000002</v>
      </c>
      <c r="DR17">
        <v>18.8188</v>
      </c>
      <c r="DS17">
        <v>1999.91</v>
      </c>
      <c r="DT17">
        <v>0.97999599999999998</v>
      </c>
      <c r="DU17">
        <v>2.0003900000000002E-2</v>
      </c>
      <c r="DV17">
        <v>0</v>
      </c>
      <c r="DW17">
        <v>743.69600000000003</v>
      </c>
      <c r="DX17">
        <v>5.0001199999999999</v>
      </c>
      <c r="DY17">
        <v>15113.7</v>
      </c>
      <c r="DZ17">
        <v>16031.3</v>
      </c>
      <c r="EA17">
        <v>49.936999999999998</v>
      </c>
      <c r="EB17">
        <v>50.875</v>
      </c>
      <c r="EC17">
        <v>50.561999999999998</v>
      </c>
      <c r="ED17">
        <v>50.625</v>
      </c>
      <c r="EE17">
        <v>51.25</v>
      </c>
      <c r="EF17">
        <v>1955</v>
      </c>
      <c r="EG17">
        <v>39.909999999999997</v>
      </c>
      <c r="EH17">
        <v>0</v>
      </c>
      <c r="EI17">
        <v>1533.400000095367</v>
      </c>
      <c r="EJ17">
        <v>0</v>
      </c>
      <c r="EK17">
        <v>744.04268000000002</v>
      </c>
      <c r="EL17">
        <v>0.45523076589212119</v>
      </c>
      <c r="EM17">
        <v>-51.407692452030567</v>
      </c>
      <c r="EN17">
        <v>15124.296</v>
      </c>
      <c r="EO17">
        <v>15</v>
      </c>
      <c r="EP17">
        <v>1659547940</v>
      </c>
      <c r="EQ17" t="s">
        <v>411</v>
      </c>
      <c r="ER17">
        <v>1659547937</v>
      </c>
      <c r="ES17">
        <v>1659547940</v>
      </c>
      <c r="ET17">
        <v>19</v>
      </c>
      <c r="EU17">
        <v>0.16500000000000001</v>
      </c>
      <c r="EV17">
        <v>3.5999999999999997E-2</v>
      </c>
      <c r="EW17">
        <v>1.5580000000000001</v>
      </c>
      <c r="EX17">
        <v>-0.17899999999999999</v>
      </c>
      <c r="EY17">
        <v>400</v>
      </c>
      <c r="EZ17">
        <v>22</v>
      </c>
      <c r="FA17">
        <v>0.02</v>
      </c>
      <c r="FB17">
        <v>0.01</v>
      </c>
      <c r="FC17">
        <v>47.843661124331547</v>
      </c>
      <c r="FD17">
        <v>-9.324703231947247E-2</v>
      </c>
      <c r="FE17">
        <v>6.7516606806933041E-2</v>
      </c>
      <c r="FF17">
        <v>1</v>
      </c>
      <c r="FG17">
        <v>0.32770996925971851</v>
      </c>
      <c r="FH17">
        <v>9.7446454783760766E-2</v>
      </c>
      <c r="FI17">
        <v>1.8263182419303279E-2</v>
      </c>
      <c r="FJ17">
        <v>1</v>
      </c>
      <c r="FK17">
        <v>2</v>
      </c>
      <c r="FL17">
        <v>2</v>
      </c>
      <c r="FM17" t="s">
        <v>412</v>
      </c>
      <c r="FN17">
        <v>2.92618</v>
      </c>
      <c r="FO17">
        <v>2.7030099999999999</v>
      </c>
      <c r="FP17">
        <v>8.32899E-2</v>
      </c>
      <c r="FQ17">
        <v>9.5637299999999995E-2</v>
      </c>
      <c r="FR17">
        <v>0.12904199999999999</v>
      </c>
      <c r="FS17">
        <v>0.10508099999999999</v>
      </c>
      <c r="FT17">
        <v>31833.200000000001</v>
      </c>
      <c r="FU17">
        <v>17302.3</v>
      </c>
      <c r="FV17">
        <v>31226.799999999999</v>
      </c>
      <c r="FW17">
        <v>20835.599999999999</v>
      </c>
      <c r="FX17">
        <v>36907.9</v>
      </c>
      <c r="FY17">
        <v>31746.1</v>
      </c>
      <c r="FZ17">
        <v>47282.2</v>
      </c>
      <c r="GA17">
        <v>39874.1</v>
      </c>
      <c r="GB17">
        <v>1.85362</v>
      </c>
      <c r="GC17">
        <v>1.7897799999999999</v>
      </c>
      <c r="GD17">
        <v>-7.0407999999999998E-3</v>
      </c>
      <c r="GE17">
        <v>0</v>
      </c>
      <c r="GF17">
        <v>32.092500000000001</v>
      </c>
      <c r="GG17">
        <v>999.9</v>
      </c>
      <c r="GH17">
        <v>51</v>
      </c>
      <c r="GI17">
        <v>39.6</v>
      </c>
      <c r="GJ17">
        <v>37.463099999999997</v>
      </c>
      <c r="GK17">
        <v>61.430900000000001</v>
      </c>
      <c r="GL17">
        <v>18.2973</v>
      </c>
      <c r="GM17">
        <v>1</v>
      </c>
      <c r="GN17">
        <v>1.14943</v>
      </c>
      <c r="GO17">
        <v>3.9317199999999999</v>
      </c>
      <c r="GP17">
        <v>20.153600000000001</v>
      </c>
      <c r="GQ17">
        <v>5.1913799999999997</v>
      </c>
      <c r="GR17">
        <v>11.950100000000001</v>
      </c>
      <c r="GS17">
        <v>4.9914500000000004</v>
      </c>
      <c r="GT17">
        <v>3.2911999999999999</v>
      </c>
      <c r="GU17">
        <v>9999</v>
      </c>
      <c r="GV17">
        <v>9999</v>
      </c>
      <c r="GW17">
        <v>9999</v>
      </c>
      <c r="GX17">
        <v>999.9</v>
      </c>
      <c r="GY17">
        <v>1.8755200000000001</v>
      </c>
      <c r="GZ17">
        <v>1.87449</v>
      </c>
      <c r="HA17">
        <v>1.8748499999999999</v>
      </c>
      <c r="HB17">
        <v>1.8785099999999999</v>
      </c>
      <c r="HC17">
        <v>1.8721000000000001</v>
      </c>
      <c r="HD17">
        <v>1.86981</v>
      </c>
      <c r="HE17">
        <v>1.8719300000000001</v>
      </c>
      <c r="HF17">
        <v>1.875</v>
      </c>
      <c r="HG17">
        <v>0</v>
      </c>
      <c r="HH17">
        <v>0</v>
      </c>
      <c r="HI17">
        <v>0</v>
      </c>
      <c r="HJ17">
        <v>0</v>
      </c>
      <c r="HK17" t="s">
        <v>413</v>
      </c>
      <c r="HL17" t="s">
        <v>414</v>
      </c>
      <c r="HM17" t="s">
        <v>415</v>
      </c>
      <c r="HN17" t="s">
        <v>415</v>
      </c>
      <c r="HO17" t="s">
        <v>415</v>
      </c>
      <c r="HP17" t="s">
        <v>415</v>
      </c>
      <c r="HQ17">
        <v>0</v>
      </c>
      <c r="HR17">
        <v>100</v>
      </c>
      <c r="HS17">
        <v>100</v>
      </c>
      <c r="HT17">
        <v>1.4339999999999999</v>
      </c>
      <c r="HU17">
        <v>2.7E-2</v>
      </c>
      <c r="HV17">
        <v>0.77809411659694883</v>
      </c>
      <c r="HW17">
        <v>1.812336702895212E-3</v>
      </c>
      <c r="HX17">
        <v>3.8619255251623539E-7</v>
      </c>
      <c r="HY17">
        <v>-5.7368983599850312E-11</v>
      </c>
      <c r="HZ17">
        <v>-0.27649218333718523</v>
      </c>
      <c r="IA17">
        <v>-3.0293124852242E-2</v>
      </c>
      <c r="IB17">
        <v>2.0697258898176802E-3</v>
      </c>
      <c r="IC17">
        <v>-2.3362980786251589E-5</v>
      </c>
      <c r="ID17">
        <v>3</v>
      </c>
      <c r="IE17">
        <v>2169</v>
      </c>
      <c r="IF17">
        <v>1</v>
      </c>
      <c r="IG17">
        <v>29</v>
      </c>
      <c r="IH17">
        <v>0.7</v>
      </c>
      <c r="II17">
        <v>0.6</v>
      </c>
      <c r="IJ17">
        <v>1.00952</v>
      </c>
      <c r="IK17">
        <v>2.4023400000000001</v>
      </c>
      <c r="IL17">
        <v>1.5490699999999999</v>
      </c>
      <c r="IM17">
        <v>2.3010299999999999</v>
      </c>
      <c r="IN17">
        <v>1.5918000000000001</v>
      </c>
      <c r="IO17">
        <v>2.36572</v>
      </c>
      <c r="IP17">
        <v>42.457099999999997</v>
      </c>
      <c r="IQ17">
        <v>15.209</v>
      </c>
      <c r="IR17">
        <v>18</v>
      </c>
      <c r="IS17">
        <v>511.70699999999999</v>
      </c>
      <c r="IT17">
        <v>441.899</v>
      </c>
      <c r="IU17">
        <v>26.193300000000001</v>
      </c>
      <c r="IV17">
        <v>40.822400000000002</v>
      </c>
      <c r="IW17">
        <v>29.997499999999999</v>
      </c>
      <c r="IX17">
        <v>40.968400000000003</v>
      </c>
      <c r="IY17">
        <v>40.977699999999999</v>
      </c>
      <c r="IZ17">
        <v>20.249400000000001</v>
      </c>
      <c r="JA17">
        <v>44.587400000000002</v>
      </c>
      <c r="JB17">
        <v>0</v>
      </c>
      <c r="JC17">
        <v>26.389399999999998</v>
      </c>
      <c r="JD17">
        <v>400</v>
      </c>
      <c r="JE17">
        <v>22.064800000000002</v>
      </c>
      <c r="JF17">
        <v>98.160799999999995</v>
      </c>
      <c r="JG17">
        <v>97.479399999999998</v>
      </c>
    </row>
    <row r="18" spans="1:267" x14ac:dyDescent="0.3">
      <c r="A18">
        <v>2</v>
      </c>
      <c r="B18">
        <v>1659548097.5</v>
      </c>
      <c r="C18">
        <v>119</v>
      </c>
      <c r="D18" t="s">
        <v>416</v>
      </c>
      <c r="E18" t="s">
        <v>417</v>
      </c>
      <c r="F18" t="s">
        <v>402</v>
      </c>
      <c r="G18" t="s">
        <v>403</v>
      </c>
      <c r="H18" t="s">
        <v>404</v>
      </c>
      <c r="I18" t="s">
        <v>404</v>
      </c>
      <c r="J18" t="s">
        <v>405</v>
      </c>
      <c r="K18">
        <f t="shared" si="0"/>
        <v>9.2785601085244878</v>
      </c>
      <c r="L18">
        <v>1659548097.5</v>
      </c>
      <c r="M18">
        <f t="shared" si="1"/>
        <v>6.5424216033170245E-3</v>
      </c>
      <c r="N18">
        <f t="shared" si="2"/>
        <v>6.5424216033170248</v>
      </c>
      <c r="O18">
        <f t="shared" si="3"/>
        <v>38.371105039936225</v>
      </c>
      <c r="P18">
        <f t="shared" si="4"/>
        <v>251.95500000000001</v>
      </c>
      <c r="Q18">
        <f t="shared" si="5"/>
        <v>66.797301710805044</v>
      </c>
      <c r="R18">
        <f t="shared" si="6"/>
        <v>6.6055501510359536</v>
      </c>
      <c r="S18">
        <f t="shared" si="7"/>
        <v>24.915697875189004</v>
      </c>
      <c r="T18">
        <f t="shared" si="8"/>
        <v>0.36057528361389041</v>
      </c>
      <c r="U18">
        <f t="shared" si="9"/>
        <v>2.9093120797074485</v>
      </c>
      <c r="V18">
        <f t="shared" si="10"/>
        <v>0.33746085105416651</v>
      </c>
      <c r="W18">
        <f t="shared" si="11"/>
        <v>0.2128661750308988</v>
      </c>
      <c r="X18">
        <f t="shared" si="12"/>
        <v>321.50542186138529</v>
      </c>
      <c r="Y18">
        <f t="shared" si="13"/>
        <v>32.252982824954074</v>
      </c>
      <c r="Z18">
        <f t="shared" si="14"/>
        <v>31.9498</v>
      </c>
      <c r="AA18">
        <f t="shared" si="15"/>
        <v>4.7615323199691648</v>
      </c>
      <c r="AB18">
        <f t="shared" si="16"/>
        <v>60.925522205059046</v>
      </c>
      <c r="AC18">
        <f t="shared" si="17"/>
        <v>2.9187921008700601</v>
      </c>
      <c r="AD18">
        <f t="shared" si="18"/>
        <v>4.7907543427304322</v>
      </c>
      <c r="AE18">
        <f t="shared" si="19"/>
        <v>1.8427402190991047</v>
      </c>
      <c r="AF18">
        <f t="shared" si="20"/>
        <v>-288.52079270628076</v>
      </c>
      <c r="AG18">
        <f t="shared" si="21"/>
        <v>16.95514263013191</v>
      </c>
      <c r="AH18">
        <f t="shared" si="22"/>
        <v>1.3217165343069743</v>
      </c>
      <c r="AI18">
        <f t="shared" si="23"/>
        <v>51.26148831954341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51401.592875744798</v>
      </c>
      <c r="AO18" t="s">
        <v>406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418</v>
      </c>
      <c r="AV18">
        <v>10292.799999999999</v>
      </c>
      <c r="AW18">
        <v>735.9473999999999</v>
      </c>
      <c r="AX18">
        <v>1019.68</v>
      </c>
      <c r="AY18">
        <f t="shared" si="28"/>
        <v>0.27825651184685396</v>
      </c>
      <c r="AZ18">
        <v>0.5</v>
      </c>
      <c r="BA18">
        <f t="shared" si="29"/>
        <v>1681.1717999281786</v>
      </c>
      <c r="BB18">
        <f t="shared" si="30"/>
        <v>38.371105039936225</v>
      </c>
      <c r="BC18">
        <f t="shared" si="31"/>
        <v>233.89850043165603</v>
      </c>
      <c r="BD18">
        <f t="shared" si="32"/>
        <v>2.5197031962521901E-2</v>
      </c>
      <c r="BE18">
        <f t="shared" si="33"/>
        <v>2.3656343166483604</v>
      </c>
      <c r="BF18">
        <f t="shared" si="34"/>
        <v>589.70670643252026</v>
      </c>
      <c r="BG18" t="s">
        <v>419</v>
      </c>
      <c r="BH18">
        <v>523.98</v>
      </c>
      <c r="BI18">
        <f t="shared" si="35"/>
        <v>523.98</v>
      </c>
      <c r="BJ18">
        <f t="shared" si="36"/>
        <v>0.48613290444060875</v>
      </c>
      <c r="BK18">
        <f t="shared" si="37"/>
        <v>0.57238773451684499</v>
      </c>
      <c r="BL18">
        <f t="shared" si="38"/>
        <v>0.82953275399000659</v>
      </c>
      <c r="BM18">
        <f t="shared" si="39"/>
        <v>10.877873689487949</v>
      </c>
      <c r="BN18">
        <f t="shared" si="40"/>
        <v>0.98930248721076441</v>
      </c>
      <c r="BO18">
        <f t="shared" si="41"/>
        <v>0.40752875155498414</v>
      </c>
      <c r="BP18">
        <f t="shared" si="42"/>
        <v>0.59247124844501586</v>
      </c>
      <c r="BQ18">
        <v>1621</v>
      </c>
      <c r="BR18">
        <v>300</v>
      </c>
      <c r="BS18">
        <v>300</v>
      </c>
      <c r="BT18">
        <v>300</v>
      </c>
      <c r="BU18">
        <v>10292.799999999999</v>
      </c>
      <c r="BV18">
        <v>939.92</v>
      </c>
      <c r="BW18">
        <v>-1.09593E-2</v>
      </c>
      <c r="BX18">
        <v>-5.99</v>
      </c>
      <c r="BY18" t="s">
        <v>409</v>
      </c>
      <c r="BZ18" t="s">
        <v>409</v>
      </c>
      <c r="CA18" t="s">
        <v>409</v>
      </c>
      <c r="CB18" t="s">
        <v>409</v>
      </c>
      <c r="CC18" t="s">
        <v>409</v>
      </c>
      <c r="CD18" t="s">
        <v>409</v>
      </c>
      <c r="CE18" t="s">
        <v>409</v>
      </c>
      <c r="CF18" t="s">
        <v>409</v>
      </c>
      <c r="CG18" t="s">
        <v>409</v>
      </c>
      <c r="CH18" t="s">
        <v>409</v>
      </c>
      <c r="CI18">
        <f t="shared" si="43"/>
        <v>1999.97</v>
      </c>
      <c r="CJ18">
        <f t="shared" si="44"/>
        <v>1681.1717999281786</v>
      </c>
      <c r="CK18">
        <f t="shared" si="45"/>
        <v>0.84059850894172339</v>
      </c>
      <c r="CL18">
        <f t="shared" si="46"/>
        <v>0.1607551222575265</v>
      </c>
      <c r="CM18">
        <v>6</v>
      </c>
      <c r="CN18">
        <v>0.5</v>
      </c>
      <c r="CO18" t="s">
        <v>410</v>
      </c>
      <c r="CP18">
        <v>2</v>
      </c>
      <c r="CQ18">
        <v>1659548097.5</v>
      </c>
      <c r="CR18">
        <v>251.95500000000001</v>
      </c>
      <c r="CS18">
        <v>299.976</v>
      </c>
      <c r="CT18">
        <v>29.515699999999999</v>
      </c>
      <c r="CU18">
        <v>21.896899999999999</v>
      </c>
      <c r="CV18">
        <v>250.84800000000001</v>
      </c>
      <c r="CW18">
        <v>29.478000000000002</v>
      </c>
      <c r="CX18">
        <v>500.02499999999998</v>
      </c>
      <c r="CY18">
        <v>98.789599999999993</v>
      </c>
      <c r="CZ18">
        <v>9.9875800000000001E-2</v>
      </c>
      <c r="DA18">
        <v>32.057899999999997</v>
      </c>
      <c r="DB18">
        <v>31.9498</v>
      </c>
      <c r="DC18">
        <v>999.9</v>
      </c>
      <c r="DD18">
        <v>0</v>
      </c>
      <c r="DE18">
        <v>0</v>
      </c>
      <c r="DF18">
        <v>10006.200000000001</v>
      </c>
      <c r="DG18">
        <v>0</v>
      </c>
      <c r="DH18">
        <v>1347.16</v>
      </c>
      <c r="DI18">
        <v>-48.020499999999998</v>
      </c>
      <c r="DJ18">
        <v>259.61799999999999</v>
      </c>
      <c r="DK18">
        <v>306.69099999999997</v>
      </c>
      <c r="DL18">
        <v>7.6187800000000001</v>
      </c>
      <c r="DM18">
        <v>299.976</v>
      </c>
      <c r="DN18">
        <v>21.896899999999999</v>
      </c>
      <c r="DO18">
        <v>2.9158400000000002</v>
      </c>
      <c r="DP18">
        <v>2.1631900000000002</v>
      </c>
      <c r="DQ18">
        <v>23.555</v>
      </c>
      <c r="DR18">
        <v>18.692299999999999</v>
      </c>
      <c r="DS18">
        <v>1999.97</v>
      </c>
      <c r="DT18">
        <v>0.97999899999999995</v>
      </c>
      <c r="DU18">
        <v>2.0000899999999999E-2</v>
      </c>
      <c r="DV18">
        <v>0</v>
      </c>
      <c r="DW18">
        <v>735.49099999999999</v>
      </c>
      <c r="DX18">
        <v>5.0001199999999999</v>
      </c>
      <c r="DY18">
        <v>14962.2</v>
      </c>
      <c r="DZ18">
        <v>16031.8</v>
      </c>
      <c r="EA18">
        <v>50.125</v>
      </c>
      <c r="EB18">
        <v>51.125</v>
      </c>
      <c r="EC18">
        <v>50.811999999999998</v>
      </c>
      <c r="ED18">
        <v>50.875</v>
      </c>
      <c r="EE18">
        <v>51.436999999999998</v>
      </c>
      <c r="EF18">
        <v>1955.07</v>
      </c>
      <c r="EG18">
        <v>39.9</v>
      </c>
      <c r="EH18">
        <v>0</v>
      </c>
      <c r="EI18">
        <v>118.5999999046326</v>
      </c>
      <c r="EJ18">
        <v>0</v>
      </c>
      <c r="EK18">
        <v>735.9473999999999</v>
      </c>
      <c r="EL18">
        <v>-2.8146153820624029</v>
      </c>
      <c r="EM18">
        <v>-34.707692245036682</v>
      </c>
      <c r="EN18">
        <v>14963.856</v>
      </c>
      <c r="EO18">
        <v>15</v>
      </c>
      <c r="EP18">
        <v>1659548058</v>
      </c>
      <c r="EQ18" t="s">
        <v>420</v>
      </c>
      <c r="ER18">
        <v>1659548046</v>
      </c>
      <c r="ES18">
        <v>1659548058</v>
      </c>
      <c r="ET18">
        <v>20</v>
      </c>
      <c r="EU18">
        <v>-0.14899999999999999</v>
      </c>
      <c r="EV18">
        <v>7.0000000000000001E-3</v>
      </c>
      <c r="EW18">
        <v>1.204</v>
      </c>
      <c r="EX18">
        <v>-0.183</v>
      </c>
      <c r="EY18">
        <v>300</v>
      </c>
      <c r="EZ18">
        <v>22</v>
      </c>
      <c r="FA18">
        <v>0.03</v>
      </c>
      <c r="FB18">
        <v>0.01</v>
      </c>
      <c r="FC18">
        <v>38.001168952036302</v>
      </c>
      <c r="FD18">
        <v>0.77354335002368635</v>
      </c>
      <c r="FE18">
        <v>0.12489466919458719</v>
      </c>
      <c r="FF18">
        <v>1</v>
      </c>
      <c r="FG18">
        <v>0.33749792820843172</v>
      </c>
      <c r="FH18">
        <v>0.1132639801342936</v>
      </c>
      <c r="FI18">
        <v>1.767427717709898E-2</v>
      </c>
      <c r="FJ18">
        <v>1</v>
      </c>
      <c r="FK18">
        <v>2</v>
      </c>
      <c r="FL18">
        <v>2</v>
      </c>
      <c r="FM18" t="s">
        <v>412</v>
      </c>
      <c r="FN18">
        <v>2.9262600000000001</v>
      </c>
      <c r="FO18">
        <v>2.7028500000000002</v>
      </c>
      <c r="FP18">
        <v>6.4774200000000004E-2</v>
      </c>
      <c r="FQ18">
        <v>7.5948399999999999E-2</v>
      </c>
      <c r="FR18">
        <v>0.12939100000000001</v>
      </c>
      <c r="FS18">
        <v>0.10449899999999999</v>
      </c>
      <c r="FT18">
        <v>32475.599999999999</v>
      </c>
      <c r="FU18">
        <v>17679.2</v>
      </c>
      <c r="FV18">
        <v>31225.9</v>
      </c>
      <c r="FW18">
        <v>20835.400000000001</v>
      </c>
      <c r="FX18">
        <v>36891.9</v>
      </c>
      <c r="FY18">
        <v>31765.9</v>
      </c>
      <c r="FZ18">
        <v>47280.5</v>
      </c>
      <c r="GA18">
        <v>39873.800000000003</v>
      </c>
      <c r="GB18">
        <v>1.8533500000000001</v>
      </c>
      <c r="GC18">
        <v>1.78908</v>
      </c>
      <c r="GD18">
        <v>-1.30013E-2</v>
      </c>
      <c r="GE18">
        <v>0</v>
      </c>
      <c r="GF18">
        <v>32.160699999999999</v>
      </c>
      <c r="GG18">
        <v>999.9</v>
      </c>
      <c r="GH18">
        <v>50.9</v>
      </c>
      <c r="GI18">
        <v>39.6</v>
      </c>
      <c r="GJ18">
        <v>37.391199999999998</v>
      </c>
      <c r="GK18">
        <v>61.170999999999999</v>
      </c>
      <c r="GL18">
        <v>18.657900000000001</v>
      </c>
      <c r="GM18">
        <v>1</v>
      </c>
      <c r="GN18">
        <v>1.14713</v>
      </c>
      <c r="GO18">
        <v>4.2620399999999998</v>
      </c>
      <c r="GP18">
        <v>20.147400000000001</v>
      </c>
      <c r="GQ18">
        <v>5.1894400000000003</v>
      </c>
      <c r="GR18">
        <v>11.950100000000001</v>
      </c>
      <c r="GS18">
        <v>4.9928499999999998</v>
      </c>
      <c r="GT18">
        <v>3.29142</v>
      </c>
      <c r="GU18">
        <v>9999</v>
      </c>
      <c r="GV18">
        <v>9999</v>
      </c>
      <c r="GW18">
        <v>9999</v>
      </c>
      <c r="GX18">
        <v>999.9</v>
      </c>
      <c r="GY18">
        <v>1.8755599999999999</v>
      </c>
      <c r="GZ18">
        <v>1.8745099999999999</v>
      </c>
      <c r="HA18">
        <v>1.87487</v>
      </c>
      <c r="HB18">
        <v>1.8785099999999999</v>
      </c>
      <c r="HC18">
        <v>1.8721099999999999</v>
      </c>
      <c r="HD18">
        <v>1.86981</v>
      </c>
      <c r="HE18">
        <v>1.8719300000000001</v>
      </c>
      <c r="HF18">
        <v>1.875</v>
      </c>
      <c r="HG18">
        <v>0</v>
      </c>
      <c r="HH18">
        <v>0</v>
      </c>
      <c r="HI18">
        <v>0</v>
      </c>
      <c r="HJ18">
        <v>0</v>
      </c>
      <c r="HK18" t="s">
        <v>413</v>
      </c>
      <c r="HL18" t="s">
        <v>414</v>
      </c>
      <c r="HM18" t="s">
        <v>415</v>
      </c>
      <c r="HN18" t="s">
        <v>415</v>
      </c>
      <c r="HO18" t="s">
        <v>415</v>
      </c>
      <c r="HP18" t="s">
        <v>415</v>
      </c>
      <c r="HQ18">
        <v>0</v>
      </c>
      <c r="HR18">
        <v>100</v>
      </c>
      <c r="HS18">
        <v>100</v>
      </c>
      <c r="HT18">
        <v>1.107</v>
      </c>
      <c r="HU18">
        <v>3.7699999999999997E-2</v>
      </c>
      <c r="HV18">
        <v>0.62920988469117911</v>
      </c>
      <c r="HW18">
        <v>1.812336702895212E-3</v>
      </c>
      <c r="HX18">
        <v>3.8619255251623539E-7</v>
      </c>
      <c r="HY18">
        <v>-5.7368983599850312E-11</v>
      </c>
      <c r="HZ18">
        <v>-0.26938065750318613</v>
      </c>
      <c r="IA18">
        <v>-3.0293124852242E-2</v>
      </c>
      <c r="IB18">
        <v>2.0697258898176802E-3</v>
      </c>
      <c r="IC18">
        <v>-2.3362980786251589E-5</v>
      </c>
      <c r="ID18">
        <v>3</v>
      </c>
      <c r="IE18">
        <v>2169</v>
      </c>
      <c r="IF18">
        <v>1</v>
      </c>
      <c r="IG18">
        <v>29</v>
      </c>
      <c r="IH18">
        <v>0.9</v>
      </c>
      <c r="II18">
        <v>0.7</v>
      </c>
      <c r="IJ18">
        <v>0.80200199999999999</v>
      </c>
      <c r="IK18">
        <v>2.3962400000000001</v>
      </c>
      <c r="IL18">
        <v>1.5478499999999999</v>
      </c>
      <c r="IM18">
        <v>2.2997999999999998</v>
      </c>
      <c r="IN18">
        <v>1.5918000000000001</v>
      </c>
      <c r="IO18">
        <v>2.4182100000000002</v>
      </c>
      <c r="IP18">
        <v>42.510300000000001</v>
      </c>
      <c r="IQ18">
        <v>15.1477</v>
      </c>
      <c r="IR18">
        <v>18</v>
      </c>
      <c r="IS18">
        <v>511.63299999999998</v>
      </c>
      <c r="IT18">
        <v>441.53199999999998</v>
      </c>
      <c r="IU18">
        <v>26.198399999999999</v>
      </c>
      <c r="IV18">
        <v>40.838799999999999</v>
      </c>
      <c r="IW18">
        <v>29.997699999999998</v>
      </c>
      <c r="IX18">
        <v>40.9848</v>
      </c>
      <c r="IY18">
        <v>40.994100000000003</v>
      </c>
      <c r="IZ18">
        <v>16.0977</v>
      </c>
      <c r="JA18">
        <v>45.214399999999998</v>
      </c>
      <c r="JB18">
        <v>0</v>
      </c>
      <c r="JC18">
        <v>26.2348</v>
      </c>
      <c r="JD18">
        <v>300</v>
      </c>
      <c r="JE18">
        <v>21.6782</v>
      </c>
      <c r="JF18">
        <v>98.157600000000002</v>
      </c>
      <c r="JG18">
        <v>97.478399999999993</v>
      </c>
    </row>
    <row r="19" spans="1:267" x14ac:dyDescent="0.3">
      <c r="A19">
        <v>3</v>
      </c>
      <c r="B19">
        <v>1659548218.5</v>
      </c>
      <c r="C19">
        <v>240</v>
      </c>
      <c r="D19" t="s">
        <v>421</v>
      </c>
      <c r="E19" t="s">
        <v>422</v>
      </c>
      <c r="F19" t="s">
        <v>402</v>
      </c>
      <c r="G19" t="s">
        <v>403</v>
      </c>
      <c r="H19" t="s">
        <v>404</v>
      </c>
      <c r="I19" t="s">
        <v>404</v>
      </c>
      <c r="J19" t="s">
        <v>405</v>
      </c>
      <c r="K19">
        <f t="shared" si="0"/>
        <v>10.460159953140584</v>
      </c>
      <c r="L19">
        <v>1659548218.5</v>
      </c>
      <c r="M19">
        <f t="shared" si="1"/>
        <v>7.4549984034743269E-3</v>
      </c>
      <c r="N19">
        <f t="shared" si="2"/>
        <v>7.4549984034743266</v>
      </c>
      <c r="O19">
        <f t="shared" si="3"/>
        <v>28.44536503089952</v>
      </c>
      <c r="P19">
        <f t="shared" si="4"/>
        <v>164.46100000000001</v>
      </c>
      <c r="Q19">
        <f t="shared" si="5"/>
        <v>44.24046782041416</v>
      </c>
      <c r="R19">
        <f t="shared" si="6"/>
        <v>4.3750494817919217</v>
      </c>
      <c r="S19">
        <f t="shared" si="7"/>
        <v>16.263955791465801</v>
      </c>
      <c r="T19">
        <f t="shared" si="8"/>
        <v>0.41519626245494801</v>
      </c>
      <c r="U19">
        <f t="shared" si="9"/>
        <v>2.9093651508405252</v>
      </c>
      <c r="V19">
        <f t="shared" si="10"/>
        <v>0.38486483317297027</v>
      </c>
      <c r="W19">
        <f t="shared" si="11"/>
        <v>0.24308077044566412</v>
      </c>
      <c r="X19">
        <f t="shared" si="12"/>
        <v>321.53575741158085</v>
      </c>
      <c r="Y19">
        <f t="shared" si="13"/>
        <v>32.17254666216806</v>
      </c>
      <c r="Z19">
        <f t="shared" si="14"/>
        <v>31.9602</v>
      </c>
      <c r="AA19">
        <f t="shared" si="15"/>
        <v>4.7643369266645355</v>
      </c>
      <c r="AB19">
        <f t="shared" si="16"/>
        <v>60.476930571456741</v>
      </c>
      <c r="AC19">
        <f t="shared" si="17"/>
        <v>2.9232023082813199</v>
      </c>
      <c r="AD19">
        <f t="shared" si="18"/>
        <v>4.8335824597238766</v>
      </c>
      <c r="AE19">
        <f t="shared" si="19"/>
        <v>1.8411346183832156</v>
      </c>
      <c r="AF19">
        <f t="shared" si="20"/>
        <v>-328.76542959321779</v>
      </c>
      <c r="AG19">
        <f t="shared" si="21"/>
        <v>40.012356942490186</v>
      </c>
      <c r="AH19">
        <f t="shared" si="22"/>
        <v>3.1216305031301879</v>
      </c>
      <c r="AI19">
        <f t="shared" si="23"/>
        <v>35.90431526398342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51376.645131622354</v>
      </c>
      <c r="AO19" t="s">
        <v>406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423</v>
      </c>
      <c r="AV19">
        <v>10291.9</v>
      </c>
      <c r="AW19">
        <v>743.73807692307685</v>
      </c>
      <c r="AX19">
        <v>952.28599999999994</v>
      </c>
      <c r="AY19">
        <f t="shared" si="28"/>
        <v>0.21899715324694802</v>
      </c>
      <c r="AZ19">
        <v>0.5</v>
      </c>
      <c r="BA19">
        <f t="shared" si="29"/>
        <v>1681.3314059127363</v>
      </c>
      <c r="BB19">
        <f t="shared" si="30"/>
        <v>28.44536503089952</v>
      </c>
      <c r="BC19">
        <f t="shared" si="31"/>
        <v>184.10339577978903</v>
      </c>
      <c r="BD19">
        <f t="shared" si="32"/>
        <v>1.9291140018071789E-2</v>
      </c>
      <c r="BE19">
        <f t="shared" si="33"/>
        <v>2.6038228011332731</v>
      </c>
      <c r="BF19">
        <f t="shared" si="34"/>
        <v>566.51988804915766</v>
      </c>
      <c r="BG19" t="s">
        <v>424</v>
      </c>
      <c r="BH19">
        <v>526.91999999999996</v>
      </c>
      <c r="BI19">
        <f t="shared" si="35"/>
        <v>526.91999999999996</v>
      </c>
      <c r="BJ19">
        <f t="shared" si="36"/>
        <v>0.44667883387973784</v>
      </c>
      <c r="BK19">
        <f t="shared" si="37"/>
        <v>0.49027877892667282</v>
      </c>
      <c r="BL19">
        <f t="shared" si="38"/>
        <v>0.85357200640286413</v>
      </c>
      <c r="BM19">
        <f t="shared" si="39"/>
        <v>-5.0482983481584887</v>
      </c>
      <c r="BN19">
        <f t="shared" si="40"/>
        <v>1.0169425370505705</v>
      </c>
      <c r="BO19">
        <f t="shared" si="41"/>
        <v>0.34735036729706353</v>
      </c>
      <c r="BP19">
        <f t="shared" si="42"/>
        <v>0.65264963270293652</v>
      </c>
      <c r="BQ19">
        <v>1623</v>
      </c>
      <c r="BR19">
        <v>300</v>
      </c>
      <c r="BS19">
        <v>300</v>
      </c>
      <c r="BT19">
        <v>300</v>
      </c>
      <c r="BU19">
        <v>10291.9</v>
      </c>
      <c r="BV19">
        <v>891.93</v>
      </c>
      <c r="BW19">
        <v>-1.0957700000000001E-2</v>
      </c>
      <c r="BX19">
        <v>-3.59</v>
      </c>
      <c r="BY19" t="s">
        <v>409</v>
      </c>
      <c r="BZ19" t="s">
        <v>409</v>
      </c>
      <c r="CA19" t="s">
        <v>409</v>
      </c>
      <c r="CB19" t="s">
        <v>409</v>
      </c>
      <c r="CC19" t="s">
        <v>409</v>
      </c>
      <c r="CD19" t="s">
        <v>409</v>
      </c>
      <c r="CE19" t="s">
        <v>409</v>
      </c>
      <c r="CF19" t="s">
        <v>409</v>
      </c>
      <c r="CG19" t="s">
        <v>409</v>
      </c>
      <c r="CH19" t="s">
        <v>409</v>
      </c>
      <c r="CI19">
        <f t="shared" si="43"/>
        <v>2000.16</v>
      </c>
      <c r="CJ19">
        <f t="shared" si="44"/>
        <v>1681.3314059127363</v>
      </c>
      <c r="CK19">
        <f t="shared" si="45"/>
        <v>0.84059845507996167</v>
      </c>
      <c r="CL19">
        <f t="shared" si="46"/>
        <v>0.16075501830432606</v>
      </c>
      <c r="CM19">
        <v>6</v>
      </c>
      <c r="CN19">
        <v>0.5</v>
      </c>
      <c r="CO19" t="s">
        <v>410</v>
      </c>
      <c r="CP19">
        <v>2</v>
      </c>
      <c r="CQ19">
        <v>1659548218.5</v>
      </c>
      <c r="CR19">
        <v>164.46100000000001</v>
      </c>
      <c r="CS19">
        <v>200.06399999999999</v>
      </c>
      <c r="CT19">
        <v>29.5594</v>
      </c>
      <c r="CU19">
        <v>20.878499999999999</v>
      </c>
      <c r="CV19">
        <v>163.49700000000001</v>
      </c>
      <c r="CW19">
        <v>29.516200000000001</v>
      </c>
      <c r="CX19">
        <v>500.03800000000001</v>
      </c>
      <c r="CY19">
        <v>98.792599999999993</v>
      </c>
      <c r="CZ19">
        <v>9.9877800000000003E-2</v>
      </c>
      <c r="DA19">
        <v>32.215299999999999</v>
      </c>
      <c r="DB19">
        <v>31.9602</v>
      </c>
      <c r="DC19">
        <v>999.9</v>
      </c>
      <c r="DD19">
        <v>0</v>
      </c>
      <c r="DE19">
        <v>0</v>
      </c>
      <c r="DF19">
        <v>10006.200000000001</v>
      </c>
      <c r="DG19">
        <v>0</v>
      </c>
      <c r="DH19">
        <v>1427.99</v>
      </c>
      <c r="DI19">
        <v>-35.603400000000001</v>
      </c>
      <c r="DJ19">
        <v>169.47</v>
      </c>
      <c r="DK19">
        <v>204.33</v>
      </c>
      <c r="DL19">
        <v>8.6808899999999998</v>
      </c>
      <c r="DM19">
        <v>200.06399999999999</v>
      </c>
      <c r="DN19">
        <v>20.878499999999999</v>
      </c>
      <c r="DO19">
        <v>2.9202499999999998</v>
      </c>
      <c r="DP19">
        <v>2.06264</v>
      </c>
      <c r="DQ19">
        <v>23.580100000000002</v>
      </c>
      <c r="DR19">
        <v>17.933599999999998</v>
      </c>
      <c r="DS19">
        <v>2000.16</v>
      </c>
      <c r="DT19">
        <v>0.97999899999999995</v>
      </c>
      <c r="DU19">
        <v>2.0000899999999999E-2</v>
      </c>
      <c r="DV19">
        <v>0</v>
      </c>
      <c r="DW19">
        <v>743.54499999999996</v>
      </c>
      <c r="DX19">
        <v>5.0001199999999999</v>
      </c>
      <c r="DY19">
        <v>15113.6</v>
      </c>
      <c r="DZ19">
        <v>16033.3</v>
      </c>
      <c r="EA19">
        <v>50.25</v>
      </c>
      <c r="EB19">
        <v>51.125</v>
      </c>
      <c r="EC19">
        <v>50.875</v>
      </c>
      <c r="ED19">
        <v>50.875</v>
      </c>
      <c r="EE19">
        <v>51.5</v>
      </c>
      <c r="EF19">
        <v>1955.25</v>
      </c>
      <c r="EG19">
        <v>39.9</v>
      </c>
      <c r="EH19">
        <v>0</v>
      </c>
      <c r="EI19">
        <v>120.5</v>
      </c>
      <c r="EJ19">
        <v>0</v>
      </c>
      <c r="EK19">
        <v>743.73807692307685</v>
      </c>
      <c r="EL19">
        <v>-0.23500855266040169</v>
      </c>
      <c r="EM19">
        <v>-23.111111595616691</v>
      </c>
      <c r="EN19">
        <v>15111.823076923079</v>
      </c>
      <c r="EO19">
        <v>15</v>
      </c>
      <c r="EP19">
        <v>1659548177.5</v>
      </c>
      <c r="EQ19" t="s">
        <v>425</v>
      </c>
      <c r="ER19">
        <v>1659548166</v>
      </c>
      <c r="ES19">
        <v>1659548177.5</v>
      </c>
      <c r="ET19">
        <v>21</v>
      </c>
      <c r="EU19">
        <v>2.8000000000000001E-2</v>
      </c>
      <c r="EV19">
        <v>4.0000000000000001E-3</v>
      </c>
      <c r="EW19">
        <v>1.0329999999999999</v>
      </c>
      <c r="EX19">
        <v>-0.2</v>
      </c>
      <c r="EY19">
        <v>200</v>
      </c>
      <c r="EZ19">
        <v>21</v>
      </c>
      <c r="FA19">
        <v>0.05</v>
      </c>
      <c r="FB19">
        <v>0.02</v>
      </c>
      <c r="FC19">
        <v>28.03341213290156</v>
      </c>
      <c r="FD19">
        <v>0.78254924707543305</v>
      </c>
      <c r="FE19">
        <v>0.15283012412881139</v>
      </c>
      <c r="FF19">
        <v>1</v>
      </c>
      <c r="FG19">
        <v>0.40596436825273241</v>
      </c>
      <c r="FH19">
        <v>6.2674292755761904E-2</v>
      </c>
      <c r="FI19">
        <v>1.1931779617891439E-2</v>
      </c>
      <c r="FJ19">
        <v>1</v>
      </c>
      <c r="FK19">
        <v>2</v>
      </c>
      <c r="FL19">
        <v>2</v>
      </c>
      <c r="FM19" t="s">
        <v>412</v>
      </c>
      <c r="FN19">
        <v>2.9262899999999998</v>
      </c>
      <c r="FO19">
        <v>2.7028599999999998</v>
      </c>
      <c r="FP19">
        <v>4.4075000000000003E-2</v>
      </c>
      <c r="FQ19">
        <v>5.3509500000000002E-2</v>
      </c>
      <c r="FR19">
        <v>0.12951299999999999</v>
      </c>
      <c r="FS19">
        <v>0.101072</v>
      </c>
      <c r="FT19">
        <v>33193.599999999999</v>
      </c>
      <c r="FU19">
        <v>18108.3</v>
      </c>
      <c r="FV19">
        <v>31225</v>
      </c>
      <c r="FW19">
        <v>20834.8</v>
      </c>
      <c r="FX19">
        <v>36885.199999999997</v>
      </c>
      <c r="FY19">
        <v>31884.6</v>
      </c>
      <c r="FZ19">
        <v>47279.3</v>
      </c>
      <c r="GA19">
        <v>39872.6</v>
      </c>
      <c r="GB19">
        <v>1.85375</v>
      </c>
      <c r="GC19">
        <v>1.78708</v>
      </c>
      <c r="GD19">
        <v>-1.01514E-2</v>
      </c>
      <c r="GE19">
        <v>0</v>
      </c>
      <c r="GF19">
        <v>32.124899999999997</v>
      </c>
      <c r="GG19">
        <v>999.9</v>
      </c>
      <c r="GH19">
        <v>50.8</v>
      </c>
      <c r="GI19">
        <v>39.700000000000003</v>
      </c>
      <c r="GJ19">
        <v>37.515999999999998</v>
      </c>
      <c r="GK19">
        <v>61.401000000000003</v>
      </c>
      <c r="GL19">
        <v>18.6218</v>
      </c>
      <c r="GM19">
        <v>1</v>
      </c>
      <c r="GN19">
        <v>1.14879</v>
      </c>
      <c r="GO19">
        <v>4.3758299999999997</v>
      </c>
      <c r="GP19">
        <v>20.142800000000001</v>
      </c>
      <c r="GQ19">
        <v>5.1928799999999997</v>
      </c>
      <c r="GR19">
        <v>11.950100000000001</v>
      </c>
      <c r="GS19">
        <v>4.9926000000000004</v>
      </c>
      <c r="GT19">
        <v>3.29135</v>
      </c>
      <c r="GU19">
        <v>9999</v>
      </c>
      <c r="GV19">
        <v>9999</v>
      </c>
      <c r="GW19">
        <v>9999</v>
      </c>
      <c r="GX19">
        <v>999.9</v>
      </c>
      <c r="GY19">
        <v>1.8754999999999999</v>
      </c>
      <c r="GZ19">
        <v>1.8744700000000001</v>
      </c>
      <c r="HA19">
        <v>1.8748499999999999</v>
      </c>
      <c r="HB19">
        <v>1.8785099999999999</v>
      </c>
      <c r="HC19">
        <v>1.8721000000000001</v>
      </c>
      <c r="HD19">
        <v>1.86981</v>
      </c>
      <c r="HE19">
        <v>1.87195</v>
      </c>
      <c r="HF19">
        <v>1.875</v>
      </c>
      <c r="HG19">
        <v>0</v>
      </c>
      <c r="HH19">
        <v>0</v>
      </c>
      <c r="HI19">
        <v>0</v>
      </c>
      <c r="HJ19">
        <v>0</v>
      </c>
      <c r="HK19" t="s">
        <v>413</v>
      </c>
      <c r="HL19" t="s">
        <v>414</v>
      </c>
      <c r="HM19" t="s">
        <v>415</v>
      </c>
      <c r="HN19" t="s">
        <v>415</v>
      </c>
      <c r="HO19" t="s">
        <v>415</v>
      </c>
      <c r="HP19" t="s">
        <v>415</v>
      </c>
      <c r="HQ19">
        <v>0</v>
      </c>
      <c r="HR19">
        <v>100</v>
      </c>
      <c r="HS19">
        <v>100</v>
      </c>
      <c r="HT19">
        <v>0.96399999999999997</v>
      </c>
      <c r="HU19">
        <v>4.3200000000000002E-2</v>
      </c>
      <c r="HV19">
        <v>0.65735886590047388</v>
      </c>
      <c r="HW19">
        <v>1.812336702895212E-3</v>
      </c>
      <c r="HX19">
        <v>3.8619255251623539E-7</v>
      </c>
      <c r="HY19">
        <v>-5.7368983599850312E-11</v>
      </c>
      <c r="HZ19">
        <v>-0.26498669498599198</v>
      </c>
      <c r="IA19">
        <v>-3.0293124852242E-2</v>
      </c>
      <c r="IB19">
        <v>2.0697258898176802E-3</v>
      </c>
      <c r="IC19">
        <v>-2.3362980786251589E-5</v>
      </c>
      <c r="ID19">
        <v>3</v>
      </c>
      <c r="IE19">
        <v>2169</v>
      </c>
      <c r="IF19">
        <v>1</v>
      </c>
      <c r="IG19">
        <v>29</v>
      </c>
      <c r="IH19">
        <v>0.9</v>
      </c>
      <c r="II19">
        <v>0.7</v>
      </c>
      <c r="IJ19">
        <v>0.58349600000000001</v>
      </c>
      <c r="IK19">
        <v>2.4096700000000002</v>
      </c>
      <c r="IL19">
        <v>1.5490699999999999</v>
      </c>
      <c r="IM19">
        <v>2.2997999999999998</v>
      </c>
      <c r="IN19">
        <v>1.5918000000000001</v>
      </c>
      <c r="IO19">
        <v>2.3913600000000002</v>
      </c>
      <c r="IP19">
        <v>42.536999999999999</v>
      </c>
      <c r="IQ19">
        <v>15.086399999999999</v>
      </c>
      <c r="IR19">
        <v>18</v>
      </c>
      <c r="IS19">
        <v>511.87799999999999</v>
      </c>
      <c r="IT19">
        <v>440.17399999999998</v>
      </c>
      <c r="IU19">
        <v>26.653700000000001</v>
      </c>
      <c r="IV19">
        <v>40.819899999999997</v>
      </c>
      <c r="IW19">
        <v>29.9999</v>
      </c>
      <c r="IX19">
        <v>40.980699999999999</v>
      </c>
      <c r="IY19">
        <v>40.99</v>
      </c>
      <c r="IZ19">
        <v>11.7362</v>
      </c>
      <c r="JA19">
        <v>47.292499999999997</v>
      </c>
      <c r="JB19">
        <v>0</v>
      </c>
      <c r="JC19">
        <v>26.672000000000001</v>
      </c>
      <c r="JD19">
        <v>200</v>
      </c>
      <c r="JE19">
        <v>20.724399999999999</v>
      </c>
      <c r="JF19">
        <v>98.154799999999994</v>
      </c>
      <c r="JG19">
        <v>97.475499999999997</v>
      </c>
    </row>
    <row r="20" spans="1:267" x14ac:dyDescent="0.3">
      <c r="A20">
        <v>4</v>
      </c>
      <c r="B20">
        <v>1659548342.5</v>
      </c>
      <c r="C20">
        <v>364</v>
      </c>
      <c r="D20" t="s">
        <v>426</v>
      </c>
      <c r="E20" t="s">
        <v>427</v>
      </c>
      <c r="F20" t="s">
        <v>402</v>
      </c>
      <c r="G20" t="s">
        <v>403</v>
      </c>
      <c r="H20" t="s">
        <v>404</v>
      </c>
      <c r="I20" t="s">
        <v>404</v>
      </c>
      <c r="J20" t="s">
        <v>405</v>
      </c>
      <c r="K20">
        <f t="shared" si="0"/>
        <v>11.871260786273778</v>
      </c>
      <c r="L20">
        <v>1659548342.5</v>
      </c>
      <c r="M20">
        <f t="shared" si="1"/>
        <v>8.333307492919417E-3</v>
      </c>
      <c r="N20">
        <f t="shared" si="2"/>
        <v>8.3333074929194169</v>
      </c>
      <c r="O20">
        <f t="shared" si="3"/>
        <v>18.837564935680021</v>
      </c>
      <c r="P20">
        <f t="shared" si="4"/>
        <v>96.451499999999996</v>
      </c>
      <c r="Q20">
        <f t="shared" si="5"/>
        <v>26.692452274686186</v>
      </c>
      <c r="R20">
        <f t="shared" si="6"/>
        <v>2.6398831295796801</v>
      </c>
      <c r="S20">
        <f t="shared" si="7"/>
        <v>9.5390519032274987</v>
      </c>
      <c r="T20">
        <f t="shared" si="8"/>
        <v>0.47832869509007969</v>
      </c>
      <c r="U20">
        <f t="shared" si="9"/>
        <v>2.9099483680537146</v>
      </c>
      <c r="V20">
        <f t="shared" si="10"/>
        <v>0.4385524915759022</v>
      </c>
      <c r="W20">
        <f t="shared" si="11"/>
        <v>0.27739287987380773</v>
      </c>
      <c r="X20">
        <f t="shared" si="12"/>
        <v>321.49526686141587</v>
      </c>
      <c r="Y20">
        <f t="shared" si="13"/>
        <v>32.06852830685834</v>
      </c>
      <c r="Z20">
        <f t="shared" si="14"/>
        <v>31.9617</v>
      </c>
      <c r="AA20">
        <f t="shared" si="15"/>
        <v>4.7647415558925479</v>
      </c>
      <c r="AB20">
        <f t="shared" si="16"/>
        <v>60.782851373669423</v>
      </c>
      <c r="AC20">
        <f t="shared" si="17"/>
        <v>2.9588403012375002</v>
      </c>
      <c r="AD20">
        <f t="shared" si="18"/>
        <v>4.867886639683447</v>
      </c>
      <c r="AE20">
        <f t="shared" si="19"/>
        <v>1.8059012546550477</v>
      </c>
      <c r="AF20">
        <f t="shared" si="20"/>
        <v>-367.49886043774632</v>
      </c>
      <c r="AG20">
        <f t="shared" si="21"/>
        <v>59.426574475332025</v>
      </c>
      <c r="AH20">
        <f t="shared" si="22"/>
        <v>4.6382228200689237</v>
      </c>
      <c r="AI20">
        <f t="shared" si="23"/>
        <v>18.061203719070484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51372.170966460675</v>
      </c>
      <c r="AO20" t="s">
        <v>406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428</v>
      </c>
      <c r="AV20">
        <v>10290.4</v>
      </c>
      <c r="AW20">
        <v>759.2002</v>
      </c>
      <c r="AX20">
        <v>900.13</v>
      </c>
      <c r="AY20">
        <f t="shared" si="28"/>
        <v>0.15656605157032877</v>
      </c>
      <c r="AZ20">
        <v>0.5</v>
      </c>
      <c r="BA20">
        <f t="shared" si="29"/>
        <v>1681.1210999281948</v>
      </c>
      <c r="BB20">
        <f t="shared" si="30"/>
        <v>18.837564935680021</v>
      </c>
      <c r="BC20">
        <f t="shared" si="31"/>
        <v>131.60324641366279</v>
      </c>
      <c r="BD20">
        <f t="shared" si="32"/>
        <v>1.357843850392431E-2</v>
      </c>
      <c r="BE20">
        <f t="shared" si="33"/>
        <v>2.8126381744859072</v>
      </c>
      <c r="BF20">
        <f t="shared" si="34"/>
        <v>547.64241418468259</v>
      </c>
      <c r="BG20" t="s">
        <v>429</v>
      </c>
      <c r="BH20">
        <v>538.62</v>
      </c>
      <c r="BI20">
        <f t="shared" si="35"/>
        <v>538.62</v>
      </c>
      <c r="BJ20">
        <f t="shared" si="36"/>
        <v>0.40161976603379512</v>
      </c>
      <c r="BK20">
        <f t="shared" si="37"/>
        <v>0.38983651904511635</v>
      </c>
      <c r="BL20">
        <f t="shared" si="38"/>
        <v>0.87505054869091847</v>
      </c>
      <c r="BM20">
        <f t="shared" si="39"/>
        <v>-1.5078101994543485</v>
      </c>
      <c r="BN20">
        <f t="shared" si="40"/>
        <v>1.0383330827882464</v>
      </c>
      <c r="BO20">
        <f t="shared" si="41"/>
        <v>0.27657230054481091</v>
      </c>
      <c r="BP20">
        <f t="shared" si="42"/>
        <v>0.72342769945518914</v>
      </c>
      <c r="BQ20">
        <v>1625</v>
      </c>
      <c r="BR20">
        <v>300</v>
      </c>
      <c r="BS20">
        <v>300</v>
      </c>
      <c r="BT20">
        <v>300</v>
      </c>
      <c r="BU20">
        <v>10290.4</v>
      </c>
      <c r="BV20">
        <v>861.21</v>
      </c>
      <c r="BW20">
        <v>-1.0955700000000001E-2</v>
      </c>
      <c r="BX20">
        <v>-0.77</v>
      </c>
      <c r="BY20" t="s">
        <v>409</v>
      </c>
      <c r="BZ20" t="s">
        <v>409</v>
      </c>
      <c r="CA20" t="s">
        <v>409</v>
      </c>
      <c r="CB20" t="s">
        <v>409</v>
      </c>
      <c r="CC20" t="s">
        <v>409</v>
      </c>
      <c r="CD20" t="s">
        <v>409</v>
      </c>
      <c r="CE20" t="s">
        <v>409</v>
      </c>
      <c r="CF20" t="s">
        <v>409</v>
      </c>
      <c r="CG20" t="s">
        <v>409</v>
      </c>
      <c r="CH20" t="s">
        <v>409</v>
      </c>
      <c r="CI20">
        <f t="shared" si="43"/>
        <v>1999.91</v>
      </c>
      <c r="CJ20">
        <f t="shared" si="44"/>
        <v>1681.1210999281948</v>
      </c>
      <c r="CK20">
        <f t="shared" si="45"/>
        <v>0.84059837689105743</v>
      </c>
      <c r="CL20">
        <f t="shared" si="46"/>
        <v>0.16075486739974093</v>
      </c>
      <c r="CM20">
        <v>6</v>
      </c>
      <c r="CN20">
        <v>0.5</v>
      </c>
      <c r="CO20" t="s">
        <v>410</v>
      </c>
      <c r="CP20">
        <v>2</v>
      </c>
      <c r="CQ20">
        <v>1659548342.5</v>
      </c>
      <c r="CR20">
        <v>96.451499999999996</v>
      </c>
      <c r="CS20">
        <v>120.01600000000001</v>
      </c>
      <c r="CT20">
        <v>29.9175</v>
      </c>
      <c r="CU20">
        <v>20.218800000000002</v>
      </c>
      <c r="CV20">
        <v>95.590500000000006</v>
      </c>
      <c r="CW20">
        <v>29.8598</v>
      </c>
      <c r="CX20">
        <v>500.108</v>
      </c>
      <c r="CY20">
        <v>98.799899999999994</v>
      </c>
      <c r="CZ20">
        <v>0.10008499999999999</v>
      </c>
      <c r="DA20">
        <v>32.340499999999999</v>
      </c>
      <c r="DB20">
        <v>31.9617</v>
      </c>
      <c r="DC20">
        <v>999.9</v>
      </c>
      <c r="DD20">
        <v>0</v>
      </c>
      <c r="DE20">
        <v>0</v>
      </c>
      <c r="DF20">
        <v>10008.799999999999</v>
      </c>
      <c r="DG20">
        <v>0</v>
      </c>
      <c r="DH20">
        <v>1833.75</v>
      </c>
      <c r="DI20">
        <v>-23.564900000000002</v>
      </c>
      <c r="DJ20">
        <v>99.426100000000005</v>
      </c>
      <c r="DK20">
        <v>122.49299999999999</v>
      </c>
      <c r="DL20">
        <v>9.6987100000000002</v>
      </c>
      <c r="DM20">
        <v>120.01600000000001</v>
      </c>
      <c r="DN20">
        <v>20.218800000000002</v>
      </c>
      <c r="DO20">
        <v>2.9558499999999999</v>
      </c>
      <c r="DP20">
        <v>1.99762</v>
      </c>
      <c r="DQ20">
        <v>23.781300000000002</v>
      </c>
      <c r="DR20">
        <v>17.4255</v>
      </c>
      <c r="DS20">
        <v>1999.91</v>
      </c>
      <c r="DT20">
        <v>0.98000200000000004</v>
      </c>
      <c r="DU20">
        <v>1.9997899999999999E-2</v>
      </c>
      <c r="DV20">
        <v>0</v>
      </c>
      <c r="DW20">
        <v>758.80399999999997</v>
      </c>
      <c r="DX20">
        <v>5.0001199999999999</v>
      </c>
      <c r="DY20">
        <v>15467.4</v>
      </c>
      <c r="DZ20">
        <v>16031.3</v>
      </c>
      <c r="EA20">
        <v>50.436999999999998</v>
      </c>
      <c r="EB20">
        <v>51.311999999999998</v>
      </c>
      <c r="EC20">
        <v>51.061999999999998</v>
      </c>
      <c r="ED20">
        <v>51.125</v>
      </c>
      <c r="EE20">
        <v>51.75</v>
      </c>
      <c r="EF20">
        <v>1955.02</v>
      </c>
      <c r="EG20">
        <v>39.89</v>
      </c>
      <c r="EH20">
        <v>0</v>
      </c>
      <c r="EI20">
        <v>123.80000019073491</v>
      </c>
      <c r="EJ20">
        <v>0</v>
      </c>
      <c r="EK20">
        <v>759.2002</v>
      </c>
      <c r="EL20">
        <v>-2.5060000030306022</v>
      </c>
      <c r="EM20">
        <v>-61.015384471058681</v>
      </c>
      <c r="EN20">
        <v>15471.248</v>
      </c>
      <c r="EO20">
        <v>15</v>
      </c>
      <c r="EP20">
        <v>1659548302.5</v>
      </c>
      <c r="EQ20" t="s">
        <v>430</v>
      </c>
      <c r="ER20">
        <v>1659548298</v>
      </c>
      <c r="ES20">
        <v>1659548302.5</v>
      </c>
      <c r="ET20">
        <v>22</v>
      </c>
      <c r="EU20">
        <v>2.7E-2</v>
      </c>
      <c r="EV20">
        <v>4.0000000000000001E-3</v>
      </c>
      <c r="EW20">
        <v>0.90500000000000003</v>
      </c>
      <c r="EX20">
        <v>-0.20899999999999999</v>
      </c>
      <c r="EY20">
        <v>120</v>
      </c>
      <c r="EZ20">
        <v>20</v>
      </c>
      <c r="FA20">
        <v>0.1</v>
      </c>
      <c r="FB20">
        <v>0.01</v>
      </c>
      <c r="FC20">
        <v>18.623900902930021</v>
      </c>
      <c r="FD20">
        <v>0.42423476368867619</v>
      </c>
      <c r="FE20">
        <v>8.8306407738277679E-2</v>
      </c>
      <c r="FF20">
        <v>1</v>
      </c>
      <c r="FG20">
        <v>0.46079608023465801</v>
      </c>
      <c r="FH20">
        <v>9.0447628139541353E-2</v>
      </c>
      <c r="FI20">
        <v>1.713187559430835E-2</v>
      </c>
      <c r="FJ20">
        <v>1</v>
      </c>
      <c r="FK20">
        <v>2</v>
      </c>
      <c r="FL20">
        <v>2</v>
      </c>
      <c r="FM20" t="s">
        <v>412</v>
      </c>
      <c r="FN20">
        <v>2.9264700000000001</v>
      </c>
      <c r="FO20">
        <v>2.70309</v>
      </c>
      <c r="FP20">
        <v>2.6365199999999998E-2</v>
      </c>
      <c r="FQ20">
        <v>3.3217400000000001E-2</v>
      </c>
      <c r="FR20">
        <v>0.13056699999999999</v>
      </c>
      <c r="FS20">
        <v>9.8817500000000003E-2</v>
      </c>
      <c r="FT20">
        <v>33807.1</v>
      </c>
      <c r="FU20">
        <v>18495.599999999999</v>
      </c>
      <c r="FV20">
        <v>31224</v>
      </c>
      <c r="FW20">
        <v>20833.900000000001</v>
      </c>
      <c r="FX20">
        <v>36840.300000000003</v>
      </c>
      <c r="FY20">
        <v>31962.1</v>
      </c>
      <c r="FZ20">
        <v>47278</v>
      </c>
      <c r="GA20">
        <v>39871.199999999997</v>
      </c>
      <c r="GB20">
        <v>1.8544</v>
      </c>
      <c r="GC20">
        <v>1.7857000000000001</v>
      </c>
      <c r="GD20">
        <v>-2.0545000000000001E-2</v>
      </c>
      <c r="GE20">
        <v>0</v>
      </c>
      <c r="GF20">
        <v>32.294899999999998</v>
      </c>
      <c r="GG20">
        <v>999.9</v>
      </c>
      <c r="GH20">
        <v>50.7</v>
      </c>
      <c r="GI20">
        <v>39.700000000000003</v>
      </c>
      <c r="GJ20">
        <v>37.441200000000002</v>
      </c>
      <c r="GK20">
        <v>61.241</v>
      </c>
      <c r="GL20">
        <v>18.465499999999999</v>
      </c>
      <c r="GM20">
        <v>1</v>
      </c>
      <c r="GN20">
        <v>1.14594</v>
      </c>
      <c r="GO20">
        <v>3.8593000000000002</v>
      </c>
      <c r="GP20">
        <v>20.155999999999999</v>
      </c>
      <c r="GQ20">
        <v>5.1916799999999999</v>
      </c>
      <c r="GR20">
        <v>11.950100000000001</v>
      </c>
      <c r="GS20">
        <v>4.9912999999999998</v>
      </c>
      <c r="GT20">
        <v>3.2916300000000001</v>
      </c>
      <c r="GU20">
        <v>9999</v>
      </c>
      <c r="GV20">
        <v>9999</v>
      </c>
      <c r="GW20">
        <v>9999</v>
      </c>
      <c r="GX20">
        <v>999.9</v>
      </c>
      <c r="GY20">
        <v>1.8755900000000001</v>
      </c>
      <c r="GZ20">
        <v>1.8745400000000001</v>
      </c>
      <c r="HA20">
        <v>1.8748800000000001</v>
      </c>
      <c r="HB20">
        <v>1.8785099999999999</v>
      </c>
      <c r="HC20">
        <v>1.8721099999999999</v>
      </c>
      <c r="HD20">
        <v>1.86981</v>
      </c>
      <c r="HE20">
        <v>1.87195</v>
      </c>
      <c r="HF20">
        <v>1.875</v>
      </c>
      <c r="HG20">
        <v>0</v>
      </c>
      <c r="HH20">
        <v>0</v>
      </c>
      <c r="HI20">
        <v>0</v>
      </c>
      <c r="HJ20">
        <v>0</v>
      </c>
      <c r="HK20" t="s">
        <v>413</v>
      </c>
      <c r="HL20" t="s">
        <v>414</v>
      </c>
      <c r="HM20" t="s">
        <v>415</v>
      </c>
      <c r="HN20" t="s">
        <v>415</v>
      </c>
      <c r="HO20" t="s">
        <v>415</v>
      </c>
      <c r="HP20" t="s">
        <v>415</v>
      </c>
      <c r="HQ20">
        <v>0</v>
      </c>
      <c r="HR20">
        <v>100</v>
      </c>
      <c r="HS20">
        <v>100</v>
      </c>
      <c r="HT20">
        <v>0.86099999999999999</v>
      </c>
      <c r="HU20">
        <v>5.7700000000000001E-2</v>
      </c>
      <c r="HV20">
        <v>0.68429044966814123</v>
      </c>
      <c r="HW20">
        <v>1.812336702895212E-3</v>
      </c>
      <c r="HX20">
        <v>3.8619255251623539E-7</v>
      </c>
      <c r="HY20">
        <v>-5.7368983599850312E-11</v>
      </c>
      <c r="HZ20">
        <v>-0.26112759139081498</v>
      </c>
      <c r="IA20">
        <v>-3.0293124852242E-2</v>
      </c>
      <c r="IB20">
        <v>2.0697258898176802E-3</v>
      </c>
      <c r="IC20">
        <v>-2.3362980786251589E-5</v>
      </c>
      <c r="ID20">
        <v>3</v>
      </c>
      <c r="IE20">
        <v>2169</v>
      </c>
      <c r="IF20">
        <v>1</v>
      </c>
      <c r="IG20">
        <v>29</v>
      </c>
      <c r="IH20">
        <v>0.7</v>
      </c>
      <c r="II20">
        <v>0.7</v>
      </c>
      <c r="IJ20">
        <v>0.404053</v>
      </c>
      <c r="IK20">
        <v>2.4328599999999998</v>
      </c>
      <c r="IL20">
        <v>1.5490699999999999</v>
      </c>
      <c r="IM20">
        <v>2.2997999999999998</v>
      </c>
      <c r="IN20">
        <v>1.5918000000000001</v>
      </c>
      <c r="IO20">
        <v>2.3303199999999999</v>
      </c>
      <c r="IP20">
        <v>42.590400000000002</v>
      </c>
      <c r="IQ20">
        <v>15.033899999999999</v>
      </c>
      <c r="IR20">
        <v>18</v>
      </c>
      <c r="IS20">
        <v>512.37900000000002</v>
      </c>
      <c r="IT20">
        <v>439.334</v>
      </c>
      <c r="IU20">
        <v>26.688400000000001</v>
      </c>
      <c r="IV20">
        <v>40.834099999999999</v>
      </c>
      <c r="IW20">
        <v>29.9968</v>
      </c>
      <c r="IX20">
        <v>40.988900000000001</v>
      </c>
      <c r="IY20">
        <v>41.002299999999998</v>
      </c>
      <c r="IZ20">
        <v>8.1391200000000001</v>
      </c>
      <c r="JA20">
        <v>48.954799999999999</v>
      </c>
      <c r="JB20">
        <v>0</v>
      </c>
      <c r="JC20">
        <v>26.77</v>
      </c>
      <c r="JD20">
        <v>120</v>
      </c>
      <c r="JE20">
        <v>20.024799999999999</v>
      </c>
      <c r="JF20">
        <v>98.152000000000001</v>
      </c>
      <c r="JG20">
        <v>97.471999999999994</v>
      </c>
    </row>
    <row r="21" spans="1:267" x14ac:dyDescent="0.3">
      <c r="A21">
        <v>5</v>
      </c>
      <c r="B21">
        <v>1659548482.5</v>
      </c>
      <c r="C21">
        <v>504</v>
      </c>
      <c r="D21" t="s">
        <v>431</v>
      </c>
      <c r="E21" t="s">
        <v>432</v>
      </c>
      <c r="F21" t="s">
        <v>402</v>
      </c>
      <c r="G21" t="s">
        <v>403</v>
      </c>
      <c r="H21" t="s">
        <v>404</v>
      </c>
      <c r="I21" t="s">
        <v>404</v>
      </c>
      <c r="J21" t="s">
        <v>405</v>
      </c>
      <c r="K21">
        <f t="shared" si="0"/>
        <v>13.257162911763928</v>
      </c>
      <c r="L21">
        <v>1659548482.5</v>
      </c>
      <c r="M21">
        <f t="shared" si="1"/>
        <v>9.3376925790754246E-3</v>
      </c>
      <c r="N21">
        <f t="shared" si="2"/>
        <v>9.3376925790754246</v>
      </c>
      <c r="O21">
        <f t="shared" si="3"/>
        <v>12.036964237937049</v>
      </c>
      <c r="P21">
        <f t="shared" si="4"/>
        <v>54.9375</v>
      </c>
      <c r="Q21">
        <f t="shared" si="5"/>
        <v>15.457134362488048</v>
      </c>
      <c r="R21">
        <f t="shared" si="6"/>
        <v>1.5287404207193878</v>
      </c>
      <c r="S21">
        <f t="shared" si="7"/>
        <v>5.4334247793749997</v>
      </c>
      <c r="T21">
        <f t="shared" si="8"/>
        <v>0.54557451372903676</v>
      </c>
      <c r="U21">
        <f t="shared" si="9"/>
        <v>2.9071356837440376</v>
      </c>
      <c r="V21">
        <f t="shared" si="10"/>
        <v>0.4944229971760985</v>
      </c>
      <c r="W21">
        <f t="shared" si="11"/>
        <v>0.31320950973246853</v>
      </c>
      <c r="X21">
        <f t="shared" si="12"/>
        <v>321.53676286143394</v>
      </c>
      <c r="Y21">
        <f t="shared" si="13"/>
        <v>31.959992360984131</v>
      </c>
      <c r="Z21">
        <f t="shared" si="14"/>
        <v>31.965699999999998</v>
      </c>
      <c r="AA21">
        <f t="shared" si="15"/>
        <v>4.7658207134308723</v>
      </c>
      <c r="AB21">
        <f t="shared" si="16"/>
        <v>60.506567359367082</v>
      </c>
      <c r="AC21">
        <f t="shared" si="17"/>
        <v>2.9710139772000002</v>
      </c>
      <c r="AD21">
        <f t="shared" si="18"/>
        <v>4.9102338917265556</v>
      </c>
      <c r="AE21">
        <f t="shared" si="19"/>
        <v>1.7948067362308722</v>
      </c>
      <c r="AF21">
        <f t="shared" si="20"/>
        <v>-411.79224273722622</v>
      </c>
      <c r="AG21">
        <f t="shared" si="21"/>
        <v>82.800194312195359</v>
      </c>
      <c r="AH21">
        <f t="shared" si="22"/>
        <v>6.4737898427505325</v>
      </c>
      <c r="AI21">
        <f t="shared" si="23"/>
        <v>-0.98149572084638237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51267.191502079724</v>
      </c>
      <c r="AO21" t="s">
        <v>406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433</v>
      </c>
      <c r="AV21">
        <v>10289.700000000001</v>
      </c>
      <c r="AW21">
        <v>770.2722692307691</v>
      </c>
      <c r="AX21">
        <v>869.35799999999995</v>
      </c>
      <c r="AY21">
        <f t="shared" si="28"/>
        <v>0.11397575080603262</v>
      </c>
      <c r="AZ21">
        <v>0.5</v>
      </c>
      <c r="BA21">
        <f t="shared" si="29"/>
        <v>1681.3394999282041</v>
      </c>
      <c r="BB21">
        <f t="shared" si="30"/>
        <v>12.036964237937049</v>
      </c>
      <c r="BC21">
        <f t="shared" si="31"/>
        <v>95.815965932078242</v>
      </c>
      <c r="BD21">
        <f t="shared" si="32"/>
        <v>9.5319230744094034E-3</v>
      </c>
      <c r="BE21">
        <f t="shared" si="33"/>
        <v>2.9475912109855775</v>
      </c>
      <c r="BF21">
        <f t="shared" si="34"/>
        <v>536.09744843100293</v>
      </c>
      <c r="BG21" t="s">
        <v>434</v>
      </c>
      <c r="BH21">
        <v>557.89</v>
      </c>
      <c r="BI21">
        <f t="shared" si="35"/>
        <v>557.89</v>
      </c>
      <c r="BJ21">
        <f t="shared" si="36"/>
        <v>0.35827357659330217</v>
      </c>
      <c r="BK21">
        <f t="shared" si="37"/>
        <v>0.31812491417812061</v>
      </c>
      <c r="BL21">
        <f t="shared" si="38"/>
        <v>0.89162485473106967</v>
      </c>
      <c r="BM21">
        <f t="shared" si="39"/>
        <v>-0.79754424026732662</v>
      </c>
      <c r="BN21">
        <f t="shared" si="40"/>
        <v>1.0509534883684246</v>
      </c>
      <c r="BO21">
        <f t="shared" si="41"/>
        <v>0.23041035677951963</v>
      </c>
      <c r="BP21">
        <f t="shared" si="42"/>
        <v>0.7695896432204804</v>
      </c>
      <c r="BQ21">
        <v>1627</v>
      </c>
      <c r="BR21">
        <v>300</v>
      </c>
      <c r="BS21">
        <v>300</v>
      </c>
      <c r="BT21">
        <v>300</v>
      </c>
      <c r="BU21">
        <v>10289.700000000001</v>
      </c>
      <c r="BV21">
        <v>845.34</v>
      </c>
      <c r="BW21">
        <v>-1.0954500000000001E-2</v>
      </c>
      <c r="BX21">
        <v>-0.01</v>
      </c>
      <c r="BY21" t="s">
        <v>409</v>
      </c>
      <c r="BZ21" t="s">
        <v>409</v>
      </c>
      <c r="CA21" t="s">
        <v>409</v>
      </c>
      <c r="CB21" t="s">
        <v>409</v>
      </c>
      <c r="CC21" t="s">
        <v>409</v>
      </c>
      <c r="CD21" t="s">
        <v>409</v>
      </c>
      <c r="CE21" t="s">
        <v>409</v>
      </c>
      <c r="CF21" t="s">
        <v>409</v>
      </c>
      <c r="CG21" t="s">
        <v>409</v>
      </c>
      <c r="CH21" t="s">
        <v>409</v>
      </c>
      <c r="CI21">
        <f t="shared" si="43"/>
        <v>2000.17</v>
      </c>
      <c r="CJ21">
        <f t="shared" si="44"/>
        <v>1681.3394999282041</v>
      </c>
      <c r="CK21">
        <f t="shared" si="45"/>
        <v>0.84059829910867778</v>
      </c>
      <c r="CL21">
        <f t="shared" si="46"/>
        <v>0.16075471727974819</v>
      </c>
      <c r="CM21">
        <v>6</v>
      </c>
      <c r="CN21">
        <v>0.5</v>
      </c>
      <c r="CO21" t="s">
        <v>410</v>
      </c>
      <c r="CP21">
        <v>2</v>
      </c>
      <c r="CQ21">
        <v>1659548482.5</v>
      </c>
      <c r="CR21">
        <v>54.9375</v>
      </c>
      <c r="CS21">
        <v>69.996300000000005</v>
      </c>
      <c r="CT21">
        <v>30.04</v>
      </c>
      <c r="CU21">
        <v>19.1722</v>
      </c>
      <c r="CV21">
        <v>54.0867</v>
      </c>
      <c r="CW21">
        <v>29.970300000000002</v>
      </c>
      <c r="CX21">
        <v>500.03800000000001</v>
      </c>
      <c r="CY21">
        <v>98.801900000000003</v>
      </c>
      <c r="CZ21">
        <v>0.10002999999999999</v>
      </c>
      <c r="DA21">
        <v>32.494</v>
      </c>
      <c r="DB21">
        <v>31.965699999999998</v>
      </c>
      <c r="DC21">
        <v>999.9</v>
      </c>
      <c r="DD21">
        <v>0</v>
      </c>
      <c r="DE21">
        <v>0</v>
      </c>
      <c r="DF21">
        <v>9992.5</v>
      </c>
      <c r="DG21">
        <v>0</v>
      </c>
      <c r="DH21">
        <v>1690.76</v>
      </c>
      <c r="DI21">
        <v>-15.0588</v>
      </c>
      <c r="DJ21">
        <v>56.639000000000003</v>
      </c>
      <c r="DK21">
        <v>71.364500000000007</v>
      </c>
      <c r="DL21">
        <v>10.867800000000001</v>
      </c>
      <c r="DM21">
        <v>69.996300000000005</v>
      </c>
      <c r="DN21">
        <v>19.1722</v>
      </c>
      <c r="DO21">
        <v>2.96801</v>
      </c>
      <c r="DP21">
        <v>1.89425</v>
      </c>
      <c r="DQ21">
        <v>23.849499999999999</v>
      </c>
      <c r="DR21">
        <v>16.587</v>
      </c>
      <c r="DS21">
        <v>2000.17</v>
      </c>
      <c r="DT21">
        <v>0.98000500000000001</v>
      </c>
      <c r="DU21">
        <v>1.9994899999999999E-2</v>
      </c>
      <c r="DV21">
        <v>0</v>
      </c>
      <c r="DW21">
        <v>769.70600000000002</v>
      </c>
      <c r="DX21">
        <v>5.0001199999999999</v>
      </c>
      <c r="DY21">
        <v>15674.8</v>
      </c>
      <c r="DZ21">
        <v>16033.4</v>
      </c>
      <c r="EA21">
        <v>50.625</v>
      </c>
      <c r="EB21">
        <v>51.5</v>
      </c>
      <c r="EC21">
        <v>51.25</v>
      </c>
      <c r="ED21">
        <v>51.311999999999998</v>
      </c>
      <c r="EE21">
        <v>51.875</v>
      </c>
      <c r="EF21">
        <v>1955.28</v>
      </c>
      <c r="EG21">
        <v>39.89</v>
      </c>
      <c r="EH21">
        <v>0</v>
      </c>
      <c r="EI21">
        <v>139.70000004768369</v>
      </c>
      <c r="EJ21">
        <v>0</v>
      </c>
      <c r="EK21">
        <v>770.2722692307691</v>
      </c>
      <c r="EL21">
        <v>-2.6327863310406538</v>
      </c>
      <c r="EM21">
        <v>-45.466666707966972</v>
      </c>
      <c r="EN21">
        <v>15688.16538461538</v>
      </c>
      <c r="EO21">
        <v>15</v>
      </c>
      <c r="EP21">
        <v>1659548442</v>
      </c>
      <c r="EQ21" t="s">
        <v>435</v>
      </c>
      <c r="ER21">
        <v>1659548428.5</v>
      </c>
      <c r="ES21">
        <v>1659548442</v>
      </c>
      <c r="ET21">
        <v>23</v>
      </c>
      <c r="EU21">
        <v>6.7000000000000004E-2</v>
      </c>
      <c r="EV21">
        <v>8.9999999999999993E-3</v>
      </c>
      <c r="EW21">
        <v>0.879</v>
      </c>
      <c r="EX21">
        <v>-0.22700000000000001</v>
      </c>
      <c r="EY21">
        <v>70</v>
      </c>
      <c r="EZ21">
        <v>19</v>
      </c>
      <c r="FA21">
        <v>7.0000000000000007E-2</v>
      </c>
      <c r="FB21">
        <v>0.01</v>
      </c>
      <c r="FC21">
        <v>12.02797069734485</v>
      </c>
      <c r="FD21">
        <v>-0.16230948148721661</v>
      </c>
      <c r="FE21">
        <v>6.7707345040862635E-2</v>
      </c>
      <c r="FF21">
        <v>1</v>
      </c>
      <c r="FG21">
        <v>0.5375589121427774</v>
      </c>
      <c r="FH21">
        <v>6.1691273575813207E-2</v>
      </c>
      <c r="FI21">
        <v>1.118737197928316E-2</v>
      </c>
      <c r="FJ21">
        <v>1</v>
      </c>
      <c r="FK21">
        <v>2</v>
      </c>
      <c r="FL21">
        <v>2</v>
      </c>
      <c r="FM21" t="s">
        <v>412</v>
      </c>
      <c r="FN21">
        <v>2.9262600000000001</v>
      </c>
      <c r="FO21">
        <v>2.70289</v>
      </c>
      <c r="FP21">
        <v>1.5004699999999999E-2</v>
      </c>
      <c r="FQ21">
        <v>1.9596700000000002E-2</v>
      </c>
      <c r="FR21">
        <v>0.13089400000000001</v>
      </c>
      <c r="FS21">
        <v>9.5166899999999999E-2</v>
      </c>
      <c r="FT21">
        <v>34195.800000000003</v>
      </c>
      <c r="FU21">
        <v>18753.7</v>
      </c>
      <c r="FV21">
        <v>31219.4</v>
      </c>
      <c r="FW21">
        <v>20831.7</v>
      </c>
      <c r="FX21">
        <v>36822</v>
      </c>
      <c r="FY21">
        <v>32086.3</v>
      </c>
      <c r="FZ21">
        <v>47271.7</v>
      </c>
      <c r="GA21">
        <v>39867</v>
      </c>
      <c r="GB21">
        <v>1.85408</v>
      </c>
      <c r="GC21">
        <v>1.7831999999999999</v>
      </c>
      <c r="GD21">
        <v>-2.0302799999999999E-2</v>
      </c>
      <c r="GE21">
        <v>0</v>
      </c>
      <c r="GF21">
        <v>32.294899999999998</v>
      </c>
      <c r="GG21">
        <v>999.9</v>
      </c>
      <c r="GH21">
        <v>50.6</v>
      </c>
      <c r="GI21">
        <v>39.799999999999997</v>
      </c>
      <c r="GJ21">
        <v>37.563099999999999</v>
      </c>
      <c r="GK21">
        <v>61.341000000000001</v>
      </c>
      <c r="GL21">
        <v>18.269200000000001</v>
      </c>
      <c r="GM21">
        <v>1</v>
      </c>
      <c r="GN21">
        <v>1.1530199999999999</v>
      </c>
      <c r="GO21">
        <v>4.1191000000000004</v>
      </c>
      <c r="GP21">
        <v>20.149000000000001</v>
      </c>
      <c r="GQ21">
        <v>5.1928799999999997</v>
      </c>
      <c r="GR21">
        <v>11.950100000000001</v>
      </c>
      <c r="GS21">
        <v>4.9932499999999997</v>
      </c>
      <c r="GT21">
        <v>3.2911999999999999</v>
      </c>
      <c r="GU21">
        <v>9999</v>
      </c>
      <c r="GV21">
        <v>9999</v>
      </c>
      <c r="GW21">
        <v>9999</v>
      </c>
      <c r="GX21">
        <v>999.9</v>
      </c>
      <c r="GY21">
        <v>1.87558</v>
      </c>
      <c r="GZ21">
        <v>1.87453</v>
      </c>
      <c r="HA21">
        <v>1.87487</v>
      </c>
      <c r="HB21">
        <v>1.8785099999999999</v>
      </c>
      <c r="HC21">
        <v>1.87212</v>
      </c>
      <c r="HD21">
        <v>1.86982</v>
      </c>
      <c r="HE21">
        <v>1.87195</v>
      </c>
      <c r="HF21">
        <v>1.875</v>
      </c>
      <c r="HG21">
        <v>0</v>
      </c>
      <c r="HH21">
        <v>0</v>
      </c>
      <c r="HI21">
        <v>0</v>
      </c>
      <c r="HJ21">
        <v>0</v>
      </c>
      <c r="HK21" t="s">
        <v>413</v>
      </c>
      <c r="HL21" t="s">
        <v>414</v>
      </c>
      <c r="HM21" t="s">
        <v>415</v>
      </c>
      <c r="HN21" t="s">
        <v>415</v>
      </c>
      <c r="HO21" t="s">
        <v>415</v>
      </c>
      <c r="HP21" t="s">
        <v>415</v>
      </c>
      <c r="HQ21">
        <v>0</v>
      </c>
      <c r="HR21">
        <v>100</v>
      </c>
      <c r="HS21">
        <v>100</v>
      </c>
      <c r="HT21">
        <v>0.85099999999999998</v>
      </c>
      <c r="HU21">
        <v>6.9699999999999998E-2</v>
      </c>
      <c r="HV21">
        <v>0.75164662397480275</v>
      </c>
      <c r="HW21">
        <v>1.812336702895212E-3</v>
      </c>
      <c r="HX21">
        <v>3.8619255251623539E-7</v>
      </c>
      <c r="HY21">
        <v>-5.7368983599850312E-11</v>
      </c>
      <c r="HZ21">
        <v>-0.25253701193441008</v>
      </c>
      <c r="IA21">
        <v>-3.0293124852242E-2</v>
      </c>
      <c r="IB21">
        <v>2.0697258898176802E-3</v>
      </c>
      <c r="IC21">
        <v>-2.3362980786251589E-5</v>
      </c>
      <c r="ID21">
        <v>3</v>
      </c>
      <c r="IE21">
        <v>2169</v>
      </c>
      <c r="IF21">
        <v>1</v>
      </c>
      <c r="IG21">
        <v>29</v>
      </c>
      <c r="IH21">
        <v>0.9</v>
      </c>
      <c r="II21">
        <v>0.7</v>
      </c>
      <c r="IJ21">
        <v>0.29296899999999998</v>
      </c>
      <c r="IK21">
        <v>2.4450699999999999</v>
      </c>
      <c r="IL21">
        <v>1.5490699999999999</v>
      </c>
      <c r="IM21">
        <v>2.2997999999999998</v>
      </c>
      <c r="IN21">
        <v>1.5918000000000001</v>
      </c>
      <c r="IO21">
        <v>2.3767100000000001</v>
      </c>
      <c r="IP21">
        <v>42.6706</v>
      </c>
      <c r="IQ21">
        <v>14.9901</v>
      </c>
      <c r="IR21">
        <v>18</v>
      </c>
      <c r="IS21">
        <v>512.44000000000005</v>
      </c>
      <c r="IT21">
        <v>437.899</v>
      </c>
      <c r="IU21">
        <v>27.099</v>
      </c>
      <c r="IV21">
        <v>40.8797</v>
      </c>
      <c r="IW21">
        <v>29.9999</v>
      </c>
      <c r="IX21">
        <v>41.03</v>
      </c>
      <c r="IY21">
        <v>41.039200000000001</v>
      </c>
      <c r="IZ21">
        <v>5.8976699999999997</v>
      </c>
      <c r="JA21">
        <v>52.045499999999997</v>
      </c>
      <c r="JB21">
        <v>0</v>
      </c>
      <c r="JC21">
        <v>27.1267</v>
      </c>
      <c r="JD21">
        <v>70</v>
      </c>
      <c r="JE21">
        <v>19.050699999999999</v>
      </c>
      <c r="JF21">
        <v>98.138499999999993</v>
      </c>
      <c r="JG21">
        <v>97.461699999999993</v>
      </c>
    </row>
    <row r="22" spans="1:267" x14ac:dyDescent="0.3">
      <c r="A22">
        <v>6</v>
      </c>
      <c r="B22">
        <v>1659548615.5</v>
      </c>
      <c r="C22">
        <v>637</v>
      </c>
      <c r="D22" t="s">
        <v>436</v>
      </c>
      <c r="E22" t="s">
        <v>437</v>
      </c>
      <c r="F22" t="s">
        <v>402</v>
      </c>
      <c r="G22" t="s">
        <v>403</v>
      </c>
      <c r="H22" t="s">
        <v>404</v>
      </c>
      <c r="I22" t="s">
        <v>404</v>
      </c>
      <c r="J22" t="s">
        <v>405</v>
      </c>
      <c r="K22">
        <f t="shared" si="0"/>
        <v>13.41590933701098</v>
      </c>
      <c r="L22">
        <v>1659548615.5</v>
      </c>
      <c r="M22">
        <f t="shared" si="1"/>
        <v>9.7242488733344911E-3</v>
      </c>
      <c r="N22">
        <f t="shared" si="2"/>
        <v>9.7242488733344903</v>
      </c>
      <c r="O22">
        <f t="shared" si="3"/>
        <v>5.2170116221291192</v>
      </c>
      <c r="P22">
        <f t="shared" si="4"/>
        <v>23.502199999999998</v>
      </c>
      <c r="Q22">
        <f t="shared" si="5"/>
        <v>7.1164032063963516</v>
      </c>
      <c r="R22">
        <f t="shared" si="6"/>
        <v>0.70384940908124949</v>
      </c>
      <c r="S22">
        <f t="shared" si="7"/>
        <v>2.3244902097791602</v>
      </c>
      <c r="T22">
        <f t="shared" si="8"/>
        <v>0.57264097966093441</v>
      </c>
      <c r="U22">
        <f t="shared" si="9"/>
        <v>2.911126409186894</v>
      </c>
      <c r="V22">
        <f t="shared" si="10"/>
        <v>0.51663586363608005</v>
      </c>
      <c r="W22">
        <f t="shared" si="11"/>
        <v>0.32747159925052777</v>
      </c>
      <c r="X22">
        <f t="shared" si="12"/>
        <v>321.53516686143325</v>
      </c>
      <c r="Y22">
        <f t="shared" si="13"/>
        <v>31.982984223161544</v>
      </c>
      <c r="Z22">
        <f t="shared" si="14"/>
        <v>32.006399999999999</v>
      </c>
      <c r="AA22">
        <f t="shared" si="15"/>
        <v>4.7768132443716311</v>
      </c>
      <c r="AB22">
        <f t="shared" si="16"/>
        <v>60.437546867419222</v>
      </c>
      <c r="AC22">
        <f t="shared" si="17"/>
        <v>2.9882727980002999</v>
      </c>
      <c r="AD22">
        <f t="shared" si="18"/>
        <v>4.9443978997950087</v>
      </c>
      <c r="AE22">
        <f t="shared" si="19"/>
        <v>1.7885404463713312</v>
      </c>
      <c r="AF22">
        <f t="shared" si="20"/>
        <v>-428.83937531405104</v>
      </c>
      <c r="AG22">
        <f t="shared" si="21"/>
        <v>95.830401441154081</v>
      </c>
      <c r="AH22">
        <f t="shared" si="22"/>
        <v>7.4883171163897764</v>
      </c>
      <c r="AI22">
        <f t="shared" si="23"/>
        <v>-3.9854898950739113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51358.985042144719</v>
      </c>
      <c r="AO22" t="s">
        <v>406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438</v>
      </c>
      <c r="AV22">
        <v>10289.799999999999</v>
      </c>
      <c r="AW22">
        <v>780.40207692307695</v>
      </c>
      <c r="AX22">
        <v>851.19899999999996</v>
      </c>
      <c r="AY22">
        <f t="shared" si="28"/>
        <v>8.3173174635922997E-2</v>
      </c>
      <c r="AZ22">
        <v>0.5</v>
      </c>
      <c r="BA22">
        <f t="shared" si="29"/>
        <v>1681.3310999282039</v>
      </c>
      <c r="BB22">
        <f t="shared" si="30"/>
        <v>5.2170116221291192</v>
      </c>
      <c r="BC22">
        <f t="shared" si="31"/>
        <v>69.920822597568502</v>
      </c>
      <c r="BD22">
        <f t="shared" si="32"/>
        <v>5.4756889704037593E-3</v>
      </c>
      <c r="BE22">
        <f t="shared" si="33"/>
        <v>3.0318068982693824</v>
      </c>
      <c r="BF22">
        <f t="shared" si="34"/>
        <v>529.13641752781473</v>
      </c>
      <c r="BG22" t="s">
        <v>439</v>
      </c>
      <c r="BH22">
        <v>594.66999999999996</v>
      </c>
      <c r="BI22">
        <f t="shared" si="35"/>
        <v>594.66999999999996</v>
      </c>
      <c r="BJ22">
        <f t="shared" si="36"/>
        <v>0.30137370932061713</v>
      </c>
      <c r="BK22">
        <f t="shared" si="37"/>
        <v>0.27598019357235637</v>
      </c>
      <c r="BL22">
        <f t="shared" si="38"/>
        <v>0.9095837445368673</v>
      </c>
      <c r="BM22">
        <f t="shared" si="39"/>
        <v>-0.49717799789106026</v>
      </c>
      <c r="BN22">
        <f t="shared" si="40"/>
        <v>1.0584009713052001</v>
      </c>
      <c r="BO22">
        <f t="shared" si="41"/>
        <v>0.21029818674848291</v>
      </c>
      <c r="BP22">
        <f t="shared" si="42"/>
        <v>0.78970181325151712</v>
      </c>
      <c r="BQ22">
        <v>1629</v>
      </c>
      <c r="BR22">
        <v>300</v>
      </c>
      <c r="BS22">
        <v>300</v>
      </c>
      <c r="BT22">
        <v>300</v>
      </c>
      <c r="BU22">
        <v>10289.799999999999</v>
      </c>
      <c r="BV22">
        <v>831.55</v>
      </c>
      <c r="BW22">
        <v>-1.09543E-2</v>
      </c>
      <c r="BX22">
        <v>-1.25</v>
      </c>
      <c r="BY22" t="s">
        <v>409</v>
      </c>
      <c r="BZ22" t="s">
        <v>409</v>
      </c>
      <c r="CA22" t="s">
        <v>409</v>
      </c>
      <c r="CB22" t="s">
        <v>409</v>
      </c>
      <c r="CC22" t="s">
        <v>409</v>
      </c>
      <c r="CD22" t="s">
        <v>409</v>
      </c>
      <c r="CE22" t="s">
        <v>409</v>
      </c>
      <c r="CF22" t="s">
        <v>409</v>
      </c>
      <c r="CG22" t="s">
        <v>409</v>
      </c>
      <c r="CH22" t="s">
        <v>409</v>
      </c>
      <c r="CI22">
        <f t="shared" si="43"/>
        <v>2000.16</v>
      </c>
      <c r="CJ22">
        <f t="shared" si="44"/>
        <v>1681.3310999282039</v>
      </c>
      <c r="CK22">
        <f t="shared" si="45"/>
        <v>0.84059830209993391</v>
      </c>
      <c r="CL22">
        <f t="shared" si="46"/>
        <v>0.16075472305287239</v>
      </c>
      <c r="CM22">
        <v>6</v>
      </c>
      <c r="CN22">
        <v>0.5</v>
      </c>
      <c r="CO22" t="s">
        <v>410</v>
      </c>
      <c r="CP22">
        <v>2</v>
      </c>
      <c r="CQ22">
        <v>1659548615.5</v>
      </c>
      <c r="CR22">
        <v>23.502199999999998</v>
      </c>
      <c r="CS22">
        <v>30.035399999999999</v>
      </c>
      <c r="CT22">
        <v>30.2135</v>
      </c>
      <c r="CU22">
        <v>18.8995</v>
      </c>
      <c r="CV22">
        <v>22.694500000000001</v>
      </c>
      <c r="CW22">
        <v>30.135300000000001</v>
      </c>
      <c r="CX22">
        <v>500.11200000000002</v>
      </c>
      <c r="CY22">
        <v>98.805300000000003</v>
      </c>
      <c r="CZ22">
        <v>9.9917800000000001E-2</v>
      </c>
      <c r="DA22">
        <v>32.616999999999997</v>
      </c>
      <c r="DB22">
        <v>32.006399999999999</v>
      </c>
      <c r="DC22">
        <v>999.9</v>
      </c>
      <c r="DD22">
        <v>0</v>
      </c>
      <c r="DE22">
        <v>0</v>
      </c>
      <c r="DF22">
        <v>10015</v>
      </c>
      <c r="DG22">
        <v>0</v>
      </c>
      <c r="DH22">
        <v>1573.91</v>
      </c>
      <c r="DI22">
        <v>-6.5331999999999999</v>
      </c>
      <c r="DJ22">
        <v>24.234400000000001</v>
      </c>
      <c r="DK22">
        <v>30.614000000000001</v>
      </c>
      <c r="DL22">
        <v>11.3141</v>
      </c>
      <c r="DM22">
        <v>30.035399999999999</v>
      </c>
      <c r="DN22">
        <v>18.8995</v>
      </c>
      <c r="DO22">
        <v>2.9852599999999998</v>
      </c>
      <c r="DP22">
        <v>1.86737</v>
      </c>
      <c r="DQ22">
        <v>23.945900000000002</v>
      </c>
      <c r="DR22">
        <v>16.362400000000001</v>
      </c>
      <c r="DS22">
        <v>2000.16</v>
      </c>
      <c r="DT22">
        <v>0.98000500000000001</v>
      </c>
      <c r="DU22">
        <v>1.9994899999999999E-2</v>
      </c>
      <c r="DV22">
        <v>0</v>
      </c>
      <c r="DW22">
        <v>779.96799999999996</v>
      </c>
      <c r="DX22">
        <v>5.0001199999999999</v>
      </c>
      <c r="DY22">
        <v>15885.8</v>
      </c>
      <c r="DZ22">
        <v>16033.3</v>
      </c>
      <c r="EA22">
        <v>50.625</v>
      </c>
      <c r="EB22">
        <v>51.436999999999998</v>
      </c>
      <c r="EC22">
        <v>51.311999999999998</v>
      </c>
      <c r="ED22">
        <v>51.25</v>
      </c>
      <c r="EE22">
        <v>51.936999999999998</v>
      </c>
      <c r="EF22">
        <v>1955.27</v>
      </c>
      <c r="EG22">
        <v>39.89</v>
      </c>
      <c r="EH22">
        <v>0</v>
      </c>
      <c r="EI22">
        <v>132.4000000953674</v>
      </c>
      <c r="EJ22">
        <v>0</v>
      </c>
      <c r="EK22">
        <v>780.40207692307695</v>
      </c>
      <c r="EL22">
        <v>-2.0997606914044198</v>
      </c>
      <c r="EM22">
        <v>18.529914539347001</v>
      </c>
      <c r="EN22">
        <v>15888.446153846149</v>
      </c>
      <c r="EO22">
        <v>15</v>
      </c>
      <c r="EP22">
        <v>1659548576</v>
      </c>
      <c r="EQ22" t="s">
        <v>440</v>
      </c>
      <c r="ER22">
        <v>1659548563.5</v>
      </c>
      <c r="ES22">
        <v>1659548576</v>
      </c>
      <c r="ET22">
        <v>24</v>
      </c>
      <c r="EU22">
        <v>1.4999999999999999E-2</v>
      </c>
      <c r="EV22">
        <v>3.0000000000000001E-3</v>
      </c>
      <c r="EW22">
        <v>0.82</v>
      </c>
      <c r="EX22">
        <v>-0.23599999999999999</v>
      </c>
      <c r="EY22">
        <v>30</v>
      </c>
      <c r="EZ22">
        <v>19</v>
      </c>
      <c r="FA22">
        <v>0.21</v>
      </c>
      <c r="FB22">
        <v>0.01</v>
      </c>
      <c r="FC22">
        <v>5.2536796567364838</v>
      </c>
      <c r="FD22">
        <v>-0.29115229176441171</v>
      </c>
      <c r="FE22">
        <v>5.257645250393489E-2</v>
      </c>
      <c r="FF22">
        <v>1</v>
      </c>
      <c r="FG22">
        <v>0.56610660371628008</v>
      </c>
      <c r="FH22">
        <v>8.4586953191331332E-2</v>
      </c>
      <c r="FI22">
        <v>1.8033658533430572E-2</v>
      </c>
      <c r="FJ22">
        <v>1</v>
      </c>
      <c r="FK22">
        <v>2</v>
      </c>
      <c r="FL22">
        <v>2</v>
      </c>
      <c r="FM22" t="s">
        <v>412</v>
      </c>
      <c r="FN22">
        <v>2.9264700000000001</v>
      </c>
      <c r="FO22">
        <v>2.7029800000000002</v>
      </c>
      <c r="FP22">
        <v>6.2910400000000003E-3</v>
      </c>
      <c r="FQ22">
        <v>8.4190900000000006E-3</v>
      </c>
      <c r="FR22">
        <v>0.13140199999999999</v>
      </c>
      <c r="FS22">
        <v>9.4209399999999999E-2</v>
      </c>
      <c r="FT22">
        <v>34499.599999999999</v>
      </c>
      <c r="FU22">
        <v>18968.5</v>
      </c>
      <c r="FV22">
        <v>31220.9</v>
      </c>
      <c r="FW22">
        <v>20833.099999999999</v>
      </c>
      <c r="FX22">
        <v>36802.1</v>
      </c>
      <c r="FY22">
        <v>32121.9</v>
      </c>
      <c r="FZ22">
        <v>47273.599999999999</v>
      </c>
      <c r="GA22">
        <v>39869.800000000003</v>
      </c>
      <c r="GB22">
        <v>1.85443</v>
      </c>
      <c r="GC22">
        <v>1.7829699999999999</v>
      </c>
      <c r="GD22">
        <v>-2.06567E-2</v>
      </c>
      <c r="GE22">
        <v>0</v>
      </c>
      <c r="GF22">
        <v>32.3414</v>
      </c>
      <c r="GG22">
        <v>999.9</v>
      </c>
      <c r="GH22">
        <v>50.4</v>
      </c>
      <c r="GI22">
        <v>39.9</v>
      </c>
      <c r="GJ22">
        <v>37.616</v>
      </c>
      <c r="GK22">
        <v>61.091000000000001</v>
      </c>
      <c r="GL22">
        <v>18.2332</v>
      </c>
      <c r="GM22">
        <v>1</v>
      </c>
      <c r="GN22">
        <v>1.1524000000000001</v>
      </c>
      <c r="GO22">
        <v>4.4005200000000002</v>
      </c>
      <c r="GP22">
        <v>20.142099999999999</v>
      </c>
      <c r="GQ22">
        <v>5.1931799999999999</v>
      </c>
      <c r="GR22">
        <v>11.950100000000001</v>
      </c>
      <c r="GS22">
        <v>4.9928499999999998</v>
      </c>
      <c r="GT22">
        <v>3.29115</v>
      </c>
      <c r="GU22">
        <v>9999</v>
      </c>
      <c r="GV22">
        <v>9999</v>
      </c>
      <c r="GW22">
        <v>9999</v>
      </c>
      <c r="GX22">
        <v>999.9</v>
      </c>
      <c r="GY22">
        <v>1.8755200000000001</v>
      </c>
      <c r="GZ22">
        <v>1.87452</v>
      </c>
      <c r="HA22">
        <v>1.87486</v>
      </c>
      <c r="HB22">
        <v>1.8785099999999999</v>
      </c>
      <c r="HC22">
        <v>1.8721099999999999</v>
      </c>
      <c r="HD22">
        <v>1.86981</v>
      </c>
      <c r="HE22">
        <v>1.87195</v>
      </c>
      <c r="HF22">
        <v>1.875</v>
      </c>
      <c r="HG22">
        <v>0</v>
      </c>
      <c r="HH22">
        <v>0</v>
      </c>
      <c r="HI22">
        <v>0</v>
      </c>
      <c r="HJ22">
        <v>0</v>
      </c>
      <c r="HK22" t="s">
        <v>413</v>
      </c>
      <c r="HL22" t="s">
        <v>414</v>
      </c>
      <c r="HM22" t="s">
        <v>415</v>
      </c>
      <c r="HN22" t="s">
        <v>415</v>
      </c>
      <c r="HO22" t="s">
        <v>415</v>
      </c>
      <c r="HP22" t="s">
        <v>415</v>
      </c>
      <c r="HQ22">
        <v>0</v>
      </c>
      <c r="HR22">
        <v>100</v>
      </c>
      <c r="HS22">
        <v>100</v>
      </c>
      <c r="HT22">
        <v>0.80800000000000005</v>
      </c>
      <c r="HU22">
        <v>7.8200000000000006E-2</v>
      </c>
      <c r="HV22">
        <v>0.76635157909570184</v>
      </c>
      <c r="HW22">
        <v>1.812336702895212E-3</v>
      </c>
      <c r="HX22">
        <v>3.8619255251623539E-7</v>
      </c>
      <c r="HY22">
        <v>-5.7368983599850312E-11</v>
      </c>
      <c r="HZ22">
        <v>-0.24907417824110989</v>
      </c>
      <c r="IA22">
        <v>-3.0293124852242E-2</v>
      </c>
      <c r="IB22">
        <v>2.0697258898176802E-3</v>
      </c>
      <c r="IC22">
        <v>-2.3362980786251589E-5</v>
      </c>
      <c r="ID22">
        <v>3</v>
      </c>
      <c r="IE22">
        <v>2169</v>
      </c>
      <c r="IF22">
        <v>1</v>
      </c>
      <c r="IG22">
        <v>29</v>
      </c>
      <c r="IH22">
        <v>0.9</v>
      </c>
      <c r="II22">
        <v>0.7</v>
      </c>
      <c r="IJ22">
        <v>0.20507800000000001</v>
      </c>
      <c r="IK22">
        <v>2.4670399999999999</v>
      </c>
      <c r="IL22">
        <v>1.5490699999999999</v>
      </c>
      <c r="IM22">
        <v>2.2997999999999998</v>
      </c>
      <c r="IN22">
        <v>1.5918000000000001</v>
      </c>
      <c r="IO22">
        <v>2.36084</v>
      </c>
      <c r="IP22">
        <v>42.724200000000003</v>
      </c>
      <c r="IQ22">
        <v>14.9201</v>
      </c>
      <c r="IR22">
        <v>18</v>
      </c>
      <c r="IS22">
        <v>512.60699999999997</v>
      </c>
      <c r="IT22">
        <v>437.7</v>
      </c>
      <c r="IU22">
        <v>27.052</v>
      </c>
      <c r="IV22">
        <v>40.854599999999998</v>
      </c>
      <c r="IW22">
        <v>30.0001</v>
      </c>
      <c r="IX22">
        <v>41.019399999999997</v>
      </c>
      <c r="IY22">
        <v>41.030999999999999</v>
      </c>
      <c r="IZ22">
        <v>4.1525699999999999</v>
      </c>
      <c r="JA22">
        <v>52.377400000000002</v>
      </c>
      <c r="JB22">
        <v>0</v>
      </c>
      <c r="JC22">
        <v>27.046099999999999</v>
      </c>
      <c r="JD22">
        <v>30</v>
      </c>
      <c r="JE22">
        <v>18.8157</v>
      </c>
      <c r="JF22">
        <v>98.142700000000005</v>
      </c>
      <c r="JG22">
        <v>97.468199999999996</v>
      </c>
    </row>
    <row r="23" spans="1:267" x14ac:dyDescent="0.3">
      <c r="A23">
        <v>7</v>
      </c>
      <c r="B23">
        <v>1659548743</v>
      </c>
      <c r="C23">
        <v>764.5</v>
      </c>
      <c r="D23" t="s">
        <v>441</v>
      </c>
      <c r="E23" t="s">
        <v>442</v>
      </c>
      <c r="F23" t="s">
        <v>402</v>
      </c>
      <c r="G23" t="s">
        <v>403</v>
      </c>
      <c r="H23" t="s">
        <v>404</v>
      </c>
      <c r="I23" t="s">
        <v>404</v>
      </c>
      <c r="J23" t="s">
        <v>405</v>
      </c>
      <c r="K23">
        <f t="shared" si="0"/>
        <v>11.834454809569555</v>
      </c>
      <c r="L23">
        <v>1659548743</v>
      </c>
      <c r="M23">
        <f t="shared" si="1"/>
        <v>1.0121777521698771E-2</v>
      </c>
      <c r="N23">
        <f t="shared" si="2"/>
        <v>10.121777521698771</v>
      </c>
      <c r="O23">
        <f t="shared" si="3"/>
        <v>1.5810471404182196</v>
      </c>
      <c r="P23">
        <f t="shared" si="4"/>
        <v>8.0548000000000002</v>
      </c>
      <c r="Q23">
        <f t="shared" si="5"/>
        <v>3.2718047073679872</v>
      </c>
      <c r="R23">
        <f t="shared" si="6"/>
        <v>0.32359286325956377</v>
      </c>
      <c r="S23">
        <f t="shared" si="7"/>
        <v>0.79664773056699989</v>
      </c>
      <c r="T23">
        <f t="shared" si="8"/>
        <v>0.60153184673938798</v>
      </c>
      <c r="U23">
        <f t="shared" si="9"/>
        <v>2.9117631186565465</v>
      </c>
      <c r="V23">
        <f t="shared" si="10"/>
        <v>0.54006912553287079</v>
      </c>
      <c r="W23">
        <f t="shared" si="11"/>
        <v>0.34254054763636421</v>
      </c>
      <c r="X23">
        <f t="shared" si="12"/>
        <v>321.48888286141306</v>
      </c>
      <c r="Y23">
        <f t="shared" si="13"/>
        <v>31.967123146600599</v>
      </c>
      <c r="Z23">
        <f t="shared" si="14"/>
        <v>32.005699999999997</v>
      </c>
      <c r="AA23">
        <f t="shared" si="15"/>
        <v>4.776623997257273</v>
      </c>
      <c r="AB23">
        <f t="shared" si="16"/>
        <v>60.291792801893088</v>
      </c>
      <c r="AC23">
        <f t="shared" si="17"/>
        <v>2.9958456755614997</v>
      </c>
      <c r="AD23">
        <f t="shared" si="18"/>
        <v>4.9689112503342807</v>
      </c>
      <c r="AE23">
        <f t="shared" si="19"/>
        <v>1.7807783216957733</v>
      </c>
      <c r="AF23">
        <f t="shared" si="20"/>
        <v>-446.37038870691583</v>
      </c>
      <c r="AG23">
        <f t="shared" si="21"/>
        <v>109.74400020118073</v>
      </c>
      <c r="AH23">
        <f t="shared" si="22"/>
        <v>8.5773413948616088</v>
      </c>
      <c r="AI23">
        <f t="shared" si="23"/>
        <v>-6.560164249460442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51362.13197240977</v>
      </c>
      <c r="AO23" t="s">
        <v>406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443</v>
      </c>
      <c r="AV23">
        <v>10289.9</v>
      </c>
      <c r="AW23">
        <v>783.62938461538465</v>
      </c>
      <c r="AX23">
        <v>835.73699999999997</v>
      </c>
      <c r="AY23">
        <f t="shared" si="28"/>
        <v>6.2349298145966126E-2</v>
      </c>
      <c r="AZ23">
        <v>0.5</v>
      </c>
      <c r="BA23">
        <f t="shared" si="29"/>
        <v>1681.087499928193</v>
      </c>
      <c r="BB23">
        <f t="shared" si="30"/>
        <v>1.5810471404182196</v>
      </c>
      <c r="BC23">
        <f t="shared" si="31"/>
        <v>52.407312871239853</v>
      </c>
      <c r="BD23">
        <f t="shared" si="32"/>
        <v>3.3136179276811754E-3</v>
      </c>
      <c r="BE23">
        <f t="shared" si="33"/>
        <v>3.1063995012785122</v>
      </c>
      <c r="BF23">
        <f t="shared" si="34"/>
        <v>523.12005555598489</v>
      </c>
      <c r="BG23" t="s">
        <v>444</v>
      </c>
      <c r="BH23">
        <v>606.95000000000005</v>
      </c>
      <c r="BI23">
        <f t="shared" si="35"/>
        <v>606.95000000000005</v>
      </c>
      <c r="BJ23">
        <f t="shared" si="36"/>
        <v>0.27375478170764245</v>
      </c>
      <c r="BK23">
        <f t="shared" si="37"/>
        <v>0.22775601491612432</v>
      </c>
      <c r="BL23">
        <f t="shared" si="38"/>
        <v>0.91901115783809795</v>
      </c>
      <c r="BM23">
        <f t="shared" si="39"/>
        <v>-0.3300884817759111</v>
      </c>
      <c r="BN23">
        <f t="shared" si="40"/>
        <v>1.0647423436918084</v>
      </c>
      <c r="BO23">
        <f t="shared" si="41"/>
        <v>0.17640547428066383</v>
      </c>
      <c r="BP23">
        <f t="shared" si="42"/>
        <v>0.82359452571933622</v>
      </c>
      <c r="BQ23">
        <v>1631</v>
      </c>
      <c r="BR23">
        <v>300</v>
      </c>
      <c r="BS23">
        <v>300</v>
      </c>
      <c r="BT23">
        <v>300</v>
      </c>
      <c r="BU23">
        <v>10289.9</v>
      </c>
      <c r="BV23">
        <v>821.17</v>
      </c>
      <c r="BW23">
        <v>-1.09546E-2</v>
      </c>
      <c r="BX23">
        <v>-0.33</v>
      </c>
      <c r="BY23" t="s">
        <v>409</v>
      </c>
      <c r="BZ23" t="s">
        <v>409</v>
      </c>
      <c r="CA23" t="s">
        <v>409</v>
      </c>
      <c r="CB23" t="s">
        <v>409</v>
      </c>
      <c r="CC23" t="s">
        <v>409</v>
      </c>
      <c r="CD23" t="s">
        <v>409</v>
      </c>
      <c r="CE23" t="s">
        <v>409</v>
      </c>
      <c r="CF23" t="s">
        <v>409</v>
      </c>
      <c r="CG23" t="s">
        <v>409</v>
      </c>
      <c r="CH23" t="s">
        <v>409</v>
      </c>
      <c r="CI23">
        <f t="shared" si="43"/>
        <v>1999.87</v>
      </c>
      <c r="CJ23">
        <f t="shared" si="44"/>
        <v>1681.087499928193</v>
      </c>
      <c r="CK23">
        <f t="shared" si="45"/>
        <v>0.84059838885937244</v>
      </c>
      <c r="CL23">
        <f t="shared" si="46"/>
        <v>0.16075489049858896</v>
      </c>
      <c r="CM23">
        <v>6</v>
      </c>
      <c r="CN23">
        <v>0.5</v>
      </c>
      <c r="CO23" t="s">
        <v>410</v>
      </c>
      <c r="CP23">
        <v>2</v>
      </c>
      <c r="CQ23">
        <v>1659548743</v>
      </c>
      <c r="CR23">
        <v>8.0548000000000002</v>
      </c>
      <c r="CS23">
        <v>10.0496</v>
      </c>
      <c r="CT23">
        <v>30.290600000000001</v>
      </c>
      <c r="CU23">
        <v>18.514099999999999</v>
      </c>
      <c r="CV23">
        <v>7.3842699999999999</v>
      </c>
      <c r="CW23">
        <v>30.206600000000002</v>
      </c>
      <c r="CX23">
        <v>500.07299999999998</v>
      </c>
      <c r="CY23">
        <v>98.803799999999995</v>
      </c>
      <c r="CZ23">
        <v>9.9677500000000002E-2</v>
      </c>
      <c r="DA23">
        <v>32.704799999999999</v>
      </c>
      <c r="DB23">
        <v>32.005699999999997</v>
      </c>
      <c r="DC23">
        <v>999.9</v>
      </c>
      <c r="DD23">
        <v>0</v>
      </c>
      <c r="DE23">
        <v>0</v>
      </c>
      <c r="DF23">
        <v>10018.799999999999</v>
      </c>
      <c r="DG23">
        <v>0</v>
      </c>
      <c r="DH23">
        <v>1729.84</v>
      </c>
      <c r="DI23">
        <v>-1.9947900000000001</v>
      </c>
      <c r="DJ23">
        <v>8.3064</v>
      </c>
      <c r="DK23">
        <v>10.2392</v>
      </c>
      <c r="DL23">
        <v>11.7765</v>
      </c>
      <c r="DM23">
        <v>10.0496</v>
      </c>
      <c r="DN23">
        <v>18.514099999999999</v>
      </c>
      <c r="DO23">
        <v>2.99282</v>
      </c>
      <c r="DP23">
        <v>1.8292600000000001</v>
      </c>
      <c r="DQ23">
        <v>23.988</v>
      </c>
      <c r="DR23">
        <v>16.039100000000001</v>
      </c>
      <c r="DS23">
        <v>1999.87</v>
      </c>
      <c r="DT23">
        <v>0.98000200000000004</v>
      </c>
      <c r="DU23">
        <v>1.9997899999999999E-2</v>
      </c>
      <c r="DV23">
        <v>0</v>
      </c>
      <c r="DW23">
        <v>783.37199999999996</v>
      </c>
      <c r="DX23">
        <v>5.0001199999999999</v>
      </c>
      <c r="DY23">
        <v>15895.8</v>
      </c>
      <c r="DZ23">
        <v>16031</v>
      </c>
      <c r="EA23">
        <v>50.625</v>
      </c>
      <c r="EB23">
        <v>51.436999999999998</v>
      </c>
      <c r="EC23">
        <v>51.25</v>
      </c>
      <c r="ED23">
        <v>51.186999999999998</v>
      </c>
      <c r="EE23">
        <v>51.936999999999998</v>
      </c>
      <c r="EF23">
        <v>1954.98</v>
      </c>
      <c r="EG23">
        <v>39.89</v>
      </c>
      <c r="EH23">
        <v>0</v>
      </c>
      <c r="EI23">
        <v>126.9000000953674</v>
      </c>
      <c r="EJ23">
        <v>0</v>
      </c>
      <c r="EK23">
        <v>783.62938461538465</v>
      </c>
      <c r="EL23">
        <v>-1.982905990801543</v>
      </c>
      <c r="EM23">
        <v>-142.14017058598861</v>
      </c>
      <c r="EN23">
        <v>15912.83076923077</v>
      </c>
      <c r="EO23">
        <v>15</v>
      </c>
      <c r="EP23">
        <v>1659548702</v>
      </c>
      <c r="EQ23" t="s">
        <v>445</v>
      </c>
      <c r="ER23">
        <v>1659548684</v>
      </c>
      <c r="ES23">
        <v>1659548702</v>
      </c>
      <c r="ET23">
        <v>25</v>
      </c>
      <c r="EU23">
        <v>-0.109</v>
      </c>
      <c r="EV23">
        <v>4.0000000000000001E-3</v>
      </c>
      <c r="EW23">
        <v>0.67400000000000004</v>
      </c>
      <c r="EX23">
        <v>-0.24299999999999999</v>
      </c>
      <c r="EY23">
        <v>10</v>
      </c>
      <c r="EZ23">
        <v>18</v>
      </c>
      <c r="FA23">
        <v>0.23</v>
      </c>
      <c r="FB23">
        <v>0.01</v>
      </c>
      <c r="FC23">
        <v>1.633624052519042</v>
      </c>
      <c r="FD23">
        <v>-0.50012833269170176</v>
      </c>
      <c r="FE23">
        <v>9.1396668673330003E-2</v>
      </c>
      <c r="FF23">
        <v>1</v>
      </c>
      <c r="FG23">
        <v>0.59497468097204542</v>
      </c>
      <c r="FH23">
        <v>6.4595190406966152E-2</v>
      </c>
      <c r="FI23">
        <v>1.390663622271769E-2</v>
      </c>
      <c r="FJ23">
        <v>1</v>
      </c>
      <c r="FK23">
        <v>2</v>
      </c>
      <c r="FL23">
        <v>2</v>
      </c>
      <c r="FM23" t="s">
        <v>412</v>
      </c>
      <c r="FN23">
        <v>2.9264199999999998</v>
      </c>
      <c r="FO23">
        <v>2.7027700000000001</v>
      </c>
      <c r="FP23">
        <v>2.04258E-3</v>
      </c>
      <c r="FQ23">
        <v>2.80993E-3</v>
      </c>
      <c r="FR23">
        <v>0.13162599999999999</v>
      </c>
      <c r="FS23">
        <v>9.28451E-2</v>
      </c>
      <c r="FT23">
        <v>34651.4</v>
      </c>
      <c r="FU23">
        <v>19078.099999999999</v>
      </c>
      <c r="FV23">
        <v>31224.7</v>
      </c>
      <c r="FW23">
        <v>20835.5</v>
      </c>
      <c r="FX23">
        <v>36796.699999999997</v>
      </c>
      <c r="FY23">
        <v>32173.3</v>
      </c>
      <c r="FZ23">
        <v>47279.199999999997</v>
      </c>
      <c r="GA23">
        <v>39874.300000000003</v>
      </c>
      <c r="GB23">
        <v>1.8550199999999999</v>
      </c>
      <c r="GC23">
        <v>1.78325</v>
      </c>
      <c r="GD23">
        <v>-1.9483299999999999E-2</v>
      </c>
      <c r="GE23">
        <v>0</v>
      </c>
      <c r="GF23">
        <v>32.3217</v>
      </c>
      <c r="GG23">
        <v>999.9</v>
      </c>
      <c r="GH23">
        <v>50.3</v>
      </c>
      <c r="GI23">
        <v>39.9</v>
      </c>
      <c r="GJ23">
        <v>37.542099999999998</v>
      </c>
      <c r="GK23">
        <v>61.161099999999998</v>
      </c>
      <c r="GL23">
        <v>18.722000000000001</v>
      </c>
      <c r="GM23">
        <v>1</v>
      </c>
      <c r="GN23">
        <v>1.1447000000000001</v>
      </c>
      <c r="GO23">
        <v>4.0627500000000003</v>
      </c>
      <c r="GP23">
        <v>20.149999999999999</v>
      </c>
      <c r="GQ23">
        <v>5.1892899999999997</v>
      </c>
      <c r="GR23">
        <v>11.950100000000001</v>
      </c>
      <c r="GS23">
        <v>4.992</v>
      </c>
      <c r="GT23">
        <v>3.2911299999999999</v>
      </c>
      <c r="GU23">
        <v>9999</v>
      </c>
      <c r="GV23">
        <v>9999</v>
      </c>
      <c r="GW23">
        <v>9999</v>
      </c>
      <c r="GX23">
        <v>999.9</v>
      </c>
      <c r="GY23">
        <v>1.87551</v>
      </c>
      <c r="GZ23">
        <v>1.87449</v>
      </c>
      <c r="HA23">
        <v>1.8748499999999999</v>
      </c>
      <c r="HB23">
        <v>1.8785099999999999</v>
      </c>
      <c r="HC23">
        <v>1.8721000000000001</v>
      </c>
      <c r="HD23">
        <v>1.86981</v>
      </c>
      <c r="HE23">
        <v>1.87195</v>
      </c>
      <c r="HF23">
        <v>1.875</v>
      </c>
      <c r="HG23">
        <v>0</v>
      </c>
      <c r="HH23">
        <v>0</v>
      </c>
      <c r="HI23">
        <v>0</v>
      </c>
      <c r="HJ23">
        <v>0</v>
      </c>
      <c r="HK23" t="s">
        <v>413</v>
      </c>
      <c r="HL23" t="s">
        <v>414</v>
      </c>
      <c r="HM23" t="s">
        <v>415</v>
      </c>
      <c r="HN23" t="s">
        <v>415</v>
      </c>
      <c r="HO23" t="s">
        <v>415</v>
      </c>
      <c r="HP23" t="s">
        <v>415</v>
      </c>
      <c r="HQ23">
        <v>0</v>
      </c>
      <c r="HR23">
        <v>100</v>
      </c>
      <c r="HS23">
        <v>100</v>
      </c>
      <c r="HT23">
        <v>0.67100000000000004</v>
      </c>
      <c r="HU23">
        <v>8.4000000000000005E-2</v>
      </c>
      <c r="HV23">
        <v>0.65712017790635735</v>
      </c>
      <c r="HW23">
        <v>1.812336702895212E-3</v>
      </c>
      <c r="HX23">
        <v>3.8619255251623539E-7</v>
      </c>
      <c r="HY23">
        <v>-5.7368983599850312E-11</v>
      </c>
      <c r="HZ23">
        <v>-0.24552369372381971</v>
      </c>
      <c r="IA23">
        <v>-3.0293124852242E-2</v>
      </c>
      <c r="IB23">
        <v>2.0697258898176802E-3</v>
      </c>
      <c r="IC23">
        <v>-2.3362980786251589E-5</v>
      </c>
      <c r="ID23">
        <v>3</v>
      </c>
      <c r="IE23">
        <v>2169</v>
      </c>
      <c r="IF23">
        <v>1</v>
      </c>
      <c r="IG23">
        <v>29</v>
      </c>
      <c r="IH23">
        <v>1</v>
      </c>
      <c r="II23">
        <v>0.7</v>
      </c>
      <c r="IJ23">
        <v>0.162354</v>
      </c>
      <c r="IK23">
        <v>2.48291</v>
      </c>
      <c r="IL23">
        <v>1.5490699999999999</v>
      </c>
      <c r="IM23">
        <v>2.3010299999999999</v>
      </c>
      <c r="IN23">
        <v>1.5918000000000001</v>
      </c>
      <c r="IO23">
        <v>2.33765</v>
      </c>
      <c r="IP23">
        <v>42.697400000000002</v>
      </c>
      <c r="IQ23">
        <v>14.876300000000001</v>
      </c>
      <c r="IR23">
        <v>18</v>
      </c>
      <c r="IS23">
        <v>512.779</v>
      </c>
      <c r="IT23">
        <v>437.69299999999998</v>
      </c>
      <c r="IU23">
        <v>27.360900000000001</v>
      </c>
      <c r="IV23">
        <v>40.802</v>
      </c>
      <c r="IW23">
        <v>30.0001</v>
      </c>
      <c r="IX23">
        <v>40.9848</v>
      </c>
      <c r="IY23">
        <v>40.999600000000001</v>
      </c>
      <c r="IZ23">
        <v>3.3067199999999999</v>
      </c>
      <c r="JA23">
        <v>53.075200000000002</v>
      </c>
      <c r="JB23">
        <v>0</v>
      </c>
      <c r="JC23">
        <v>27.357600000000001</v>
      </c>
      <c r="JD23">
        <v>10</v>
      </c>
      <c r="JE23">
        <v>18.513300000000001</v>
      </c>
      <c r="JF23">
        <v>98.154499999999999</v>
      </c>
      <c r="JG23">
        <v>97.479399999999998</v>
      </c>
    </row>
    <row r="24" spans="1:267" x14ac:dyDescent="0.3">
      <c r="A24">
        <v>8</v>
      </c>
      <c r="B24">
        <v>1659548915.5</v>
      </c>
      <c r="C24">
        <v>937</v>
      </c>
      <c r="D24" t="s">
        <v>446</v>
      </c>
      <c r="E24" t="s">
        <v>447</v>
      </c>
      <c r="F24" t="s">
        <v>402</v>
      </c>
      <c r="G24" t="s">
        <v>403</v>
      </c>
      <c r="H24" t="s">
        <v>404</v>
      </c>
      <c r="I24" t="s">
        <v>404</v>
      </c>
      <c r="J24" t="s">
        <v>405</v>
      </c>
      <c r="K24">
        <f t="shared" si="0"/>
        <v>8.2677575808115549</v>
      </c>
      <c r="L24">
        <v>1659548915.5</v>
      </c>
      <c r="M24">
        <f t="shared" si="1"/>
        <v>9.027493604859483E-3</v>
      </c>
      <c r="N24">
        <f t="shared" si="2"/>
        <v>9.0274936048594832</v>
      </c>
      <c r="O24">
        <f t="shared" si="3"/>
        <v>46.799563105805838</v>
      </c>
      <c r="P24">
        <f t="shared" si="4"/>
        <v>340.22800000000001</v>
      </c>
      <c r="Q24">
        <f t="shared" si="5"/>
        <v>175.09115607831609</v>
      </c>
      <c r="R24">
        <f t="shared" si="6"/>
        <v>17.318176601034331</v>
      </c>
      <c r="S24">
        <f t="shared" si="7"/>
        <v>33.651777283263996</v>
      </c>
      <c r="T24">
        <f t="shared" si="8"/>
        <v>0.51587925777416277</v>
      </c>
      <c r="U24">
        <f t="shared" si="9"/>
        <v>2.9085791657604343</v>
      </c>
      <c r="V24">
        <f t="shared" si="10"/>
        <v>0.46991415743510639</v>
      </c>
      <c r="W24">
        <f t="shared" si="11"/>
        <v>0.2974840873311283</v>
      </c>
      <c r="X24">
        <f t="shared" si="12"/>
        <v>321.51340186138873</v>
      </c>
      <c r="Y24">
        <f t="shared" si="13"/>
        <v>32.070510324843198</v>
      </c>
      <c r="Z24">
        <f t="shared" si="14"/>
        <v>32.025799999999997</v>
      </c>
      <c r="AA24">
        <f t="shared" si="15"/>
        <v>4.7820606908095042</v>
      </c>
      <c r="AB24">
        <f t="shared" si="16"/>
        <v>60.105745428537759</v>
      </c>
      <c r="AC24">
        <f t="shared" si="17"/>
        <v>2.9562463411392002</v>
      </c>
      <c r="AD24">
        <f t="shared" si="18"/>
        <v>4.9184089142592953</v>
      </c>
      <c r="AE24">
        <f t="shared" si="19"/>
        <v>1.8258143496703041</v>
      </c>
      <c r="AF24">
        <f t="shared" si="20"/>
        <v>-398.11246797430317</v>
      </c>
      <c r="AG24">
        <f t="shared" si="21"/>
        <v>78.043003156274267</v>
      </c>
      <c r="AH24">
        <f t="shared" si="22"/>
        <v>6.101502681632395</v>
      </c>
      <c r="AI24">
        <f t="shared" si="23"/>
        <v>7.5454397249922067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51303.041308288753</v>
      </c>
      <c r="AO24" t="s">
        <v>406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448</v>
      </c>
      <c r="AV24">
        <v>10291.299999999999</v>
      </c>
      <c r="AW24">
        <v>738.77119230769233</v>
      </c>
      <c r="AX24">
        <v>1087.73</v>
      </c>
      <c r="AY24">
        <f t="shared" si="28"/>
        <v>0.32081381196832637</v>
      </c>
      <c r="AZ24">
        <v>0.5</v>
      </c>
      <c r="BA24">
        <f t="shared" si="29"/>
        <v>1681.2137999281804</v>
      </c>
      <c r="BB24">
        <f t="shared" si="30"/>
        <v>46.799563105805838</v>
      </c>
      <c r="BC24">
        <f t="shared" si="31"/>
        <v>269.67830394435737</v>
      </c>
      <c r="BD24">
        <f t="shared" si="32"/>
        <v>3.0209719694972798E-2</v>
      </c>
      <c r="BE24">
        <f t="shared" si="33"/>
        <v>2.1550752484532008</v>
      </c>
      <c r="BF24">
        <f t="shared" si="34"/>
        <v>611.84375511883763</v>
      </c>
      <c r="BG24" t="s">
        <v>449</v>
      </c>
      <c r="BH24">
        <v>537.19000000000005</v>
      </c>
      <c r="BI24">
        <f t="shared" si="35"/>
        <v>537.19000000000005</v>
      </c>
      <c r="BJ24">
        <f t="shared" si="36"/>
        <v>0.50613663317183488</v>
      </c>
      <c r="BK24">
        <f t="shared" si="37"/>
        <v>0.63384823571821791</v>
      </c>
      <c r="BL24">
        <f t="shared" si="38"/>
        <v>0.80980971989995443</v>
      </c>
      <c r="BM24">
        <f t="shared" si="39"/>
        <v>3.7070644379706419</v>
      </c>
      <c r="BN24">
        <f t="shared" si="40"/>
        <v>0.96139339453784367</v>
      </c>
      <c r="BO24">
        <f t="shared" si="41"/>
        <v>0.4608963333855271</v>
      </c>
      <c r="BP24">
        <f t="shared" si="42"/>
        <v>0.53910366661447284</v>
      </c>
      <c r="BQ24">
        <v>1633</v>
      </c>
      <c r="BR24">
        <v>300</v>
      </c>
      <c r="BS24">
        <v>300</v>
      </c>
      <c r="BT24">
        <v>300</v>
      </c>
      <c r="BU24">
        <v>10291.299999999999</v>
      </c>
      <c r="BV24">
        <v>973.58</v>
      </c>
      <c r="BW24">
        <v>-1.09576E-2</v>
      </c>
      <c r="BX24">
        <v>-19.88</v>
      </c>
      <c r="BY24" t="s">
        <v>409</v>
      </c>
      <c r="BZ24" t="s">
        <v>409</v>
      </c>
      <c r="CA24" t="s">
        <v>409</v>
      </c>
      <c r="CB24" t="s">
        <v>409</v>
      </c>
      <c r="CC24" t="s">
        <v>409</v>
      </c>
      <c r="CD24" t="s">
        <v>409</v>
      </c>
      <c r="CE24" t="s">
        <v>409</v>
      </c>
      <c r="CF24" t="s">
        <v>409</v>
      </c>
      <c r="CG24" t="s">
        <v>409</v>
      </c>
      <c r="CH24" t="s">
        <v>409</v>
      </c>
      <c r="CI24">
        <f t="shared" si="43"/>
        <v>2000.02</v>
      </c>
      <c r="CJ24">
        <f t="shared" si="44"/>
        <v>1681.2137999281804</v>
      </c>
      <c r="CK24">
        <f t="shared" si="45"/>
        <v>0.84059849397915043</v>
      </c>
      <c r="CL24">
        <f t="shared" si="46"/>
        <v>0.16075509337976057</v>
      </c>
      <c r="CM24">
        <v>6</v>
      </c>
      <c r="CN24">
        <v>0.5</v>
      </c>
      <c r="CO24" t="s">
        <v>410</v>
      </c>
      <c r="CP24">
        <v>2</v>
      </c>
      <c r="CQ24">
        <v>1659548915.5</v>
      </c>
      <c r="CR24">
        <v>340.22800000000001</v>
      </c>
      <c r="CS24">
        <v>400.06</v>
      </c>
      <c r="CT24">
        <v>29.888400000000001</v>
      </c>
      <c r="CU24">
        <v>19.381499999999999</v>
      </c>
      <c r="CV24">
        <v>338.66300000000001</v>
      </c>
      <c r="CW24">
        <v>29.808599999999998</v>
      </c>
      <c r="CX24">
        <v>500.11</v>
      </c>
      <c r="CY24">
        <v>98.809399999999997</v>
      </c>
      <c r="CZ24">
        <v>0.100088</v>
      </c>
      <c r="DA24">
        <v>32.523499999999999</v>
      </c>
      <c r="DB24">
        <v>32.025799999999997</v>
      </c>
      <c r="DC24">
        <v>999.9</v>
      </c>
      <c r="DD24">
        <v>0</v>
      </c>
      <c r="DE24">
        <v>0</v>
      </c>
      <c r="DF24">
        <v>10000</v>
      </c>
      <c r="DG24">
        <v>0</v>
      </c>
      <c r="DH24">
        <v>1126.04</v>
      </c>
      <c r="DI24">
        <v>-59.831600000000002</v>
      </c>
      <c r="DJ24">
        <v>350.71</v>
      </c>
      <c r="DK24">
        <v>407.96699999999998</v>
      </c>
      <c r="DL24">
        <v>10.5069</v>
      </c>
      <c r="DM24">
        <v>400.06</v>
      </c>
      <c r="DN24">
        <v>19.381499999999999</v>
      </c>
      <c r="DO24">
        <v>2.9532600000000002</v>
      </c>
      <c r="DP24">
        <v>1.9150799999999999</v>
      </c>
      <c r="DQ24">
        <v>23.7667</v>
      </c>
      <c r="DR24">
        <v>16.7592</v>
      </c>
      <c r="DS24">
        <v>2000.02</v>
      </c>
      <c r="DT24">
        <v>0.98000200000000004</v>
      </c>
      <c r="DU24">
        <v>1.9997899999999999E-2</v>
      </c>
      <c r="DV24">
        <v>0</v>
      </c>
      <c r="DW24">
        <v>736.61</v>
      </c>
      <c r="DX24">
        <v>5.0001199999999999</v>
      </c>
      <c r="DY24">
        <v>14970.1</v>
      </c>
      <c r="DZ24">
        <v>16032.2</v>
      </c>
      <c r="EA24">
        <v>50.625</v>
      </c>
      <c r="EB24">
        <v>51.436999999999998</v>
      </c>
      <c r="EC24">
        <v>51.25</v>
      </c>
      <c r="ED24">
        <v>51.186999999999998</v>
      </c>
      <c r="EE24">
        <v>51.875</v>
      </c>
      <c r="EF24">
        <v>1955.12</v>
      </c>
      <c r="EG24">
        <v>39.9</v>
      </c>
      <c r="EH24">
        <v>0</v>
      </c>
      <c r="EI24">
        <v>172.10000014305109</v>
      </c>
      <c r="EJ24">
        <v>0</v>
      </c>
      <c r="EK24">
        <v>738.77119230769233</v>
      </c>
      <c r="EL24">
        <v>-19.471692315090149</v>
      </c>
      <c r="EM24">
        <v>-367.70256428624498</v>
      </c>
      <c r="EN24">
        <v>15016.77307692308</v>
      </c>
      <c r="EO24">
        <v>15</v>
      </c>
      <c r="EP24">
        <v>1659548826.5</v>
      </c>
      <c r="EQ24" t="s">
        <v>450</v>
      </c>
      <c r="ER24">
        <v>1659548813.5</v>
      </c>
      <c r="ES24">
        <v>1659548826.5</v>
      </c>
      <c r="ET24">
        <v>26</v>
      </c>
      <c r="EU24">
        <v>0.252</v>
      </c>
      <c r="EV24">
        <v>8.0000000000000002E-3</v>
      </c>
      <c r="EW24">
        <v>1.69</v>
      </c>
      <c r="EX24">
        <v>-0.23799999999999999</v>
      </c>
      <c r="EY24">
        <v>400</v>
      </c>
      <c r="EZ24">
        <v>18</v>
      </c>
      <c r="FA24">
        <v>0.03</v>
      </c>
      <c r="FB24">
        <v>0.01</v>
      </c>
      <c r="FC24">
        <v>46.684206052133497</v>
      </c>
      <c r="FD24">
        <v>0.81172422420128953</v>
      </c>
      <c r="FE24">
        <v>0.15632305111937769</v>
      </c>
      <c r="FF24">
        <v>1</v>
      </c>
      <c r="FG24">
        <v>0.52209277164403378</v>
      </c>
      <c r="FH24">
        <v>-1.990567585320038E-2</v>
      </c>
      <c r="FI24">
        <v>3.066817753537612E-3</v>
      </c>
      <c r="FJ24">
        <v>1</v>
      </c>
      <c r="FK24">
        <v>2</v>
      </c>
      <c r="FL24">
        <v>2</v>
      </c>
      <c r="FM24" t="s">
        <v>412</v>
      </c>
      <c r="FN24">
        <v>2.9265699999999999</v>
      </c>
      <c r="FO24">
        <v>2.7030099999999999</v>
      </c>
      <c r="FP24">
        <v>8.3321500000000007E-2</v>
      </c>
      <c r="FQ24">
        <v>9.5648200000000003E-2</v>
      </c>
      <c r="FR24">
        <v>0.130442</v>
      </c>
      <c r="FS24">
        <v>9.5928700000000006E-2</v>
      </c>
      <c r="FT24">
        <v>31835.1</v>
      </c>
      <c r="FU24">
        <v>17304.599999999999</v>
      </c>
      <c r="FV24">
        <v>31229.3</v>
      </c>
      <c r="FW24">
        <v>20838.7</v>
      </c>
      <c r="FX24">
        <v>36852.199999999997</v>
      </c>
      <c r="FY24">
        <v>32071.3</v>
      </c>
      <c r="FZ24">
        <v>47285.9</v>
      </c>
      <c r="GA24">
        <v>39880.1</v>
      </c>
      <c r="GB24">
        <v>1.8552500000000001</v>
      </c>
      <c r="GC24">
        <v>1.7863</v>
      </c>
      <c r="GD24">
        <v>-1.61082E-2</v>
      </c>
      <c r="GE24">
        <v>0</v>
      </c>
      <c r="GF24">
        <v>32.287100000000002</v>
      </c>
      <c r="GG24">
        <v>999.9</v>
      </c>
      <c r="GH24">
        <v>50.1</v>
      </c>
      <c r="GI24">
        <v>40</v>
      </c>
      <c r="GJ24">
        <v>37.592300000000002</v>
      </c>
      <c r="GK24">
        <v>61.661099999999998</v>
      </c>
      <c r="GL24">
        <v>18.413499999999999</v>
      </c>
      <c r="GM24">
        <v>1</v>
      </c>
      <c r="GN24">
        <v>1.14686</v>
      </c>
      <c r="GO24">
        <v>5.3139200000000004</v>
      </c>
      <c r="GP24">
        <v>20.117599999999999</v>
      </c>
      <c r="GQ24">
        <v>5.1910800000000004</v>
      </c>
      <c r="GR24">
        <v>11.950100000000001</v>
      </c>
      <c r="GS24">
        <v>4.9927999999999999</v>
      </c>
      <c r="GT24">
        <v>3.29142</v>
      </c>
      <c r="GU24">
        <v>9999</v>
      </c>
      <c r="GV24">
        <v>9999</v>
      </c>
      <c r="GW24">
        <v>9999</v>
      </c>
      <c r="GX24">
        <v>999.9</v>
      </c>
      <c r="GY24">
        <v>1.87547</v>
      </c>
      <c r="GZ24">
        <v>1.8744400000000001</v>
      </c>
      <c r="HA24">
        <v>1.8748499999999999</v>
      </c>
      <c r="HB24">
        <v>1.8785099999999999</v>
      </c>
      <c r="HC24">
        <v>1.8721000000000001</v>
      </c>
      <c r="HD24">
        <v>1.86981</v>
      </c>
      <c r="HE24">
        <v>1.8719300000000001</v>
      </c>
      <c r="HF24">
        <v>1.875</v>
      </c>
      <c r="HG24">
        <v>0</v>
      </c>
      <c r="HH24">
        <v>0</v>
      </c>
      <c r="HI24">
        <v>0</v>
      </c>
      <c r="HJ24">
        <v>0</v>
      </c>
      <c r="HK24" t="s">
        <v>413</v>
      </c>
      <c r="HL24" t="s">
        <v>414</v>
      </c>
      <c r="HM24" t="s">
        <v>415</v>
      </c>
      <c r="HN24" t="s">
        <v>415</v>
      </c>
      <c r="HO24" t="s">
        <v>415</v>
      </c>
      <c r="HP24" t="s">
        <v>415</v>
      </c>
      <c r="HQ24">
        <v>0</v>
      </c>
      <c r="HR24">
        <v>100</v>
      </c>
      <c r="HS24">
        <v>100</v>
      </c>
      <c r="HT24">
        <v>1.5649999999999999</v>
      </c>
      <c r="HU24">
        <v>7.9799999999999996E-2</v>
      </c>
      <c r="HV24">
        <v>0.90935777792708317</v>
      </c>
      <c r="HW24">
        <v>1.812336702895212E-3</v>
      </c>
      <c r="HX24">
        <v>3.8619255251623539E-7</v>
      </c>
      <c r="HY24">
        <v>-5.7368983599850312E-11</v>
      </c>
      <c r="HZ24">
        <v>-0.23749999999999999</v>
      </c>
      <c r="IA24">
        <v>-3.02931E-2</v>
      </c>
      <c r="IB24">
        <v>2.0697300000000001E-3</v>
      </c>
      <c r="IC24">
        <v>-2.3363E-5</v>
      </c>
      <c r="ID24">
        <v>3</v>
      </c>
      <c r="IE24">
        <v>2169</v>
      </c>
      <c r="IF24">
        <v>1</v>
      </c>
      <c r="IG24">
        <v>29</v>
      </c>
      <c r="IH24">
        <v>1.7</v>
      </c>
      <c r="II24">
        <v>1.5</v>
      </c>
      <c r="IJ24">
        <v>1.00708</v>
      </c>
      <c r="IK24">
        <v>2.4194300000000002</v>
      </c>
      <c r="IL24">
        <v>1.5490699999999999</v>
      </c>
      <c r="IM24">
        <v>2.2997999999999998</v>
      </c>
      <c r="IN24">
        <v>1.5918000000000001</v>
      </c>
      <c r="IO24">
        <v>2.2924799999999999</v>
      </c>
      <c r="IP24">
        <v>42.697400000000002</v>
      </c>
      <c r="IQ24">
        <v>14.744899999999999</v>
      </c>
      <c r="IR24">
        <v>18</v>
      </c>
      <c r="IS24">
        <v>512.53700000000003</v>
      </c>
      <c r="IT24">
        <v>439.41</v>
      </c>
      <c r="IU24">
        <v>26.0121</v>
      </c>
      <c r="IV24">
        <v>40.732799999999997</v>
      </c>
      <c r="IW24">
        <v>29.999700000000001</v>
      </c>
      <c r="IX24">
        <v>40.927500000000002</v>
      </c>
      <c r="IY24">
        <v>40.949100000000001</v>
      </c>
      <c r="IZ24">
        <v>20.207699999999999</v>
      </c>
      <c r="JA24">
        <v>50.554900000000004</v>
      </c>
      <c r="JB24">
        <v>0</v>
      </c>
      <c r="JC24">
        <v>25.998899999999999</v>
      </c>
      <c r="JD24">
        <v>400</v>
      </c>
      <c r="JE24">
        <v>19.399899999999999</v>
      </c>
      <c r="JF24">
        <v>98.168499999999995</v>
      </c>
      <c r="JG24">
        <v>97.493700000000004</v>
      </c>
    </row>
    <row r="25" spans="1:267" x14ac:dyDescent="0.3">
      <c r="A25">
        <v>9</v>
      </c>
      <c r="B25">
        <v>1659549102</v>
      </c>
      <c r="C25">
        <v>1123.5</v>
      </c>
      <c r="D25" t="s">
        <v>451</v>
      </c>
      <c r="E25" t="s">
        <v>452</v>
      </c>
      <c r="F25" t="s">
        <v>402</v>
      </c>
      <c r="G25" t="s">
        <v>403</v>
      </c>
      <c r="H25" t="s">
        <v>404</v>
      </c>
      <c r="I25" t="s">
        <v>404</v>
      </c>
      <c r="J25" t="s">
        <v>405</v>
      </c>
      <c r="K25">
        <f t="shared" si="0"/>
        <v>9.4656389093699396</v>
      </c>
      <c r="L25">
        <v>1659549102</v>
      </c>
      <c r="M25">
        <f t="shared" si="1"/>
        <v>7.9782236639992857E-3</v>
      </c>
      <c r="N25">
        <f t="shared" si="2"/>
        <v>7.9782236639992856</v>
      </c>
      <c r="O25">
        <f t="shared" si="3"/>
        <v>52.692769748385224</v>
      </c>
      <c r="P25">
        <f t="shared" si="4"/>
        <v>333.50299999999999</v>
      </c>
      <c r="Q25">
        <f t="shared" si="5"/>
        <v>119.81249978471388</v>
      </c>
      <c r="R25">
        <f t="shared" si="6"/>
        <v>11.85171778549164</v>
      </c>
      <c r="S25">
        <f t="shared" si="7"/>
        <v>32.989741835927404</v>
      </c>
      <c r="T25">
        <f t="shared" si="8"/>
        <v>0.43704268166934818</v>
      </c>
      <c r="U25">
        <f t="shared" si="9"/>
        <v>2.9129045731065539</v>
      </c>
      <c r="V25">
        <f t="shared" si="10"/>
        <v>0.40361054675278601</v>
      </c>
      <c r="W25">
        <f t="shared" si="11"/>
        <v>0.2550468828389526</v>
      </c>
      <c r="X25">
        <f t="shared" si="12"/>
        <v>321.51180586138804</v>
      </c>
      <c r="Y25">
        <f t="shared" si="13"/>
        <v>32.004851557974511</v>
      </c>
      <c r="Z25">
        <f t="shared" si="14"/>
        <v>31.982299999999999</v>
      </c>
      <c r="AA25">
        <f t="shared" si="15"/>
        <v>4.7703014913773876</v>
      </c>
      <c r="AB25">
        <f t="shared" si="16"/>
        <v>59.90990772103688</v>
      </c>
      <c r="AC25">
        <f t="shared" si="17"/>
        <v>2.8906766318406603</v>
      </c>
      <c r="AD25">
        <f t="shared" si="18"/>
        <v>4.8250393662776787</v>
      </c>
      <c r="AE25">
        <f t="shared" si="19"/>
        <v>1.8796248595367273</v>
      </c>
      <c r="AF25">
        <f t="shared" si="20"/>
        <v>-351.83966358236847</v>
      </c>
      <c r="AG25">
        <f t="shared" si="21"/>
        <v>31.675071138350976</v>
      </c>
      <c r="AH25">
        <f t="shared" si="22"/>
        <v>2.46806880262384</v>
      </c>
      <c r="AI25">
        <f t="shared" si="23"/>
        <v>3.8152822199944048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51482.314613953757</v>
      </c>
      <c r="AO25" t="s">
        <v>406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453</v>
      </c>
      <c r="AV25">
        <v>10291.6</v>
      </c>
      <c r="AW25">
        <v>733.16647999999998</v>
      </c>
      <c r="AX25">
        <v>1118.8599999999999</v>
      </c>
      <c r="AY25">
        <f t="shared" si="28"/>
        <v>0.34472009009170046</v>
      </c>
      <c r="AZ25">
        <v>0.5</v>
      </c>
      <c r="BA25">
        <f t="shared" si="29"/>
        <v>1681.2053999281802</v>
      </c>
      <c r="BB25">
        <f t="shared" si="30"/>
        <v>52.692769748385224</v>
      </c>
      <c r="BC25">
        <f t="shared" si="31"/>
        <v>289.77263846294778</v>
      </c>
      <c r="BD25">
        <f t="shared" si="32"/>
        <v>3.3715216646431907E-2</v>
      </c>
      <c r="BE25">
        <f t="shared" si="33"/>
        <v>2.0672917076309818</v>
      </c>
      <c r="BF25">
        <f t="shared" si="34"/>
        <v>621.57153911026307</v>
      </c>
      <c r="BG25" t="s">
        <v>454</v>
      </c>
      <c r="BH25">
        <v>537.71</v>
      </c>
      <c r="BI25">
        <f t="shared" si="35"/>
        <v>537.71</v>
      </c>
      <c r="BJ25">
        <f t="shared" si="36"/>
        <v>0.51941261641313474</v>
      </c>
      <c r="BK25">
        <f t="shared" si="37"/>
        <v>0.66367292437408587</v>
      </c>
      <c r="BL25">
        <f t="shared" si="38"/>
        <v>0.79919907676147839</v>
      </c>
      <c r="BM25">
        <f t="shared" si="39"/>
        <v>3.0790584521853979</v>
      </c>
      <c r="BN25">
        <f t="shared" si="40"/>
        <v>0.94862616375300879</v>
      </c>
      <c r="BO25">
        <f t="shared" si="41"/>
        <v>0.48674288568837704</v>
      </c>
      <c r="BP25">
        <f t="shared" si="42"/>
        <v>0.51325711431162291</v>
      </c>
      <c r="BQ25">
        <v>1635</v>
      </c>
      <c r="BR25">
        <v>300</v>
      </c>
      <c r="BS25">
        <v>300</v>
      </c>
      <c r="BT25">
        <v>300</v>
      </c>
      <c r="BU25">
        <v>10291.6</v>
      </c>
      <c r="BV25">
        <v>1006.21</v>
      </c>
      <c r="BW25">
        <v>-1.0958000000000001E-2</v>
      </c>
      <c r="BX25">
        <v>-11.77</v>
      </c>
      <c r="BY25" t="s">
        <v>409</v>
      </c>
      <c r="BZ25" t="s">
        <v>409</v>
      </c>
      <c r="CA25" t="s">
        <v>409</v>
      </c>
      <c r="CB25" t="s">
        <v>409</v>
      </c>
      <c r="CC25" t="s">
        <v>409</v>
      </c>
      <c r="CD25" t="s">
        <v>409</v>
      </c>
      <c r="CE25" t="s">
        <v>409</v>
      </c>
      <c r="CF25" t="s">
        <v>409</v>
      </c>
      <c r="CG25" t="s">
        <v>409</v>
      </c>
      <c r="CH25" t="s">
        <v>409</v>
      </c>
      <c r="CI25">
        <f t="shared" si="43"/>
        <v>2000.01</v>
      </c>
      <c r="CJ25">
        <f t="shared" si="44"/>
        <v>1681.2053999281802</v>
      </c>
      <c r="CK25">
        <f t="shared" si="45"/>
        <v>0.84059849697160527</v>
      </c>
      <c r="CL25">
        <f t="shared" si="46"/>
        <v>0.16075509915519826</v>
      </c>
      <c r="CM25">
        <v>6</v>
      </c>
      <c r="CN25">
        <v>0.5</v>
      </c>
      <c r="CO25" t="s">
        <v>410</v>
      </c>
      <c r="CP25">
        <v>2</v>
      </c>
      <c r="CQ25">
        <v>1659549102</v>
      </c>
      <c r="CR25">
        <v>333.50299999999999</v>
      </c>
      <c r="CS25">
        <v>399.93799999999999</v>
      </c>
      <c r="CT25">
        <v>29.2227</v>
      </c>
      <c r="CU25">
        <v>19.927099999999999</v>
      </c>
      <c r="CV25">
        <v>332.04199999999997</v>
      </c>
      <c r="CW25">
        <v>29.1707</v>
      </c>
      <c r="CX25">
        <v>499.91899999999998</v>
      </c>
      <c r="CY25">
        <v>98.819000000000003</v>
      </c>
      <c r="CZ25">
        <v>9.9875800000000001E-2</v>
      </c>
      <c r="DA25">
        <v>32.183999999999997</v>
      </c>
      <c r="DB25">
        <v>31.982299999999999</v>
      </c>
      <c r="DC25">
        <v>999.9</v>
      </c>
      <c r="DD25">
        <v>0</v>
      </c>
      <c r="DE25">
        <v>0</v>
      </c>
      <c r="DF25">
        <v>10023.799999999999</v>
      </c>
      <c r="DG25">
        <v>0</v>
      </c>
      <c r="DH25">
        <v>986.25</v>
      </c>
      <c r="DI25">
        <v>-66.435500000000005</v>
      </c>
      <c r="DJ25">
        <v>343.54199999999997</v>
      </c>
      <c r="DK25">
        <v>408.07</v>
      </c>
      <c r="DL25">
        <v>9.2955400000000008</v>
      </c>
      <c r="DM25">
        <v>399.93799999999999</v>
      </c>
      <c r="DN25">
        <v>19.927099999999999</v>
      </c>
      <c r="DO25">
        <v>2.8877600000000001</v>
      </c>
      <c r="DP25">
        <v>1.9691799999999999</v>
      </c>
      <c r="DQ25">
        <v>23.394500000000001</v>
      </c>
      <c r="DR25">
        <v>17.198699999999999</v>
      </c>
      <c r="DS25">
        <v>2000.01</v>
      </c>
      <c r="DT25">
        <v>0.98000200000000004</v>
      </c>
      <c r="DU25">
        <v>1.9997899999999999E-2</v>
      </c>
      <c r="DV25">
        <v>0</v>
      </c>
      <c r="DW25">
        <v>732.654</v>
      </c>
      <c r="DX25">
        <v>5.0001199999999999</v>
      </c>
      <c r="DY25">
        <v>14937.8</v>
      </c>
      <c r="DZ25">
        <v>16032.1</v>
      </c>
      <c r="EA25">
        <v>50.625</v>
      </c>
      <c r="EB25">
        <v>51.561999999999998</v>
      </c>
      <c r="EC25">
        <v>51.311999999999998</v>
      </c>
      <c r="ED25">
        <v>51.25</v>
      </c>
      <c r="EE25">
        <v>51.875</v>
      </c>
      <c r="EF25">
        <v>1955.11</v>
      </c>
      <c r="EG25">
        <v>39.9</v>
      </c>
      <c r="EH25">
        <v>0</v>
      </c>
      <c r="EI25">
        <v>186.20000004768369</v>
      </c>
      <c r="EJ25">
        <v>0</v>
      </c>
      <c r="EK25">
        <v>733.16647999999998</v>
      </c>
      <c r="EL25">
        <v>-3.2329230804669971</v>
      </c>
      <c r="EM25">
        <v>-118.3230770939883</v>
      </c>
      <c r="EN25">
        <v>14953.164000000001</v>
      </c>
      <c r="EO25">
        <v>15</v>
      </c>
      <c r="EP25">
        <v>1659548998</v>
      </c>
      <c r="EQ25" t="s">
        <v>455</v>
      </c>
      <c r="ER25">
        <v>1659548997</v>
      </c>
      <c r="ES25">
        <v>1659548998</v>
      </c>
      <c r="ET25">
        <v>27</v>
      </c>
      <c r="EU25">
        <v>-9.0999999999999998E-2</v>
      </c>
      <c r="EV25">
        <v>-8.0000000000000002E-3</v>
      </c>
      <c r="EW25">
        <v>1.599</v>
      </c>
      <c r="EX25">
        <v>-0.222</v>
      </c>
      <c r="EY25">
        <v>400</v>
      </c>
      <c r="EZ25">
        <v>19</v>
      </c>
      <c r="FA25">
        <v>0.03</v>
      </c>
      <c r="FB25">
        <v>0.01</v>
      </c>
      <c r="FC25">
        <v>52.514650597830013</v>
      </c>
      <c r="FD25">
        <v>0.97290600455773046</v>
      </c>
      <c r="FE25">
        <v>0.147705835435397</v>
      </c>
      <c r="FF25">
        <v>1</v>
      </c>
      <c r="FG25">
        <v>0.44705665670328171</v>
      </c>
      <c r="FH25">
        <v>-2.7350822955618491E-2</v>
      </c>
      <c r="FI25">
        <v>4.0299787818963142E-3</v>
      </c>
      <c r="FJ25">
        <v>1</v>
      </c>
      <c r="FK25">
        <v>2</v>
      </c>
      <c r="FL25">
        <v>2</v>
      </c>
      <c r="FM25" t="s">
        <v>412</v>
      </c>
      <c r="FN25">
        <v>2.9260700000000002</v>
      </c>
      <c r="FO25">
        <v>2.7030099999999999</v>
      </c>
      <c r="FP25">
        <v>8.2004300000000002E-2</v>
      </c>
      <c r="FQ25">
        <v>9.5644499999999993E-2</v>
      </c>
      <c r="FR25">
        <v>0.12850800000000001</v>
      </c>
      <c r="FS25">
        <v>9.7844100000000003E-2</v>
      </c>
      <c r="FT25">
        <v>31880.2</v>
      </c>
      <c r="FU25">
        <v>17304.2</v>
      </c>
      <c r="FV25">
        <v>31228.7</v>
      </c>
      <c r="FW25">
        <v>20838</v>
      </c>
      <c r="FX25">
        <v>36931.699999999997</v>
      </c>
      <c r="FY25">
        <v>32003.599999999999</v>
      </c>
      <c r="FZ25">
        <v>47285.1</v>
      </c>
      <c r="GA25">
        <v>39879.4</v>
      </c>
      <c r="GB25">
        <v>1.85497</v>
      </c>
      <c r="GC25">
        <v>1.7862199999999999</v>
      </c>
      <c r="GD25">
        <v>-4.6640600000000003E-3</v>
      </c>
      <c r="GE25">
        <v>0</v>
      </c>
      <c r="GF25">
        <v>32.058</v>
      </c>
      <c r="GG25">
        <v>999.9</v>
      </c>
      <c r="GH25">
        <v>49.8</v>
      </c>
      <c r="GI25">
        <v>40</v>
      </c>
      <c r="GJ25">
        <v>37.364699999999999</v>
      </c>
      <c r="GK25">
        <v>61.351199999999999</v>
      </c>
      <c r="GL25">
        <v>18.798100000000002</v>
      </c>
      <c r="GM25">
        <v>1</v>
      </c>
      <c r="GN25">
        <v>1.14357</v>
      </c>
      <c r="GO25">
        <v>4.7361500000000003</v>
      </c>
      <c r="GP25">
        <v>20.134599999999999</v>
      </c>
      <c r="GQ25">
        <v>5.1891400000000001</v>
      </c>
      <c r="GR25">
        <v>11.950100000000001</v>
      </c>
      <c r="GS25">
        <v>4.9917499999999997</v>
      </c>
      <c r="GT25">
        <v>3.2915000000000001</v>
      </c>
      <c r="GU25">
        <v>9999</v>
      </c>
      <c r="GV25">
        <v>9999</v>
      </c>
      <c r="GW25">
        <v>9999</v>
      </c>
      <c r="GX25">
        <v>999.9</v>
      </c>
      <c r="GY25">
        <v>1.87548</v>
      </c>
      <c r="GZ25">
        <v>1.87443</v>
      </c>
      <c r="HA25">
        <v>1.8748499999999999</v>
      </c>
      <c r="HB25">
        <v>1.8785099999999999</v>
      </c>
      <c r="HC25">
        <v>1.87212</v>
      </c>
      <c r="HD25">
        <v>1.86981</v>
      </c>
      <c r="HE25">
        <v>1.8719399999999999</v>
      </c>
      <c r="HF25">
        <v>1.875</v>
      </c>
      <c r="HG25">
        <v>0</v>
      </c>
      <c r="HH25">
        <v>0</v>
      </c>
      <c r="HI25">
        <v>0</v>
      </c>
      <c r="HJ25">
        <v>0</v>
      </c>
      <c r="HK25" t="s">
        <v>413</v>
      </c>
      <c r="HL25" t="s">
        <v>414</v>
      </c>
      <c r="HM25" t="s">
        <v>415</v>
      </c>
      <c r="HN25" t="s">
        <v>415</v>
      </c>
      <c r="HO25" t="s">
        <v>415</v>
      </c>
      <c r="HP25" t="s">
        <v>415</v>
      </c>
      <c r="HQ25">
        <v>0</v>
      </c>
      <c r="HR25">
        <v>100</v>
      </c>
      <c r="HS25">
        <v>100</v>
      </c>
      <c r="HT25">
        <v>1.4610000000000001</v>
      </c>
      <c r="HU25">
        <v>5.1999999999999998E-2</v>
      </c>
      <c r="HV25">
        <v>0.81873299318689474</v>
      </c>
      <c r="HW25">
        <v>1.812336702895212E-3</v>
      </c>
      <c r="HX25">
        <v>3.8619255251623539E-7</v>
      </c>
      <c r="HY25">
        <v>-5.7368983599850312E-11</v>
      </c>
      <c r="HZ25">
        <v>-0.24564374920804879</v>
      </c>
      <c r="IA25">
        <v>-3.0293124852242E-2</v>
      </c>
      <c r="IB25">
        <v>2.0697258898176802E-3</v>
      </c>
      <c r="IC25">
        <v>-2.3362980786251589E-5</v>
      </c>
      <c r="ID25">
        <v>3</v>
      </c>
      <c r="IE25">
        <v>2169</v>
      </c>
      <c r="IF25">
        <v>1</v>
      </c>
      <c r="IG25">
        <v>29</v>
      </c>
      <c r="IH25">
        <v>1.8</v>
      </c>
      <c r="II25">
        <v>1.7</v>
      </c>
      <c r="IJ25">
        <v>1.0083</v>
      </c>
      <c r="IK25">
        <v>2.4194300000000002</v>
      </c>
      <c r="IL25">
        <v>1.5490699999999999</v>
      </c>
      <c r="IM25">
        <v>2.2997999999999998</v>
      </c>
      <c r="IN25">
        <v>1.5918000000000001</v>
      </c>
      <c r="IO25">
        <v>2.2827099999999998</v>
      </c>
      <c r="IP25">
        <v>42.697400000000002</v>
      </c>
      <c r="IQ25">
        <v>14.674899999999999</v>
      </c>
      <c r="IR25">
        <v>18</v>
      </c>
      <c r="IS25">
        <v>512.23599999999999</v>
      </c>
      <c r="IT25">
        <v>439.23599999999999</v>
      </c>
      <c r="IU25">
        <v>25.949200000000001</v>
      </c>
      <c r="IV25">
        <v>40.744999999999997</v>
      </c>
      <c r="IW25">
        <v>30</v>
      </c>
      <c r="IX25">
        <v>40.911099999999998</v>
      </c>
      <c r="IY25">
        <v>40.928600000000003</v>
      </c>
      <c r="IZ25">
        <v>20.217600000000001</v>
      </c>
      <c r="JA25">
        <v>48.454000000000001</v>
      </c>
      <c r="JB25">
        <v>0</v>
      </c>
      <c r="JC25">
        <v>25.9575</v>
      </c>
      <c r="JD25">
        <v>400</v>
      </c>
      <c r="JE25">
        <v>20.0413</v>
      </c>
      <c r="JF25">
        <v>98.166799999999995</v>
      </c>
      <c r="JG25">
        <v>97.491699999999994</v>
      </c>
    </row>
    <row r="26" spans="1:267" x14ac:dyDescent="0.3">
      <c r="A26">
        <v>10</v>
      </c>
      <c r="B26">
        <v>1659549218.5</v>
      </c>
      <c r="C26">
        <v>1240</v>
      </c>
      <c r="D26" t="s">
        <v>456</v>
      </c>
      <c r="E26" t="s">
        <v>457</v>
      </c>
      <c r="F26" t="s">
        <v>402</v>
      </c>
      <c r="G26" t="s">
        <v>403</v>
      </c>
      <c r="H26" t="s">
        <v>404</v>
      </c>
      <c r="I26" t="s">
        <v>404</v>
      </c>
      <c r="J26" t="s">
        <v>405</v>
      </c>
      <c r="K26">
        <f t="shared" si="0"/>
        <v>7.8336022509882222</v>
      </c>
      <c r="L26">
        <v>1659549218.5</v>
      </c>
      <c r="M26">
        <f t="shared" si="1"/>
        <v>7.1734785446694654E-3</v>
      </c>
      <c r="N26">
        <f t="shared" si="2"/>
        <v>7.1734785446694653</v>
      </c>
      <c r="O26">
        <f t="shared" si="3"/>
        <v>56.213419988055996</v>
      </c>
      <c r="P26">
        <f t="shared" si="4"/>
        <v>428.91699999999997</v>
      </c>
      <c r="Q26">
        <f t="shared" si="5"/>
        <v>171.1624152860669</v>
      </c>
      <c r="R26">
        <f t="shared" si="6"/>
        <v>16.931428568376731</v>
      </c>
      <c r="S26">
        <f t="shared" si="7"/>
        <v>42.428576011415998</v>
      </c>
      <c r="T26">
        <f t="shared" si="8"/>
        <v>0.38500682036565043</v>
      </c>
      <c r="U26">
        <f t="shared" si="9"/>
        <v>2.9085517099143905</v>
      </c>
      <c r="V26">
        <f t="shared" si="10"/>
        <v>0.35876975978385578</v>
      </c>
      <c r="W26">
        <f t="shared" si="11"/>
        <v>0.22643922496338514</v>
      </c>
      <c r="X26">
        <f t="shared" si="12"/>
        <v>321.50542186138529</v>
      </c>
      <c r="Y26">
        <f t="shared" si="13"/>
        <v>32.223093078785411</v>
      </c>
      <c r="Z26">
        <f t="shared" si="14"/>
        <v>32.042499999999997</v>
      </c>
      <c r="AA26">
        <f t="shared" si="15"/>
        <v>4.7865818409893288</v>
      </c>
      <c r="AB26">
        <f t="shared" si="16"/>
        <v>59.771584390364922</v>
      </c>
      <c r="AC26">
        <f t="shared" si="17"/>
        <v>2.885404713912</v>
      </c>
      <c r="AD26">
        <f t="shared" si="18"/>
        <v>4.8273853593499902</v>
      </c>
      <c r="AE26">
        <f t="shared" si="19"/>
        <v>1.9011771270773288</v>
      </c>
      <c r="AF26">
        <f t="shared" si="20"/>
        <v>-316.35040381992343</v>
      </c>
      <c r="AG26">
        <f t="shared" si="21"/>
        <v>23.536556551714483</v>
      </c>
      <c r="AH26">
        <f t="shared" si="22"/>
        <v>1.8372951774082371</v>
      </c>
      <c r="AI26">
        <f t="shared" si="23"/>
        <v>30.528869770584578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51358.121125982245</v>
      </c>
      <c r="AO26" t="s">
        <v>406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458</v>
      </c>
      <c r="AV26">
        <v>10291.6</v>
      </c>
      <c r="AW26">
        <v>735.79215384615372</v>
      </c>
      <c r="AX26">
        <v>1151.77</v>
      </c>
      <c r="AY26">
        <f t="shared" si="28"/>
        <v>0.36116398773526504</v>
      </c>
      <c r="AZ26">
        <v>0.5</v>
      </c>
      <c r="BA26">
        <f t="shared" si="29"/>
        <v>1681.1717999281786</v>
      </c>
      <c r="BB26">
        <f t="shared" si="30"/>
        <v>56.213419988055996</v>
      </c>
      <c r="BC26">
        <f t="shared" si="31"/>
        <v>303.5893556650671</v>
      </c>
      <c r="BD26">
        <f t="shared" si="32"/>
        <v>3.5810054943803182E-2</v>
      </c>
      <c r="BE26">
        <f t="shared" si="33"/>
        <v>1.9796487145871138</v>
      </c>
      <c r="BF26">
        <f t="shared" si="34"/>
        <v>631.59730973018679</v>
      </c>
      <c r="BG26" t="s">
        <v>459</v>
      </c>
      <c r="BH26">
        <v>539.28</v>
      </c>
      <c r="BI26">
        <f t="shared" si="35"/>
        <v>539.28</v>
      </c>
      <c r="BJ26">
        <f t="shared" si="36"/>
        <v>0.53178151887963743</v>
      </c>
      <c r="BK26">
        <f t="shared" si="37"/>
        <v>0.67915859222819353</v>
      </c>
      <c r="BL26">
        <f t="shared" si="38"/>
        <v>0.78825550803950772</v>
      </c>
      <c r="BM26">
        <f t="shared" si="39"/>
        <v>2.6298839394919429</v>
      </c>
      <c r="BN26">
        <f t="shared" si="40"/>
        <v>0.93512890820758887</v>
      </c>
      <c r="BO26">
        <f t="shared" si="41"/>
        <v>0.49777188259254063</v>
      </c>
      <c r="BP26">
        <f t="shared" si="42"/>
        <v>0.50222811740745943</v>
      </c>
      <c r="BQ26">
        <v>1637</v>
      </c>
      <c r="BR26">
        <v>300</v>
      </c>
      <c r="BS26">
        <v>300</v>
      </c>
      <c r="BT26">
        <v>300</v>
      </c>
      <c r="BU26">
        <v>10291.6</v>
      </c>
      <c r="BV26">
        <v>1031.58</v>
      </c>
      <c r="BW26">
        <v>-1.0958300000000001E-2</v>
      </c>
      <c r="BX26">
        <v>-12</v>
      </c>
      <c r="BY26" t="s">
        <v>409</v>
      </c>
      <c r="BZ26" t="s">
        <v>409</v>
      </c>
      <c r="CA26" t="s">
        <v>409</v>
      </c>
      <c r="CB26" t="s">
        <v>409</v>
      </c>
      <c r="CC26" t="s">
        <v>409</v>
      </c>
      <c r="CD26" t="s">
        <v>409</v>
      </c>
      <c r="CE26" t="s">
        <v>409</v>
      </c>
      <c r="CF26" t="s">
        <v>409</v>
      </c>
      <c r="CG26" t="s">
        <v>409</v>
      </c>
      <c r="CH26" t="s">
        <v>409</v>
      </c>
      <c r="CI26">
        <f t="shared" si="43"/>
        <v>1999.97</v>
      </c>
      <c r="CJ26">
        <f t="shared" si="44"/>
        <v>1681.1717999281786</v>
      </c>
      <c r="CK26">
        <f t="shared" si="45"/>
        <v>0.84059850894172339</v>
      </c>
      <c r="CL26">
        <f t="shared" si="46"/>
        <v>0.1607551222575265</v>
      </c>
      <c r="CM26">
        <v>6</v>
      </c>
      <c r="CN26">
        <v>0.5</v>
      </c>
      <c r="CO26" t="s">
        <v>410</v>
      </c>
      <c r="CP26">
        <v>2</v>
      </c>
      <c r="CQ26">
        <v>1659549218.5</v>
      </c>
      <c r="CR26">
        <v>428.91699999999997</v>
      </c>
      <c r="CS26">
        <v>500.06799999999998</v>
      </c>
      <c r="CT26">
        <v>29.169</v>
      </c>
      <c r="CU26">
        <v>20.811599999999999</v>
      </c>
      <c r="CV26">
        <v>427.03</v>
      </c>
      <c r="CW26">
        <v>29.1218</v>
      </c>
      <c r="CX26">
        <v>499.98099999999999</v>
      </c>
      <c r="CY26">
        <v>98.8202</v>
      </c>
      <c r="CZ26">
        <v>0.100048</v>
      </c>
      <c r="DA26">
        <v>32.192599999999999</v>
      </c>
      <c r="DB26">
        <v>32.042499999999997</v>
      </c>
      <c r="DC26">
        <v>999.9</v>
      </c>
      <c r="DD26">
        <v>0</v>
      </c>
      <c r="DE26">
        <v>0</v>
      </c>
      <c r="DF26">
        <v>9998.75</v>
      </c>
      <c r="DG26">
        <v>0</v>
      </c>
      <c r="DH26">
        <v>683.36699999999996</v>
      </c>
      <c r="DI26">
        <v>-71.151600000000002</v>
      </c>
      <c r="DJ26">
        <v>441.80399999999997</v>
      </c>
      <c r="DK26">
        <v>510.697</v>
      </c>
      <c r="DL26">
        <v>8.3573500000000003</v>
      </c>
      <c r="DM26">
        <v>500.06799999999998</v>
      </c>
      <c r="DN26">
        <v>20.811599999999999</v>
      </c>
      <c r="DO26">
        <v>2.8824800000000002</v>
      </c>
      <c r="DP26">
        <v>2.05661</v>
      </c>
      <c r="DQ26">
        <v>23.3642</v>
      </c>
      <c r="DR26">
        <v>17.887</v>
      </c>
      <c r="DS26">
        <v>1999.97</v>
      </c>
      <c r="DT26">
        <v>0.98000200000000004</v>
      </c>
      <c r="DU26">
        <v>1.9997899999999999E-2</v>
      </c>
      <c r="DV26">
        <v>0</v>
      </c>
      <c r="DW26">
        <v>735.24199999999996</v>
      </c>
      <c r="DX26">
        <v>5.0001199999999999</v>
      </c>
      <c r="DY26">
        <v>14992.5</v>
      </c>
      <c r="DZ26">
        <v>16031.8</v>
      </c>
      <c r="EA26">
        <v>50.625</v>
      </c>
      <c r="EB26">
        <v>51.561999999999998</v>
      </c>
      <c r="EC26">
        <v>51.311999999999998</v>
      </c>
      <c r="ED26">
        <v>51.311999999999998</v>
      </c>
      <c r="EE26">
        <v>51.936999999999998</v>
      </c>
      <c r="EF26">
        <v>1955.07</v>
      </c>
      <c r="EG26">
        <v>39.9</v>
      </c>
      <c r="EH26">
        <v>0</v>
      </c>
      <c r="EI26">
        <v>116</v>
      </c>
      <c r="EJ26">
        <v>0</v>
      </c>
      <c r="EK26">
        <v>735.79215384615372</v>
      </c>
      <c r="EL26">
        <v>-5.0138119735487274</v>
      </c>
      <c r="EM26">
        <v>-17.59658148061315</v>
      </c>
      <c r="EN26">
        <v>14979.51923076923</v>
      </c>
      <c r="EO26">
        <v>15</v>
      </c>
      <c r="EP26">
        <v>1659549180</v>
      </c>
      <c r="EQ26" t="s">
        <v>460</v>
      </c>
      <c r="ER26">
        <v>1659549180</v>
      </c>
      <c r="ES26">
        <v>1659549178.5</v>
      </c>
      <c r="ET26">
        <v>28</v>
      </c>
      <c r="EU26">
        <v>0.22800000000000001</v>
      </c>
      <c r="EV26">
        <v>-3.0000000000000001E-3</v>
      </c>
      <c r="EW26">
        <v>2.0379999999999998</v>
      </c>
      <c r="EX26">
        <v>-0.21</v>
      </c>
      <c r="EY26">
        <v>500</v>
      </c>
      <c r="EZ26">
        <v>20</v>
      </c>
      <c r="FA26">
        <v>0.02</v>
      </c>
      <c r="FB26">
        <v>0.01</v>
      </c>
      <c r="FC26">
        <v>56.287975901155839</v>
      </c>
      <c r="FD26">
        <v>-0.81048656061343338</v>
      </c>
      <c r="FE26">
        <v>0.1441754949035767</v>
      </c>
      <c r="FF26">
        <v>1</v>
      </c>
      <c r="FG26">
        <v>0.38481092309746462</v>
      </c>
      <c r="FH26">
        <v>5.3534680337351197E-2</v>
      </c>
      <c r="FI26">
        <v>1.416928183429318E-2</v>
      </c>
      <c r="FJ26">
        <v>1</v>
      </c>
      <c r="FK26">
        <v>2</v>
      </c>
      <c r="FL26">
        <v>2</v>
      </c>
      <c r="FM26" t="s">
        <v>412</v>
      </c>
      <c r="FN26">
        <v>2.9262199999999998</v>
      </c>
      <c r="FO26">
        <v>2.70296</v>
      </c>
      <c r="FP26">
        <v>0.100035</v>
      </c>
      <c r="FQ26">
        <v>0.11319799999999999</v>
      </c>
      <c r="FR26">
        <v>0.128359</v>
      </c>
      <c r="FS26">
        <v>0.100885</v>
      </c>
      <c r="FT26">
        <v>31252.6</v>
      </c>
      <c r="FU26">
        <v>16967.3</v>
      </c>
      <c r="FV26">
        <v>31228.3</v>
      </c>
      <c r="FW26">
        <v>20837.5</v>
      </c>
      <c r="FX26">
        <v>36937.9</v>
      </c>
      <c r="FY26">
        <v>31896.6</v>
      </c>
      <c r="FZ26">
        <v>47284.6</v>
      </c>
      <c r="GA26">
        <v>39878.5</v>
      </c>
      <c r="GB26">
        <v>1.85415</v>
      </c>
      <c r="GC26">
        <v>1.78745</v>
      </c>
      <c r="GD26">
        <v>-1.1548400000000001E-3</v>
      </c>
      <c r="GE26">
        <v>0</v>
      </c>
      <c r="GF26">
        <v>32.061300000000003</v>
      </c>
      <c r="GG26">
        <v>999.9</v>
      </c>
      <c r="GH26">
        <v>49.7</v>
      </c>
      <c r="GI26">
        <v>40.1</v>
      </c>
      <c r="GJ26">
        <v>37.480899999999998</v>
      </c>
      <c r="GK26">
        <v>61.6312</v>
      </c>
      <c r="GL26">
        <v>18.754000000000001</v>
      </c>
      <c r="GM26">
        <v>1</v>
      </c>
      <c r="GN26">
        <v>1.1497299999999999</v>
      </c>
      <c r="GO26">
        <v>5.5182599999999997</v>
      </c>
      <c r="GP26">
        <v>20.110700000000001</v>
      </c>
      <c r="GQ26">
        <v>5.1916799999999999</v>
      </c>
      <c r="GR26">
        <v>11.950100000000001</v>
      </c>
      <c r="GS26">
        <v>4.9928499999999998</v>
      </c>
      <c r="GT26">
        <v>3.29128</v>
      </c>
      <c r="GU26">
        <v>9999</v>
      </c>
      <c r="GV26">
        <v>9999</v>
      </c>
      <c r="GW26">
        <v>9999</v>
      </c>
      <c r="GX26">
        <v>999.9</v>
      </c>
      <c r="GY26">
        <v>1.8754599999999999</v>
      </c>
      <c r="GZ26">
        <v>1.8744000000000001</v>
      </c>
      <c r="HA26">
        <v>1.8748499999999999</v>
      </c>
      <c r="HB26">
        <v>1.8785099999999999</v>
      </c>
      <c r="HC26">
        <v>1.8721000000000001</v>
      </c>
      <c r="HD26">
        <v>1.86981</v>
      </c>
      <c r="HE26">
        <v>1.8719399999999999</v>
      </c>
      <c r="HF26">
        <v>1.8749899999999999</v>
      </c>
      <c r="HG26">
        <v>0</v>
      </c>
      <c r="HH26">
        <v>0</v>
      </c>
      <c r="HI26">
        <v>0</v>
      </c>
      <c r="HJ26">
        <v>0</v>
      </c>
      <c r="HK26" t="s">
        <v>413</v>
      </c>
      <c r="HL26" t="s">
        <v>414</v>
      </c>
      <c r="HM26" t="s">
        <v>415</v>
      </c>
      <c r="HN26" t="s">
        <v>415</v>
      </c>
      <c r="HO26" t="s">
        <v>415</v>
      </c>
      <c r="HP26" t="s">
        <v>415</v>
      </c>
      <c r="HQ26">
        <v>0</v>
      </c>
      <c r="HR26">
        <v>100</v>
      </c>
      <c r="HS26">
        <v>100</v>
      </c>
      <c r="HT26">
        <v>1.887</v>
      </c>
      <c r="HU26">
        <v>4.7199999999999999E-2</v>
      </c>
      <c r="HV26">
        <v>1.0466995003247901</v>
      </c>
      <c r="HW26">
        <v>1.812336702895212E-3</v>
      </c>
      <c r="HX26">
        <v>3.8619255251623539E-7</v>
      </c>
      <c r="HY26">
        <v>-5.7368983599850312E-11</v>
      </c>
      <c r="HZ26">
        <v>-0.24886709482747321</v>
      </c>
      <c r="IA26">
        <v>-3.0293124852242E-2</v>
      </c>
      <c r="IB26">
        <v>2.0697258898176802E-3</v>
      </c>
      <c r="IC26">
        <v>-2.3362980786251589E-5</v>
      </c>
      <c r="ID26">
        <v>3</v>
      </c>
      <c r="IE26">
        <v>2169</v>
      </c>
      <c r="IF26">
        <v>1</v>
      </c>
      <c r="IG26">
        <v>29</v>
      </c>
      <c r="IH26">
        <v>0.6</v>
      </c>
      <c r="II26">
        <v>0.7</v>
      </c>
      <c r="IJ26">
        <v>1.2072799999999999</v>
      </c>
      <c r="IK26">
        <v>2.4084500000000002</v>
      </c>
      <c r="IL26">
        <v>1.5490699999999999</v>
      </c>
      <c r="IM26">
        <v>2.2997999999999998</v>
      </c>
      <c r="IN26">
        <v>1.5918000000000001</v>
      </c>
      <c r="IO26">
        <v>2.3303199999999999</v>
      </c>
      <c r="IP26">
        <v>42.750999999999998</v>
      </c>
      <c r="IQ26">
        <v>14.587300000000001</v>
      </c>
      <c r="IR26">
        <v>18</v>
      </c>
      <c r="IS26">
        <v>511.67200000000003</v>
      </c>
      <c r="IT26">
        <v>440.05</v>
      </c>
      <c r="IU26">
        <v>25.574200000000001</v>
      </c>
      <c r="IV26">
        <v>40.744999999999997</v>
      </c>
      <c r="IW26">
        <v>30.0002</v>
      </c>
      <c r="IX26">
        <v>40.911099999999998</v>
      </c>
      <c r="IY26">
        <v>40.928600000000003</v>
      </c>
      <c r="IZ26">
        <v>24.206399999999999</v>
      </c>
      <c r="JA26">
        <v>46.524099999999997</v>
      </c>
      <c r="JB26">
        <v>0</v>
      </c>
      <c r="JC26">
        <v>25.559699999999999</v>
      </c>
      <c r="JD26">
        <v>500</v>
      </c>
      <c r="JE26">
        <v>20.968</v>
      </c>
      <c r="JF26">
        <v>98.165599999999998</v>
      </c>
      <c r="JG26">
        <v>97.4893</v>
      </c>
    </row>
    <row r="27" spans="1:267" x14ac:dyDescent="0.3">
      <c r="A27">
        <v>11</v>
      </c>
      <c r="B27">
        <v>1659549336.5999999</v>
      </c>
      <c r="C27">
        <v>1358.099999904633</v>
      </c>
      <c r="D27" t="s">
        <v>461</v>
      </c>
      <c r="E27" t="s">
        <v>462</v>
      </c>
      <c r="F27" t="s">
        <v>402</v>
      </c>
      <c r="G27" t="s">
        <v>403</v>
      </c>
      <c r="H27" t="s">
        <v>404</v>
      </c>
      <c r="I27" t="s">
        <v>404</v>
      </c>
      <c r="J27" t="s">
        <v>405</v>
      </c>
      <c r="K27">
        <f t="shared" si="0"/>
        <v>6.5086546658451825</v>
      </c>
      <c r="L27">
        <v>1659549336.5999999</v>
      </c>
      <c r="M27">
        <f t="shared" si="1"/>
        <v>6.0905723254947291E-3</v>
      </c>
      <c r="N27">
        <f t="shared" si="2"/>
        <v>6.0905723254947288</v>
      </c>
      <c r="O27">
        <f t="shared" si="3"/>
        <v>57.284901180722812</v>
      </c>
      <c r="P27">
        <f t="shared" si="4"/>
        <v>527.45500000000004</v>
      </c>
      <c r="Q27">
        <f t="shared" si="5"/>
        <v>215.92319798776478</v>
      </c>
      <c r="R27">
        <f t="shared" si="6"/>
        <v>21.360239456545045</v>
      </c>
      <c r="S27">
        <f t="shared" si="7"/>
        <v>52.178576491769</v>
      </c>
      <c r="T27">
        <f t="shared" si="8"/>
        <v>0.32187503770952691</v>
      </c>
      <c r="U27">
        <f t="shared" si="9"/>
        <v>2.9079864426257798</v>
      </c>
      <c r="V27">
        <f t="shared" si="10"/>
        <v>0.30331111887079043</v>
      </c>
      <c r="W27">
        <f t="shared" si="11"/>
        <v>0.19114806301028703</v>
      </c>
      <c r="X27">
        <f t="shared" si="12"/>
        <v>321.53414986139779</v>
      </c>
      <c r="Y27">
        <f t="shared" si="13"/>
        <v>32.343344052349373</v>
      </c>
      <c r="Z27">
        <f t="shared" si="14"/>
        <v>32.004300000000001</v>
      </c>
      <c r="AA27">
        <f t="shared" si="15"/>
        <v>4.7762455226094849</v>
      </c>
      <c r="AB27">
        <f t="shared" si="16"/>
        <v>59.928923259251988</v>
      </c>
      <c r="AC27">
        <f t="shared" si="17"/>
        <v>2.8665349182142399</v>
      </c>
      <c r="AD27">
        <f t="shared" si="18"/>
        <v>4.7832244637762562</v>
      </c>
      <c r="AE27">
        <f t="shared" si="19"/>
        <v>1.909710604395245</v>
      </c>
      <c r="AF27">
        <f t="shared" si="20"/>
        <v>-268.59423955431754</v>
      </c>
      <c r="AG27">
        <f t="shared" si="21"/>
        <v>4.0448044194463844</v>
      </c>
      <c r="AH27">
        <f t="shared" si="22"/>
        <v>0.31549272408419071</v>
      </c>
      <c r="AI27">
        <f t="shared" si="23"/>
        <v>57.300207450610849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51369.646493598397</v>
      </c>
      <c r="AO27" t="s">
        <v>406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463</v>
      </c>
      <c r="AV27">
        <v>10291.200000000001</v>
      </c>
      <c r="AW27">
        <v>731.00467999999989</v>
      </c>
      <c r="AX27">
        <v>1155.5999999999999</v>
      </c>
      <c r="AY27">
        <f t="shared" si="28"/>
        <v>0.36742412599515406</v>
      </c>
      <c r="AZ27">
        <v>0.5</v>
      </c>
      <c r="BA27">
        <f t="shared" si="29"/>
        <v>1681.3229999281855</v>
      </c>
      <c r="BB27">
        <f t="shared" si="30"/>
        <v>57.284901180722812</v>
      </c>
      <c r="BC27">
        <f t="shared" si="31"/>
        <v>308.87931688208204</v>
      </c>
      <c r="BD27">
        <f t="shared" si="32"/>
        <v>3.6444119137539067E-2</v>
      </c>
      <c r="BE27">
        <f t="shared" si="33"/>
        <v>1.9697732779508481</v>
      </c>
      <c r="BF27">
        <f t="shared" si="34"/>
        <v>632.74730500005239</v>
      </c>
      <c r="BG27" t="s">
        <v>464</v>
      </c>
      <c r="BH27">
        <v>536.54</v>
      </c>
      <c r="BI27">
        <f t="shared" si="35"/>
        <v>536.54</v>
      </c>
      <c r="BJ27">
        <f t="shared" si="36"/>
        <v>0.53570439598476982</v>
      </c>
      <c r="BK27">
        <f t="shared" si="37"/>
        <v>0.68587103027170238</v>
      </c>
      <c r="BL27">
        <f t="shared" si="38"/>
        <v>0.78618672137545631</v>
      </c>
      <c r="BM27">
        <f t="shared" si="39"/>
        <v>2.6209027632363062</v>
      </c>
      <c r="BN27">
        <f t="shared" si="40"/>
        <v>0.9335581245935215</v>
      </c>
      <c r="BO27">
        <f t="shared" si="41"/>
        <v>0.50341297757762538</v>
      </c>
      <c r="BP27">
        <f t="shared" si="42"/>
        <v>0.49658702242237462</v>
      </c>
      <c r="BQ27">
        <v>1639</v>
      </c>
      <c r="BR27">
        <v>300</v>
      </c>
      <c r="BS27">
        <v>300</v>
      </c>
      <c r="BT27">
        <v>300</v>
      </c>
      <c r="BU27">
        <v>10291.200000000001</v>
      </c>
      <c r="BV27">
        <v>1032.1600000000001</v>
      </c>
      <c r="BW27">
        <v>-1.09578E-2</v>
      </c>
      <c r="BX27">
        <v>-12.01</v>
      </c>
      <c r="BY27" t="s">
        <v>409</v>
      </c>
      <c r="BZ27" t="s">
        <v>409</v>
      </c>
      <c r="CA27" t="s">
        <v>409</v>
      </c>
      <c r="CB27" t="s">
        <v>409</v>
      </c>
      <c r="CC27" t="s">
        <v>409</v>
      </c>
      <c r="CD27" t="s">
        <v>409</v>
      </c>
      <c r="CE27" t="s">
        <v>409</v>
      </c>
      <c r="CF27" t="s">
        <v>409</v>
      </c>
      <c r="CG27" t="s">
        <v>409</v>
      </c>
      <c r="CH27" t="s">
        <v>409</v>
      </c>
      <c r="CI27">
        <f t="shared" si="43"/>
        <v>2000.15</v>
      </c>
      <c r="CJ27">
        <f t="shared" si="44"/>
        <v>1681.3229999281855</v>
      </c>
      <c r="CK27">
        <f t="shared" si="45"/>
        <v>0.84059845507996167</v>
      </c>
      <c r="CL27">
        <f t="shared" si="46"/>
        <v>0.16075501830432606</v>
      </c>
      <c r="CM27">
        <v>6</v>
      </c>
      <c r="CN27">
        <v>0.5</v>
      </c>
      <c r="CO27" t="s">
        <v>410</v>
      </c>
      <c r="CP27">
        <v>2</v>
      </c>
      <c r="CQ27">
        <v>1659549336.5999999</v>
      </c>
      <c r="CR27">
        <v>527.45500000000004</v>
      </c>
      <c r="CS27">
        <v>600.05899999999997</v>
      </c>
      <c r="CT27">
        <v>28.976800000000001</v>
      </c>
      <c r="CU27">
        <v>21.879200000000001</v>
      </c>
      <c r="CV27">
        <v>525.01199999999994</v>
      </c>
      <c r="CW27">
        <v>28.941299999999998</v>
      </c>
      <c r="CX27">
        <v>499.95100000000002</v>
      </c>
      <c r="CY27">
        <v>98.825299999999999</v>
      </c>
      <c r="CZ27">
        <v>9.9871799999999997E-2</v>
      </c>
      <c r="DA27">
        <v>32.030099999999997</v>
      </c>
      <c r="DB27">
        <v>32.004300000000001</v>
      </c>
      <c r="DC27">
        <v>999.9</v>
      </c>
      <c r="DD27">
        <v>0</v>
      </c>
      <c r="DE27">
        <v>0</v>
      </c>
      <c r="DF27">
        <v>9995</v>
      </c>
      <c r="DG27">
        <v>0</v>
      </c>
      <c r="DH27">
        <v>610.50400000000002</v>
      </c>
      <c r="DI27">
        <v>-72.603899999999996</v>
      </c>
      <c r="DJ27">
        <v>543.19500000000005</v>
      </c>
      <c r="DK27">
        <v>613.48199999999997</v>
      </c>
      <c r="DL27">
        <v>7.0975900000000003</v>
      </c>
      <c r="DM27">
        <v>600.05899999999997</v>
      </c>
      <c r="DN27">
        <v>21.879200000000001</v>
      </c>
      <c r="DO27">
        <v>2.8636400000000002</v>
      </c>
      <c r="DP27">
        <v>2.16222</v>
      </c>
      <c r="DQ27">
        <v>23.255600000000001</v>
      </c>
      <c r="DR27">
        <v>18.685099999999998</v>
      </c>
      <c r="DS27">
        <v>2000.15</v>
      </c>
      <c r="DT27">
        <v>0.98000200000000004</v>
      </c>
      <c r="DU27">
        <v>1.9997899999999999E-2</v>
      </c>
      <c r="DV27">
        <v>0</v>
      </c>
      <c r="DW27">
        <v>730.36</v>
      </c>
      <c r="DX27">
        <v>5.0001199999999999</v>
      </c>
      <c r="DY27">
        <v>14915.1</v>
      </c>
      <c r="DZ27">
        <v>16033.2</v>
      </c>
      <c r="EA27">
        <v>50.75</v>
      </c>
      <c r="EB27">
        <v>51.75</v>
      </c>
      <c r="EC27">
        <v>51.436999999999998</v>
      </c>
      <c r="ED27">
        <v>51.436999999999998</v>
      </c>
      <c r="EE27">
        <v>52</v>
      </c>
      <c r="EF27">
        <v>1955.25</v>
      </c>
      <c r="EG27">
        <v>39.9</v>
      </c>
      <c r="EH27">
        <v>0</v>
      </c>
      <c r="EI27">
        <v>117.80000019073491</v>
      </c>
      <c r="EJ27">
        <v>0</v>
      </c>
      <c r="EK27">
        <v>731.00467999999989</v>
      </c>
      <c r="EL27">
        <v>-4.7736922836367794</v>
      </c>
      <c r="EM27">
        <v>-5.7538463293847606</v>
      </c>
      <c r="EN27">
        <v>14923.152</v>
      </c>
      <c r="EO27">
        <v>15</v>
      </c>
      <c r="EP27">
        <v>1659549294</v>
      </c>
      <c r="EQ27" t="s">
        <v>465</v>
      </c>
      <c r="ER27">
        <v>1659549285.5</v>
      </c>
      <c r="ES27">
        <v>1659549294</v>
      </c>
      <c r="ET27">
        <v>29</v>
      </c>
      <c r="EU27">
        <v>0.34699999999999998</v>
      </c>
      <c r="EV27">
        <v>-6.0000000000000001E-3</v>
      </c>
      <c r="EW27">
        <v>2.6019999999999999</v>
      </c>
      <c r="EX27">
        <v>-0.187</v>
      </c>
      <c r="EY27">
        <v>600</v>
      </c>
      <c r="EZ27">
        <v>21</v>
      </c>
      <c r="FA27">
        <v>0.02</v>
      </c>
      <c r="FB27">
        <v>0.01</v>
      </c>
      <c r="FC27">
        <v>57.40809419204281</v>
      </c>
      <c r="FD27">
        <v>-0.97604291029867074</v>
      </c>
      <c r="FE27">
        <v>0.16755603050777521</v>
      </c>
      <c r="FF27">
        <v>1</v>
      </c>
      <c r="FG27">
        <v>0.3253163866970874</v>
      </c>
      <c r="FH27">
        <v>2.347134477466126E-3</v>
      </c>
      <c r="FI27">
        <v>3.5396750593714361E-3</v>
      </c>
      <c r="FJ27">
        <v>1</v>
      </c>
      <c r="FK27">
        <v>2</v>
      </c>
      <c r="FL27">
        <v>2</v>
      </c>
      <c r="FM27" t="s">
        <v>412</v>
      </c>
      <c r="FN27">
        <v>2.9261200000000001</v>
      </c>
      <c r="FO27">
        <v>2.70275</v>
      </c>
      <c r="FP27">
        <v>0.11676499999999999</v>
      </c>
      <c r="FQ27">
        <v>0.129079</v>
      </c>
      <c r="FR27">
        <v>0.127806</v>
      </c>
      <c r="FS27">
        <v>0.104488</v>
      </c>
      <c r="FT27">
        <v>30667.8</v>
      </c>
      <c r="FU27">
        <v>16661.3</v>
      </c>
      <c r="FV27">
        <v>31226</v>
      </c>
      <c r="FW27">
        <v>20836</v>
      </c>
      <c r="FX27">
        <v>36958.9</v>
      </c>
      <c r="FY27">
        <v>31768.9</v>
      </c>
      <c r="FZ27">
        <v>47281.4</v>
      </c>
      <c r="GA27">
        <v>39876.1</v>
      </c>
      <c r="GB27">
        <v>1.8530800000000001</v>
      </c>
      <c r="GC27">
        <v>1.7887</v>
      </c>
      <c r="GD27">
        <v>-2.16439E-3</v>
      </c>
      <c r="GE27">
        <v>0</v>
      </c>
      <c r="GF27">
        <v>32.039400000000001</v>
      </c>
      <c r="GG27">
        <v>999.9</v>
      </c>
      <c r="GH27">
        <v>49.6</v>
      </c>
      <c r="GI27">
        <v>40.1</v>
      </c>
      <c r="GJ27">
        <v>37.409799999999997</v>
      </c>
      <c r="GK27">
        <v>61.3949</v>
      </c>
      <c r="GL27">
        <v>18.745999999999999</v>
      </c>
      <c r="GM27">
        <v>1</v>
      </c>
      <c r="GN27">
        <v>1.15683</v>
      </c>
      <c r="GO27">
        <v>6.0440100000000001</v>
      </c>
      <c r="GP27">
        <v>20.094999999999999</v>
      </c>
      <c r="GQ27">
        <v>5.1891400000000001</v>
      </c>
      <c r="GR27">
        <v>11.950100000000001</v>
      </c>
      <c r="GS27">
        <v>4.9925499999999996</v>
      </c>
      <c r="GT27">
        <v>3.2913999999999999</v>
      </c>
      <c r="GU27">
        <v>9999</v>
      </c>
      <c r="GV27">
        <v>9999</v>
      </c>
      <c r="GW27">
        <v>9999</v>
      </c>
      <c r="GX27">
        <v>999.9</v>
      </c>
      <c r="GY27">
        <v>1.87551</v>
      </c>
      <c r="GZ27">
        <v>1.8744400000000001</v>
      </c>
      <c r="HA27">
        <v>1.8748499999999999</v>
      </c>
      <c r="HB27">
        <v>1.8785099999999999</v>
      </c>
      <c r="HC27">
        <v>1.8721099999999999</v>
      </c>
      <c r="HD27">
        <v>1.86981</v>
      </c>
      <c r="HE27">
        <v>1.8719300000000001</v>
      </c>
      <c r="HF27">
        <v>1.875</v>
      </c>
      <c r="HG27">
        <v>0</v>
      </c>
      <c r="HH27">
        <v>0</v>
      </c>
      <c r="HI27">
        <v>0</v>
      </c>
      <c r="HJ27">
        <v>0</v>
      </c>
      <c r="HK27" t="s">
        <v>413</v>
      </c>
      <c r="HL27" t="s">
        <v>414</v>
      </c>
      <c r="HM27" t="s">
        <v>415</v>
      </c>
      <c r="HN27" t="s">
        <v>415</v>
      </c>
      <c r="HO27" t="s">
        <v>415</v>
      </c>
      <c r="HP27" t="s">
        <v>415</v>
      </c>
      <c r="HQ27">
        <v>0</v>
      </c>
      <c r="HR27">
        <v>100</v>
      </c>
      <c r="HS27">
        <v>100</v>
      </c>
      <c r="HT27">
        <v>2.4430000000000001</v>
      </c>
      <c r="HU27">
        <v>3.5499999999999997E-2</v>
      </c>
      <c r="HV27">
        <v>1.393473094575836</v>
      </c>
      <c r="HW27">
        <v>1.812336702895212E-3</v>
      </c>
      <c r="HX27">
        <v>3.8619255251623539E-7</v>
      </c>
      <c r="HY27">
        <v>-5.7368983599850312E-11</v>
      </c>
      <c r="HZ27">
        <v>-0.25498005189057071</v>
      </c>
      <c r="IA27">
        <v>-3.0293124852242E-2</v>
      </c>
      <c r="IB27">
        <v>2.0697258898176802E-3</v>
      </c>
      <c r="IC27">
        <v>-2.3362980786251589E-5</v>
      </c>
      <c r="ID27">
        <v>3</v>
      </c>
      <c r="IE27">
        <v>2169</v>
      </c>
      <c r="IF27">
        <v>1</v>
      </c>
      <c r="IG27">
        <v>29</v>
      </c>
      <c r="IH27">
        <v>0.9</v>
      </c>
      <c r="II27">
        <v>0.7</v>
      </c>
      <c r="IJ27">
        <v>1.40015</v>
      </c>
      <c r="IK27">
        <v>2.3913600000000002</v>
      </c>
      <c r="IL27">
        <v>1.5490699999999999</v>
      </c>
      <c r="IM27">
        <v>2.2997999999999998</v>
      </c>
      <c r="IN27">
        <v>1.5918000000000001</v>
      </c>
      <c r="IO27">
        <v>2.4084500000000002</v>
      </c>
      <c r="IP27">
        <v>42.777799999999999</v>
      </c>
      <c r="IQ27">
        <v>14.491</v>
      </c>
      <c r="IR27">
        <v>18</v>
      </c>
      <c r="IS27">
        <v>511.05</v>
      </c>
      <c r="IT27">
        <v>440.97899999999998</v>
      </c>
      <c r="IU27">
        <v>24.801100000000002</v>
      </c>
      <c r="IV27">
        <v>40.777700000000003</v>
      </c>
      <c r="IW27">
        <v>30</v>
      </c>
      <c r="IX27">
        <v>40.927500000000002</v>
      </c>
      <c r="IY27">
        <v>40.944699999999997</v>
      </c>
      <c r="IZ27">
        <v>28.0639</v>
      </c>
      <c r="JA27">
        <v>44.2072</v>
      </c>
      <c r="JB27">
        <v>0</v>
      </c>
      <c r="JC27">
        <v>24.810300000000002</v>
      </c>
      <c r="JD27">
        <v>600</v>
      </c>
      <c r="JE27">
        <v>21.951899999999998</v>
      </c>
      <c r="JF27">
        <v>98.158699999999996</v>
      </c>
      <c r="JG27">
        <v>97.483199999999997</v>
      </c>
    </row>
    <row r="28" spans="1:267" x14ac:dyDescent="0.3">
      <c r="A28">
        <v>12</v>
      </c>
      <c r="B28">
        <v>1659549463.0999999</v>
      </c>
      <c r="C28">
        <v>1484.599999904633</v>
      </c>
      <c r="D28" t="s">
        <v>466</v>
      </c>
      <c r="E28" t="s">
        <v>467</v>
      </c>
      <c r="F28" t="s">
        <v>402</v>
      </c>
      <c r="G28" t="s">
        <v>403</v>
      </c>
      <c r="H28" t="s">
        <v>404</v>
      </c>
      <c r="I28" t="s">
        <v>404</v>
      </c>
      <c r="J28" t="s">
        <v>405</v>
      </c>
      <c r="K28">
        <f t="shared" si="0"/>
        <v>4.7787792942315805</v>
      </c>
      <c r="L28">
        <v>1659549463.0999999</v>
      </c>
      <c r="M28">
        <f t="shared" si="1"/>
        <v>5.1242245584421763E-3</v>
      </c>
      <c r="N28">
        <f t="shared" si="2"/>
        <v>5.1242245584421759</v>
      </c>
      <c r="O28">
        <f t="shared" si="3"/>
        <v>57.940885594311133</v>
      </c>
      <c r="P28">
        <f t="shared" si="4"/>
        <v>725.92100000000005</v>
      </c>
      <c r="Q28">
        <f t="shared" si="5"/>
        <v>342.56958505834621</v>
      </c>
      <c r="R28">
        <f t="shared" si="6"/>
        <v>33.888626214930675</v>
      </c>
      <c r="S28">
        <f t="shared" si="7"/>
        <v>71.811586619339707</v>
      </c>
      <c r="T28">
        <f t="shared" si="8"/>
        <v>0.26415426147373655</v>
      </c>
      <c r="U28">
        <f t="shared" si="9"/>
        <v>2.9099364818498734</v>
      </c>
      <c r="V28">
        <f t="shared" si="10"/>
        <v>0.25151898121195093</v>
      </c>
      <c r="W28">
        <f t="shared" si="11"/>
        <v>0.15828421671994228</v>
      </c>
      <c r="X28">
        <f t="shared" si="12"/>
        <v>321.52559086142907</v>
      </c>
      <c r="Y28">
        <f t="shared" si="13"/>
        <v>32.484343834565763</v>
      </c>
      <c r="Z28">
        <f t="shared" si="14"/>
        <v>32.031399999999998</v>
      </c>
      <c r="AA28">
        <f t="shared" si="15"/>
        <v>4.7835763506485858</v>
      </c>
      <c r="AB28">
        <f t="shared" si="16"/>
        <v>59.871646911597864</v>
      </c>
      <c r="AC28">
        <f t="shared" si="17"/>
        <v>2.8458883076567401</v>
      </c>
      <c r="AD28">
        <f t="shared" si="18"/>
        <v>4.7533155582955189</v>
      </c>
      <c r="AE28">
        <f t="shared" si="19"/>
        <v>1.9376880429918457</v>
      </c>
      <c r="AF28">
        <f t="shared" si="20"/>
        <v>-225.97830302729997</v>
      </c>
      <c r="AG28">
        <f t="shared" si="21"/>
        <v>-17.586303557823573</v>
      </c>
      <c r="AH28">
        <f t="shared" si="22"/>
        <v>-1.370239534092289</v>
      </c>
      <c r="AI28">
        <f t="shared" si="23"/>
        <v>76.590744742213261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51443.332715860764</v>
      </c>
      <c r="AO28" t="s">
        <v>406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468</v>
      </c>
      <c r="AV28">
        <v>10290.700000000001</v>
      </c>
      <c r="AW28">
        <v>725.6386399999999</v>
      </c>
      <c r="AX28">
        <v>1151.76</v>
      </c>
      <c r="AY28">
        <f t="shared" si="28"/>
        <v>0.36997409182468577</v>
      </c>
      <c r="AZ28">
        <v>0.5</v>
      </c>
      <c r="BA28">
        <f t="shared" si="29"/>
        <v>1681.2806999282013</v>
      </c>
      <c r="BB28">
        <f t="shared" si="30"/>
        <v>57.940885594311133</v>
      </c>
      <c r="BC28">
        <f t="shared" si="31"/>
        <v>311.01515002915414</v>
      </c>
      <c r="BD28">
        <f t="shared" si="32"/>
        <v>3.6835205527726823E-2</v>
      </c>
      <c r="BE28">
        <f t="shared" si="33"/>
        <v>1.9796745849829822</v>
      </c>
      <c r="BF28">
        <f t="shared" si="34"/>
        <v>631.59430261044884</v>
      </c>
      <c r="BG28" t="s">
        <v>469</v>
      </c>
      <c r="BH28">
        <v>532.35</v>
      </c>
      <c r="BI28">
        <f t="shared" si="35"/>
        <v>532.35</v>
      </c>
      <c r="BJ28">
        <f t="shared" si="36"/>
        <v>0.53779433215253181</v>
      </c>
      <c r="BK28">
        <f t="shared" si="37"/>
        <v>0.68794717553801221</v>
      </c>
      <c r="BL28">
        <f t="shared" si="38"/>
        <v>0.7863749862046131</v>
      </c>
      <c r="BM28">
        <f t="shared" si="39"/>
        <v>2.6941833205666024</v>
      </c>
      <c r="BN28">
        <f t="shared" si="40"/>
        <v>0.93513300947028866</v>
      </c>
      <c r="BO28">
        <f t="shared" si="41"/>
        <v>0.50469842523499142</v>
      </c>
      <c r="BP28">
        <f t="shared" si="42"/>
        <v>0.49530157476500858</v>
      </c>
      <c r="BQ28">
        <v>1641</v>
      </c>
      <c r="BR28">
        <v>300</v>
      </c>
      <c r="BS28">
        <v>300</v>
      </c>
      <c r="BT28">
        <v>300</v>
      </c>
      <c r="BU28">
        <v>10290.700000000001</v>
      </c>
      <c r="BV28">
        <v>1030.1500000000001</v>
      </c>
      <c r="BW28">
        <v>-1.0957400000000001E-2</v>
      </c>
      <c r="BX28">
        <v>-10.71</v>
      </c>
      <c r="BY28" t="s">
        <v>409</v>
      </c>
      <c r="BZ28" t="s">
        <v>409</v>
      </c>
      <c r="CA28" t="s">
        <v>409</v>
      </c>
      <c r="CB28" t="s">
        <v>409</v>
      </c>
      <c r="CC28" t="s">
        <v>409</v>
      </c>
      <c r="CD28" t="s">
        <v>409</v>
      </c>
      <c r="CE28" t="s">
        <v>409</v>
      </c>
      <c r="CF28" t="s">
        <v>409</v>
      </c>
      <c r="CG28" t="s">
        <v>409</v>
      </c>
      <c r="CH28" t="s">
        <v>409</v>
      </c>
      <c r="CI28">
        <f t="shared" si="43"/>
        <v>2000.1</v>
      </c>
      <c r="CJ28">
        <f t="shared" si="44"/>
        <v>1681.2806999282013</v>
      </c>
      <c r="CK28">
        <f t="shared" si="45"/>
        <v>0.84059832004809831</v>
      </c>
      <c r="CL28">
        <f t="shared" si="46"/>
        <v>0.1607547576928299</v>
      </c>
      <c r="CM28">
        <v>6</v>
      </c>
      <c r="CN28">
        <v>0.5</v>
      </c>
      <c r="CO28" t="s">
        <v>410</v>
      </c>
      <c r="CP28">
        <v>2</v>
      </c>
      <c r="CQ28">
        <v>1659549463.0999999</v>
      </c>
      <c r="CR28">
        <v>725.92100000000005</v>
      </c>
      <c r="CS28">
        <v>799.90300000000002</v>
      </c>
      <c r="CT28">
        <v>28.7682</v>
      </c>
      <c r="CU28">
        <v>22.796900000000001</v>
      </c>
      <c r="CV28">
        <v>722.71600000000001</v>
      </c>
      <c r="CW28">
        <v>28.749300000000002</v>
      </c>
      <c r="CX28">
        <v>500.07299999999998</v>
      </c>
      <c r="CY28">
        <v>98.8249</v>
      </c>
      <c r="CZ28">
        <v>9.9895700000000004E-2</v>
      </c>
      <c r="DA28">
        <v>31.9193</v>
      </c>
      <c r="DB28">
        <v>32.031399999999998</v>
      </c>
      <c r="DC28">
        <v>999.9</v>
      </c>
      <c r="DD28">
        <v>0</v>
      </c>
      <c r="DE28">
        <v>0</v>
      </c>
      <c r="DF28">
        <v>10006.200000000001</v>
      </c>
      <c r="DG28">
        <v>0</v>
      </c>
      <c r="DH28">
        <v>1065.7</v>
      </c>
      <c r="DI28">
        <v>-73.982200000000006</v>
      </c>
      <c r="DJ28">
        <v>747.423</v>
      </c>
      <c r="DK28">
        <v>818.56399999999996</v>
      </c>
      <c r="DL28">
        <v>5.9713099999999999</v>
      </c>
      <c r="DM28">
        <v>799.90300000000002</v>
      </c>
      <c r="DN28">
        <v>22.796900000000001</v>
      </c>
      <c r="DO28">
        <v>2.84301</v>
      </c>
      <c r="DP28">
        <v>2.2528999999999999</v>
      </c>
      <c r="DQ28">
        <v>23.135999999999999</v>
      </c>
      <c r="DR28">
        <v>19.343499999999999</v>
      </c>
      <c r="DS28">
        <v>2000.1</v>
      </c>
      <c r="DT28">
        <v>0.98000500000000001</v>
      </c>
      <c r="DU28">
        <v>1.9994899999999999E-2</v>
      </c>
      <c r="DV28">
        <v>0</v>
      </c>
      <c r="DW28">
        <v>725.1</v>
      </c>
      <c r="DX28">
        <v>5.0001199999999999</v>
      </c>
      <c r="DY28">
        <v>14850.4</v>
      </c>
      <c r="DZ28">
        <v>16032.9</v>
      </c>
      <c r="EA28">
        <v>50.811999999999998</v>
      </c>
      <c r="EB28">
        <v>51.936999999999998</v>
      </c>
      <c r="EC28">
        <v>51.5</v>
      </c>
      <c r="ED28">
        <v>51.5</v>
      </c>
      <c r="EE28">
        <v>52.061999999999998</v>
      </c>
      <c r="EF28">
        <v>1955.21</v>
      </c>
      <c r="EG28">
        <v>39.89</v>
      </c>
      <c r="EH28">
        <v>0</v>
      </c>
      <c r="EI28">
        <v>126.2000000476837</v>
      </c>
      <c r="EJ28">
        <v>0</v>
      </c>
      <c r="EK28">
        <v>725.6386399999999</v>
      </c>
      <c r="EL28">
        <v>-4.4900000071756647</v>
      </c>
      <c r="EM28">
        <v>-201.9999994980449</v>
      </c>
      <c r="EN28">
        <v>14852.964</v>
      </c>
      <c r="EO28">
        <v>15</v>
      </c>
      <c r="EP28">
        <v>1659549420.5999999</v>
      </c>
      <c r="EQ28" t="s">
        <v>470</v>
      </c>
      <c r="ER28">
        <v>1659549420.5999999</v>
      </c>
      <c r="ES28">
        <v>1659549420.0999999</v>
      </c>
      <c r="ET28">
        <v>30</v>
      </c>
      <c r="EU28">
        <v>0.32200000000000001</v>
      </c>
      <c r="EV28">
        <v>-1.0999999999999999E-2</v>
      </c>
      <c r="EW28">
        <v>3.375</v>
      </c>
      <c r="EX28">
        <v>-0.17899999999999999</v>
      </c>
      <c r="EY28">
        <v>800</v>
      </c>
      <c r="EZ28">
        <v>22</v>
      </c>
      <c r="FA28">
        <v>0.03</v>
      </c>
      <c r="FB28">
        <v>0.01</v>
      </c>
      <c r="FC28">
        <v>58.158950422871179</v>
      </c>
      <c r="FD28">
        <v>-0.82181584129564378</v>
      </c>
      <c r="FE28">
        <v>0.15154764054212641</v>
      </c>
      <c r="FF28">
        <v>1</v>
      </c>
      <c r="FG28">
        <v>0.26582107086183998</v>
      </c>
      <c r="FH28">
        <v>5.4601542302360794E-3</v>
      </c>
      <c r="FI28">
        <v>1.8184842972559371E-3</v>
      </c>
      <c r="FJ28">
        <v>1</v>
      </c>
      <c r="FK28">
        <v>2</v>
      </c>
      <c r="FL28">
        <v>2</v>
      </c>
      <c r="FM28" t="s">
        <v>412</v>
      </c>
      <c r="FN28">
        <v>2.9263599999999999</v>
      </c>
      <c r="FO28">
        <v>2.7028699999999999</v>
      </c>
      <c r="FP28">
        <v>0.14632300000000001</v>
      </c>
      <c r="FQ28">
        <v>0.15717999999999999</v>
      </c>
      <c r="FR28">
        <v>0.12719900000000001</v>
      </c>
      <c r="FS28">
        <v>0.107516</v>
      </c>
      <c r="FT28">
        <v>29635</v>
      </c>
      <c r="FU28">
        <v>16120.2</v>
      </c>
      <c r="FV28">
        <v>31223</v>
      </c>
      <c r="FW28">
        <v>20834.400000000001</v>
      </c>
      <c r="FX28">
        <v>36981.699999999997</v>
      </c>
      <c r="FY28">
        <v>31661</v>
      </c>
      <c r="FZ28">
        <v>47277.1</v>
      </c>
      <c r="GA28">
        <v>39873</v>
      </c>
      <c r="GB28">
        <v>1.8522799999999999</v>
      </c>
      <c r="GC28">
        <v>1.78915</v>
      </c>
      <c r="GD28">
        <v>6.7874800000000002E-3</v>
      </c>
      <c r="GE28">
        <v>0</v>
      </c>
      <c r="GF28">
        <v>31.921299999999999</v>
      </c>
      <c r="GG28">
        <v>999.9</v>
      </c>
      <c r="GH28">
        <v>49.5</v>
      </c>
      <c r="GI28">
        <v>40.1</v>
      </c>
      <c r="GJ28">
        <v>37.3307</v>
      </c>
      <c r="GK28">
        <v>61.414900000000003</v>
      </c>
      <c r="GL28">
        <v>18.453499999999998</v>
      </c>
      <c r="GM28">
        <v>1</v>
      </c>
      <c r="GN28">
        <v>1.1602300000000001</v>
      </c>
      <c r="GO28">
        <v>5.7671400000000004</v>
      </c>
      <c r="GP28">
        <v>20.104399999999998</v>
      </c>
      <c r="GQ28">
        <v>5.1918300000000004</v>
      </c>
      <c r="GR28">
        <v>11.950100000000001</v>
      </c>
      <c r="GS28">
        <v>4.9931000000000001</v>
      </c>
      <c r="GT28">
        <v>3.29135</v>
      </c>
      <c r="GU28">
        <v>9999</v>
      </c>
      <c r="GV28">
        <v>9999</v>
      </c>
      <c r="GW28">
        <v>9999</v>
      </c>
      <c r="GX28">
        <v>999.9</v>
      </c>
      <c r="GY28">
        <v>1.8754900000000001</v>
      </c>
      <c r="GZ28">
        <v>1.87449</v>
      </c>
      <c r="HA28">
        <v>1.8748499999999999</v>
      </c>
      <c r="HB28">
        <v>1.8785099999999999</v>
      </c>
      <c r="HC28">
        <v>1.8721000000000001</v>
      </c>
      <c r="HD28">
        <v>1.86981</v>
      </c>
      <c r="HE28">
        <v>1.87195</v>
      </c>
      <c r="HF28">
        <v>1.875</v>
      </c>
      <c r="HG28">
        <v>0</v>
      </c>
      <c r="HH28">
        <v>0</v>
      </c>
      <c r="HI28">
        <v>0</v>
      </c>
      <c r="HJ28">
        <v>0</v>
      </c>
      <c r="HK28" t="s">
        <v>413</v>
      </c>
      <c r="HL28" t="s">
        <v>414</v>
      </c>
      <c r="HM28" t="s">
        <v>415</v>
      </c>
      <c r="HN28" t="s">
        <v>415</v>
      </c>
      <c r="HO28" t="s">
        <v>415</v>
      </c>
      <c r="HP28" t="s">
        <v>415</v>
      </c>
      <c r="HQ28">
        <v>0</v>
      </c>
      <c r="HR28">
        <v>100</v>
      </c>
      <c r="HS28">
        <v>100</v>
      </c>
      <c r="HT28">
        <v>3.2050000000000001</v>
      </c>
      <c r="HU28">
        <v>1.89E-2</v>
      </c>
      <c r="HV28">
        <v>1.7151640203209071</v>
      </c>
      <c r="HW28">
        <v>1.812336702895212E-3</v>
      </c>
      <c r="HX28">
        <v>3.8619255251623539E-7</v>
      </c>
      <c r="HY28">
        <v>-5.7368983599850312E-11</v>
      </c>
      <c r="HZ28">
        <v>-0.26570644935241999</v>
      </c>
      <c r="IA28">
        <v>-3.0293124852242E-2</v>
      </c>
      <c r="IB28">
        <v>2.0697258898176802E-3</v>
      </c>
      <c r="IC28">
        <v>-2.3362980786251589E-5</v>
      </c>
      <c r="ID28">
        <v>3</v>
      </c>
      <c r="IE28">
        <v>2169</v>
      </c>
      <c r="IF28">
        <v>1</v>
      </c>
      <c r="IG28">
        <v>29</v>
      </c>
      <c r="IH28">
        <v>0.7</v>
      </c>
      <c r="II28">
        <v>0.7</v>
      </c>
      <c r="IJ28">
        <v>1.7700199999999999</v>
      </c>
      <c r="IK28">
        <v>2.3925800000000002</v>
      </c>
      <c r="IL28">
        <v>1.5490699999999999</v>
      </c>
      <c r="IM28">
        <v>2.2997999999999998</v>
      </c>
      <c r="IN28">
        <v>1.5918000000000001</v>
      </c>
      <c r="IO28">
        <v>2.34741</v>
      </c>
      <c r="IP28">
        <v>42.831499999999998</v>
      </c>
      <c r="IQ28">
        <v>14.4122</v>
      </c>
      <c r="IR28">
        <v>18</v>
      </c>
      <c r="IS28">
        <v>510.83</v>
      </c>
      <c r="IT28">
        <v>441.55700000000002</v>
      </c>
      <c r="IU28">
        <v>24.886399999999998</v>
      </c>
      <c r="IV28">
        <v>40.840400000000002</v>
      </c>
      <c r="IW28">
        <v>30.000599999999999</v>
      </c>
      <c r="IX28">
        <v>40.975000000000001</v>
      </c>
      <c r="IY28">
        <v>40.99</v>
      </c>
      <c r="IZ28">
        <v>35.435600000000001</v>
      </c>
      <c r="JA28">
        <v>41.424900000000001</v>
      </c>
      <c r="JB28">
        <v>0</v>
      </c>
      <c r="JC28">
        <v>24.876799999999999</v>
      </c>
      <c r="JD28">
        <v>800</v>
      </c>
      <c r="JE28">
        <v>22.867999999999999</v>
      </c>
      <c r="JF28">
        <v>98.149699999999996</v>
      </c>
      <c r="JG28">
        <v>97.4756</v>
      </c>
    </row>
    <row r="29" spans="1:267" x14ac:dyDescent="0.3">
      <c r="A29">
        <v>13</v>
      </c>
      <c r="B29">
        <v>1659549634.0999999</v>
      </c>
      <c r="C29">
        <v>1655.599999904633</v>
      </c>
      <c r="D29" t="s">
        <v>471</v>
      </c>
      <c r="E29" t="s">
        <v>472</v>
      </c>
      <c r="F29" t="s">
        <v>402</v>
      </c>
      <c r="G29" t="s">
        <v>403</v>
      </c>
      <c r="H29" t="s">
        <v>404</v>
      </c>
      <c r="I29" t="s">
        <v>404</v>
      </c>
      <c r="J29" t="s">
        <v>405</v>
      </c>
      <c r="K29">
        <f t="shared" si="0"/>
        <v>3.0458507584446015</v>
      </c>
      <c r="L29">
        <v>1659549634.0999999</v>
      </c>
      <c r="M29">
        <f t="shared" si="1"/>
        <v>3.8472807112611483E-3</v>
      </c>
      <c r="N29">
        <f t="shared" si="2"/>
        <v>3.8472807112611482</v>
      </c>
      <c r="O29">
        <f t="shared" si="3"/>
        <v>57.291884324382181</v>
      </c>
      <c r="P29">
        <f t="shared" si="4"/>
        <v>1126.0999999999999</v>
      </c>
      <c r="Q29">
        <f t="shared" si="5"/>
        <v>606.4585154549693</v>
      </c>
      <c r="R29">
        <f t="shared" si="6"/>
        <v>59.989874358046336</v>
      </c>
      <c r="S29">
        <f t="shared" si="7"/>
        <v>111.39195145757999</v>
      </c>
      <c r="T29">
        <f t="shared" si="8"/>
        <v>0.19252197763749213</v>
      </c>
      <c r="U29">
        <f t="shared" si="9"/>
        <v>2.9122326631023374</v>
      </c>
      <c r="V29">
        <f t="shared" si="10"/>
        <v>0.18572054618308168</v>
      </c>
      <c r="W29">
        <f t="shared" si="11"/>
        <v>0.11666640483155882</v>
      </c>
      <c r="X29">
        <f t="shared" si="12"/>
        <v>321.54314686143664</v>
      </c>
      <c r="Y29">
        <f t="shared" si="13"/>
        <v>32.58506130773192</v>
      </c>
      <c r="Z29">
        <f t="shared" si="14"/>
        <v>32.014800000000001</v>
      </c>
      <c r="AA29">
        <f t="shared" si="15"/>
        <v>4.7790847189215873</v>
      </c>
      <c r="AB29">
        <f t="shared" si="16"/>
        <v>59.8676859651614</v>
      </c>
      <c r="AC29">
        <f t="shared" si="17"/>
        <v>2.8085391899115004</v>
      </c>
      <c r="AD29">
        <f t="shared" si="18"/>
        <v>4.6912439400879204</v>
      </c>
      <c r="AE29">
        <f t="shared" si="19"/>
        <v>1.9705455290100868</v>
      </c>
      <c r="AF29">
        <f t="shared" si="20"/>
        <v>-169.66507936661665</v>
      </c>
      <c r="AG29">
        <f t="shared" si="21"/>
        <v>-51.403203672881034</v>
      </c>
      <c r="AH29">
        <f t="shared" si="22"/>
        <v>-3.997042359208153</v>
      </c>
      <c r="AI29">
        <f t="shared" si="23"/>
        <v>96.477821462730816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51547.223646259328</v>
      </c>
      <c r="AO29" t="s">
        <v>406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473</v>
      </c>
      <c r="AV29">
        <v>10289.6</v>
      </c>
      <c r="AW29">
        <v>717.63380769230764</v>
      </c>
      <c r="AX29">
        <v>1141.05</v>
      </c>
      <c r="AY29">
        <f t="shared" si="28"/>
        <v>0.37107593208684309</v>
      </c>
      <c r="AZ29">
        <v>0.5</v>
      </c>
      <c r="BA29">
        <f t="shared" si="29"/>
        <v>1681.3730999282054</v>
      </c>
      <c r="BB29">
        <f t="shared" si="30"/>
        <v>57.291884324382181</v>
      </c>
      <c r="BC29">
        <f t="shared" si="31"/>
        <v>311.95854512080177</v>
      </c>
      <c r="BD29">
        <f t="shared" si="32"/>
        <v>3.6447186447995071E-2</v>
      </c>
      <c r="BE29">
        <f t="shared" si="33"/>
        <v>2.0076420840453966</v>
      </c>
      <c r="BF29">
        <f t="shared" si="34"/>
        <v>628.3600823338769</v>
      </c>
      <c r="BG29" t="s">
        <v>474</v>
      </c>
      <c r="BH29">
        <v>528.34</v>
      </c>
      <c r="BI29">
        <f t="shared" si="35"/>
        <v>528.34</v>
      </c>
      <c r="BJ29">
        <f t="shared" si="36"/>
        <v>0.53697033434117691</v>
      </c>
      <c r="BK29">
        <f t="shared" si="37"/>
        <v>0.69105480946564013</v>
      </c>
      <c r="BL29">
        <f t="shared" si="38"/>
        <v>0.78897755490730248</v>
      </c>
      <c r="BM29">
        <f t="shared" si="39"/>
        <v>2.8715242618922816</v>
      </c>
      <c r="BN29">
        <f t="shared" si="40"/>
        <v>0.93952546182189745</v>
      </c>
      <c r="BO29">
        <f t="shared" si="41"/>
        <v>0.50877187518125055</v>
      </c>
      <c r="BP29">
        <f t="shared" si="42"/>
        <v>0.49122812481874945</v>
      </c>
      <c r="BQ29">
        <v>1643</v>
      </c>
      <c r="BR29">
        <v>300</v>
      </c>
      <c r="BS29">
        <v>300</v>
      </c>
      <c r="BT29">
        <v>300</v>
      </c>
      <c r="BU29">
        <v>10289.6</v>
      </c>
      <c r="BV29">
        <v>1018.28</v>
      </c>
      <c r="BW29">
        <v>-1.0955899999999999E-2</v>
      </c>
      <c r="BX29">
        <v>-11.23</v>
      </c>
      <c r="BY29" t="s">
        <v>409</v>
      </c>
      <c r="BZ29" t="s">
        <v>409</v>
      </c>
      <c r="CA29" t="s">
        <v>409</v>
      </c>
      <c r="CB29" t="s">
        <v>409</v>
      </c>
      <c r="CC29" t="s">
        <v>409</v>
      </c>
      <c r="CD29" t="s">
        <v>409</v>
      </c>
      <c r="CE29" t="s">
        <v>409</v>
      </c>
      <c r="CF29" t="s">
        <v>409</v>
      </c>
      <c r="CG29" t="s">
        <v>409</v>
      </c>
      <c r="CH29" t="s">
        <v>409</v>
      </c>
      <c r="CI29">
        <f t="shared" si="43"/>
        <v>2000.21</v>
      </c>
      <c r="CJ29">
        <f t="shared" si="44"/>
        <v>1681.3730999282054</v>
      </c>
      <c r="CK29">
        <f t="shared" si="45"/>
        <v>0.84059828714395257</v>
      </c>
      <c r="CL29">
        <f t="shared" si="46"/>
        <v>0.16075469418782859</v>
      </c>
      <c r="CM29">
        <v>6</v>
      </c>
      <c r="CN29">
        <v>0.5</v>
      </c>
      <c r="CO29" t="s">
        <v>410</v>
      </c>
      <c r="CP29">
        <v>2</v>
      </c>
      <c r="CQ29">
        <v>1659549634.0999999</v>
      </c>
      <c r="CR29">
        <v>1126.0999999999999</v>
      </c>
      <c r="CS29">
        <v>1200.04</v>
      </c>
      <c r="CT29">
        <v>28.392499999999998</v>
      </c>
      <c r="CU29">
        <v>23.907399999999999</v>
      </c>
      <c r="CV29">
        <v>1121.52</v>
      </c>
      <c r="CW29">
        <v>28.400300000000001</v>
      </c>
      <c r="CX29">
        <v>500.06200000000001</v>
      </c>
      <c r="CY29">
        <v>98.8185</v>
      </c>
      <c r="CZ29">
        <v>9.98478E-2</v>
      </c>
      <c r="DA29">
        <v>31.6874</v>
      </c>
      <c r="DB29">
        <v>32.014800000000001</v>
      </c>
      <c r="DC29">
        <v>999.9</v>
      </c>
      <c r="DD29">
        <v>0</v>
      </c>
      <c r="DE29">
        <v>0</v>
      </c>
      <c r="DF29">
        <v>10020</v>
      </c>
      <c r="DG29">
        <v>0</v>
      </c>
      <c r="DH29">
        <v>1467.28</v>
      </c>
      <c r="DI29">
        <v>-73.938500000000005</v>
      </c>
      <c r="DJ29">
        <v>1159.01</v>
      </c>
      <c r="DK29">
        <v>1229.43</v>
      </c>
      <c r="DL29">
        <v>4.4851400000000003</v>
      </c>
      <c r="DM29">
        <v>1200.04</v>
      </c>
      <c r="DN29">
        <v>23.907399999999999</v>
      </c>
      <c r="DO29">
        <v>2.8056999999999999</v>
      </c>
      <c r="DP29">
        <v>2.3624900000000002</v>
      </c>
      <c r="DQ29">
        <v>22.9177</v>
      </c>
      <c r="DR29">
        <v>20.108899999999998</v>
      </c>
      <c r="DS29">
        <v>2000.21</v>
      </c>
      <c r="DT29">
        <v>0.98000799999999999</v>
      </c>
      <c r="DU29">
        <v>1.99919E-2</v>
      </c>
      <c r="DV29">
        <v>0</v>
      </c>
      <c r="DW29">
        <v>717.45899999999995</v>
      </c>
      <c r="DX29">
        <v>5.0001199999999999</v>
      </c>
      <c r="DY29">
        <v>14666</v>
      </c>
      <c r="DZ29">
        <v>16033.7</v>
      </c>
      <c r="EA29">
        <v>51</v>
      </c>
      <c r="EB29">
        <v>52.186999999999998</v>
      </c>
      <c r="EC29">
        <v>51.686999999999998</v>
      </c>
      <c r="ED29">
        <v>51.75</v>
      </c>
      <c r="EE29">
        <v>52.186999999999998</v>
      </c>
      <c r="EF29">
        <v>1955.32</v>
      </c>
      <c r="EG29">
        <v>39.89</v>
      </c>
      <c r="EH29">
        <v>0</v>
      </c>
      <c r="EI29">
        <v>170.79999995231631</v>
      </c>
      <c r="EJ29">
        <v>0</v>
      </c>
      <c r="EK29">
        <v>717.63380769230764</v>
      </c>
      <c r="EL29">
        <v>-3.851179460563936</v>
      </c>
      <c r="EM29">
        <v>114.4888900515666</v>
      </c>
      <c r="EN29">
        <v>14642.56923076923</v>
      </c>
      <c r="EO29">
        <v>15</v>
      </c>
      <c r="EP29">
        <v>1659549592.5999999</v>
      </c>
      <c r="EQ29" t="s">
        <v>475</v>
      </c>
      <c r="ER29">
        <v>1659549592.5999999</v>
      </c>
      <c r="ES29">
        <v>1659549585.5999999</v>
      </c>
      <c r="ET29">
        <v>31</v>
      </c>
      <c r="EU29">
        <v>0.42799999999999999</v>
      </c>
      <c r="EV29">
        <v>-1.6E-2</v>
      </c>
      <c r="EW29">
        <v>4.7640000000000002</v>
      </c>
      <c r="EX29">
        <v>-0.14000000000000001</v>
      </c>
      <c r="EY29">
        <v>1200</v>
      </c>
      <c r="EZ29">
        <v>24</v>
      </c>
      <c r="FA29">
        <v>0.02</v>
      </c>
      <c r="FB29">
        <v>0.02</v>
      </c>
      <c r="FC29">
        <v>57.399145764455632</v>
      </c>
      <c r="FD29">
        <v>-0.55478660709966499</v>
      </c>
      <c r="FE29">
        <v>0.1436543243622298</v>
      </c>
      <c r="FF29">
        <v>1</v>
      </c>
      <c r="FG29">
        <v>0.20381146774888831</v>
      </c>
      <c r="FH29">
        <v>-3.4068671933220551E-2</v>
      </c>
      <c r="FI29">
        <v>5.8349900347954573E-3</v>
      </c>
      <c r="FJ29">
        <v>1</v>
      </c>
      <c r="FK29">
        <v>2</v>
      </c>
      <c r="FL29">
        <v>2</v>
      </c>
      <c r="FM29" t="s">
        <v>412</v>
      </c>
      <c r="FN29">
        <v>2.9262000000000001</v>
      </c>
      <c r="FO29">
        <v>2.70295</v>
      </c>
      <c r="FP29">
        <v>0.19528000000000001</v>
      </c>
      <c r="FQ29">
        <v>0.20408100000000001</v>
      </c>
      <c r="FR29">
        <v>0.12607599999999999</v>
      </c>
      <c r="FS29">
        <v>0.111092</v>
      </c>
      <c r="FT29">
        <v>27918</v>
      </c>
      <c r="FU29">
        <v>15213.4</v>
      </c>
      <c r="FV29">
        <v>31214.1</v>
      </c>
      <c r="FW29">
        <v>20828.400000000001</v>
      </c>
      <c r="FX29">
        <v>37020.1</v>
      </c>
      <c r="FY29">
        <v>31528.400000000001</v>
      </c>
      <c r="FZ29">
        <v>47264.1</v>
      </c>
      <c r="GA29">
        <v>39862.300000000003</v>
      </c>
      <c r="GB29">
        <v>1.8499300000000001</v>
      </c>
      <c r="GC29">
        <v>1.78857</v>
      </c>
      <c r="GD29">
        <v>7.9870199999999992E-3</v>
      </c>
      <c r="GE29">
        <v>0</v>
      </c>
      <c r="GF29">
        <v>31.885300000000001</v>
      </c>
      <c r="GG29">
        <v>999.9</v>
      </c>
      <c r="GH29">
        <v>49.4</v>
      </c>
      <c r="GI29">
        <v>40.200000000000003</v>
      </c>
      <c r="GJ29">
        <v>37.455300000000001</v>
      </c>
      <c r="GK29">
        <v>61.52</v>
      </c>
      <c r="GL29">
        <v>18.549700000000001</v>
      </c>
      <c r="GM29">
        <v>1</v>
      </c>
      <c r="GN29">
        <v>1.18126</v>
      </c>
      <c r="GO29">
        <v>6.4747000000000003</v>
      </c>
      <c r="GP29">
        <v>20.080200000000001</v>
      </c>
      <c r="GQ29">
        <v>5.1928799999999997</v>
      </c>
      <c r="GR29">
        <v>11.950100000000001</v>
      </c>
      <c r="GS29">
        <v>4.9927999999999999</v>
      </c>
      <c r="GT29">
        <v>3.2913000000000001</v>
      </c>
      <c r="GU29">
        <v>9999</v>
      </c>
      <c r="GV29">
        <v>9999</v>
      </c>
      <c r="GW29">
        <v>9999</v>
      </c>
      <c r="GX29">
        <v>999.9</v>
      </c>
      <c r="GY29">
        <v>1.8755299999999999</v>
      </c>
      <c r="GZ29">
        <v>1.8744499999999999</v>
      </c>
      <c r="HA29">
        <v>1.8748499999999999</v>
      </c>
      <c r="HB29">
        <v>1.8785099999999999</v>
      </c>
      <c r="HC29">
        <v>1.8721099999999999</v>
      </c>
      <c r="HD29">
        <v>1.86981</v>
      </c>
      <c r="HE29">
        <v>1.87195</v>
      </c>
      <c r="HF29">
        <v>1.875</v>
      </c>
      <c r="HG29">
        <v>0</v>
      </c>
      <c r="HH29">
        <v>0</v>
      </c>
      <c r="HI29">
        <v>0</v>
      </c>
      <c r="HJ29">
        <v>0</v>
      </c>
      <c r="HK29" t="s">
        <v>413</v>
      </c>
      <c r="HL29" t="s">
        <v>414</v>
      </c>
      <c r="HM29" t="s">
        <v>415</v>
      </c>
      <c r="HN29" t="s">
        <v>415</v>
      </c>
      <c r="HO29" t="s">
        <v>415</v>
      </c>
      <c r="HP29" t="s">
        <v>415</v>
      </c>
      <c r="HQ29">
        <v>0</v>
      </c>
      <c r="HR29">
        <v>100</v>
      </c>
      <c r="HS29">
        <v>100</v>
      </c>
      <c r="HT29">
        <v>4.58</v>
      </c>
      <c r="HU29">
        <v>-7.7999999999999996E-3</v>
      </c>
      <c r="HV29">
        <v>2.1432795471156871</v>
      </c>
      <c r="HW29">
        <v>1.812336702895212E-3</v>
      </c>
      <c r="HX29">
        <v>3.8619255251623539E-7</v>
      </c>
      <c r="HY29">
        <v>-5.7368983599850312E-11</v>
      </c>
      <c r="HZ29">
        <v>-0.28164508933281551</v>
      </c>
      <c r="IA29">
        <v>-3.0293124852242E-2</v>
      </c>
      <c r="IB29">
        <v>2.0697258898176802E-3</v>
      </c>
      <c r="IC29">
        <v>-2.3362980786251589E-5</v>
      </c>
      <c r="ID29">
        <v>3</v>
      </c>
      <c r="IE29">
        <v>2169</v>
      </c>
      <c r="IF29">
        <v>1</v>
      </c>
      <c r="IG29">
        <v>29</v>
      </c>
      <c r="IH29">
        <v>0.7</v>
      </c>
      <c r="II29">
        <v>0.8</v>
      </c>
      <c r="IJ29">
        <v>2.4584999999999999</v>
      </c>
      <c r="IK29">
        <v>2.3779300000000001</v>
      </c>
      <c r="IL29">
        <v>1.5490699999999999</v>
      </c>
      <c r="IM29">
        <v>2.2997999999999998</v>
      </c>
      <c r="IN29">
        <v>1.5918000000000001</v>
      </c>
      <c r="IO29">
        <v>2.33643</v>
      </c>
      <c r="IP29">
        <v>42.912100000000002</v>
      </c>
      <c r="IQ29">
        <v>14.2721</v>
      </c>
      <c r="IR29">
        <v>18</v>
      </c>
      <c r="IS29">
        <v>510.07100000000003</v>
      </c>
      <c r="IT29">
        <v>441.91399999999999</v>
      </c>
      <c r="IU29">
        <v>24.0806</v>
      </c>
      <c r="IV29">
        <v>40.993200000000002</v>
      </c>
      <c r="IW29">
        <v>30.0001</v>
      </c>
      <c r="IX29">
        <v>41.098300000000002</v>
      </c>
      <c r="IY29">
        <v>41.1113</v>
      </c>
      <c r="IZ29">
        <v>49.216999999999999</v>
      </c>
      <c r="JA29">
        <v>38.51</v>
      </c>
      <c r="JB29">
        <v>0</v>
      </c>
      <c r="JC29">
        <v>24.079599999999999</v>
      </c>
      <c r="JD29">
        <v>1200</v>
      </c>
      <c r="JE29">
        <v>24.067699999999999</v>
      </c>
      <c r="JF29">
        <v>98.122200000000007</v>
      </c>
      <c r="JG29">
        <v>97.448700000000002</v>
      </c>
    </row>
    <row r="30" spans="1:267" x14ac:dyDescent="0.3">
      <c r="A30">
        <v>14</v>
      </c>
      <c r="B30">
        <v>1659549733.5999999</v>
      </c>
      <c r="C30">
        <v>1755.099999904633</v>
      </c>
      <c r="D30" t="s">
        <v>476</v>
      </c>
      <c r="E30" t="s">
        <v>477</v>
      </c>
      <c r="F30" t="s">
        <v>402</v>
      </c>
      <c r="G30" t="s">
        <v>403</v>
      </c>
      <c r="H30" t="s">
        <v>404</v>
      </c>
      <c r="I30" t="s">
        <v>404</v>
      </c>
      <c r="J30" t="s">
        <v>405</v>
      </c>
      <c r="K30">
        <f t="shared" si="0"/>
        <v>2.3642461317994359</v>
      </c>
      <c r="L30">
        <v>1659549733.5999999</v>
      </c>
      <c r="M30">
        <f t="shared" si="1"/>
        <v>2.9085221903592559E-3</v>
      </c>
      <c r="N30">
        <f t="shared" si="2"/>
        <v>2.908522190359256</v>
      </c>
      <c r="O30">
        <f t="shared" si="3"/>
        <v>56.759229787973965</v>
      </c>
      <c r="P30">
        <f t="shared" si="4"/>
        <v>1426.8219999999999</v>
      </c>
      <c r="Q30">
        <f t="shared" si="5"/>
        <v>739.50242607305518</v>
      </c>
      <c r="R30">
        <f t="shared" si="6"/>
        <v>73.150552818276807</v>
      </c>
      <c r="S30">
        <f t="shared" si="7"/>
        <v>141.13925038424199</v>
      </c>
      <c r="T30">
        <f t="shared" si="8"/>
        <v>0.14271235119933542</v>
      </c>
      <c r="U30">
        <f t="shared" si="9"/>
        <v>2.9080864814109479</v>
      </c>
      <c r="V30">
        <f t="shared" si="10"/>
        <v>0.13893264503098451</v>
      </c>
      <c r="W30">
        <f t="shared" si="11"/>
        <v>8.7164156809998172E-2</v>
      </c>
      <c r="X30">
        <f t="shared" si="12"/>
        <v>321.50484286142006</v>
      </c>
      <c r="Y30">
        <f t="shared" si="13"/>
        <v>32.839425451549296</v>
      </c>
      <c r="Z30">
        <f t="shared" si="14"/>
        <v>32.022100000000002</v>
      </c>
      <c r="AA30">
        <f t="shared" si="15"/>
        <v>4.7810595020772251</v>
      </c>
      <c r="AB30">
        <f t="shared" si="16"/>
        <v>59.432772552898086</v>
      </c>
      <c r="AC30">
        <f t="shared" si="17"/>
        <v>2.7894652627556002</v>
      </c>
      <c r="AD30">
        <f t="shared" si="18"/>
        <v>4.6934799487485446</v>
      </c>
      <c r="AE30">
        <f t="shared" si="19"/>
        <v>1.9915942393216248</v>
      </c>
      <c r="AF30">
        <f t="shared" si="20"/>
        <v>-128.26582859484319</v>
      </c>
      <c r="AG30">
        <f t="shared" si="21"/>
        <v>-51.157561461295884</v>
      </c>
      <c r="AH30">
        <f t="shared" si="22"/>
        <v>-3.9839208157916213</v>
      </c>
      <c r="AI30">
        <f t="shared" si="23"/>
        <v>138.09753198948937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51428.689547967871</v>
      </c>
      <c r="AO30" t="s">
        <v>406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478</v>
      </c>
      <c r="AV30">
        <v>10289.799999999999</v>
      </c>
      <c r="AW30">
        <v>714.4426400000001</v>
      </c>
      <c r="AX30">
        <v>1135.44</v>
      </c>
      <c r="AY30">
        <f t="shared" si="28"/>
        <v>0.37077904600859568</v>
      </c>
      <c r="AZ30">
        <v>0.5</v>
      </c>
      <c r="BA30">
        <f t="shared" si="29"/>
        <v>1681.1714999281969</v>
      </c>
      <c r="BB30">
        <f t="shared" si="30"/>
        <v>56.759229787973965</v>
      </c>
      <c r="BC30">
        <f t="shared" si="31"/>
        <v>311.67158246010837</v>
      </c>
      <c r="BD30">
        <f t="shared" si="32"/>
        <v>3.6134721727029702E-2</v>
      </c>
      <c r="BE30">
        <f t="shared" si="33"/>
        <v>2.0225022898611988</v>
      </c>
      <c r="BF30">
        <f t="shared" si="34"/>
        <v>626.65505583894981</v>
      </c>
      <c r="BG30" t="s">
        <v>479</v>
      </c>
      <c r="BH30">
        <v>528.45000000000005</v>
      </c>
      <c r="BI30">
        <f t="shared" si="35"/>
        <v>528.45000000000005</v>
      </c>
      <c r="BJ30">
        <f t="shared" si="36"/>
        <v>0.53458571126611709</v>
      </c>
      <c r="BK30">
        <f t="shared" si="37"/>
        <v>0.69358203594787382</v>
      </c>
      <c r="BL30">
        <f t="shared" si="38"/>
        <v>0.79093965048115666</v>
      </c>
      <c r="BM30">
        <f t="shared" si="39"/>
        <v>2.9680420615358756</v>
      </c>
      <c r="BN30">
        <f t="shared" si="40"/>
        <v>0.94182627019654974</v>
      </c>
      <c r="BO30">
        <f t="shared" si="41"/>
        <v>0.51302008919379993</v>
      </c>
      <c r="BP30">
        <f t="shared" si="42"/>
        <v>0.48697991080620007</v>
      </c>
      <c r="BQ30">
        <v>1645</v>
      </c>
      <c r="BR30">
        <v>300</v>
      </c>
      <c r="BS30">
        <v>300</v>
      </c>
      <c r="BT30">
        <v>300</v>
      </c>
      <c r="BU30">
        <v>10289.799999999999</v>
      </c>
      <c r="BV30">
        <v>1013.48</v>
      </c>
      <c r="BW30">
        <v>-1.0956E-2</v>
      </c>
      <c r="BX30">
        <v>-11.75</v>
      </c>
      <c r="BY30" t="s">
        <v>409</v>
      </c>
      <c r="BZ30" t="s">
        <v>409</v>
      </c>
      <c r="CA30" t="s">
        <v>409</v>
      </c>
      <c r="CB30" t="s">
        <v>409</v>
      </c>
      <c r="CC30" t="s">
        <v>409</v>
      </c>
      <c r="CD30" t="s">
        <v>409</v>
      </c>
      <c r="CE30" t="s">
        <v>409</v>
      </c>
      <c r="CF30" t="s">
        <v>409</v>
      </c>
      <c r="CG30" t="s">
        <v>409</v>
      </c>
      <c r="CH30" t="s">
        <v>409</v>
      </c>
      <c r="CI30">
        <f t="shared" si="43"/>
        <v>1999.97</v>
      </c>
      <c r="CJ30">
        <f t="shared" si="44"/>
        <v>1681.1714999281969</v>
      </c>
      <c r="CK30">
        <f t="shared" si="45"/>
        <v>0.84059835893948254</v>
      </c>
      <c r="CL30">
        <f t="shared" si="46"/>
        <v>0.16075483275320132</v>
      </c>
      <c r="CM30">
        <v>6</v>
      </c>
      <c r="CN30">
        <v>0.5</v>
      </c>
      <c r="CO30" t="s">
        <v>410</v>
      </c>
      <c r="CP30">
        <v>2</v>
      </c>
      <c r="CQ30">
        <v>1659549733.5999999</v>
      </c>
      <c r="CR30">
        <v>1426.8219999999999</v>
      </c>
      <c r="CS30">
        <v>1499.9</v>
      </c>
      <c r="CT30">
        <v>28.1996</v>
      </c>
      <c r="CU30">
        <v>24.808399999999999</v>
      </c>
      <c r="CV30">
        <v>1420.99</v>
      </c>
      <c r="CW30">
        <v>28.325600000000001</v>
      </c>
      <c r="CX30">
        <v>500.089</v>
      </c>
      <c r="CY30">
        <v>98.818600000000004</v>
      </c>
      <c r="CZ30">
        <v>0.100011</v>
      </c>
      <c r="DA30">
        <v>31.695799999999998</v>
      </c>
      <c r="DB30">
        <v>32.022100000000002</v>
      </c>
      <c r="DC30">
        <v>999.9</v>
      </c>
      <c r="DD30">
        <v>0</v>
      </c>
      <c r="DE30">
        <v>0</v>
      </c>
      <c r="DF30">
        <v>9996.25</v>
      </c>
      <c r="DG30">
        <v>0</v>
      </c>
      <c r="DH30">
        <v>321.108</v>
      </c>
      <c r="DI30">
        <v>-73.575699999999998</v>
      </c>
      <c r="DJ30">
        <v>1467.89</v>
      </c>
      <c r="DK30">
        <v>1538.05</v>
      </c>
      <c r="DL30">
        <v>3.5070700000000001</v>
      </c>
      <c r="DM30">
        <v>1499.9</v>
      </c>
      <c r="DN30">
        <v>24.808399999999999</v>
      </c>
      <c r="DO30">
        <v>2.7980999999999998</v>
      </c>
      <c r="DP30">
        <v>2.45153</v>
      </c>
      <c r="DQ30">
        <v>22.872900000000001</v>
      </c>
      <c r="DR30">
        <v>20.708300000000001</v>
      </c>
      <c r="DS30">
        <v>1999.97</v>
      </c>
      <c r="DT30">
        <v>0.98000500000000001</v>
      </c>
      <c r="DU30">
        <v>1.9994899999999999E-2</v>
      </c>
      <c r="DV30">
        <v>0</v>
      </c>
      <c r="DW30">
        <v>713.77200000000005</v>
      </c>
      <c r="DX30">
        <v>5.0001199999999999</v>
      </c>
      <c r="DY30">
        <v>14650</v>
      </c>
      <c r="DZ30">
        <v>16031.8</v>
      </c>
      <c r="EA30">
        <v>50.936999999999998</v>
      </c>
      <c r="EB30">
        <v>52.25</v>
      </c>
      <c r="EC30">
        <v>51.75</v>
      </c>
      <c r="ED30">
        <v>51.686999999999998</v>
      </c>
      <c r="EE30">
        <v>52.125</v>
      </c>
      <c r="EF30">
        <v>1955.08</v>
      </c>
      <c r="EG30">
        <v>39.89</v>
      </c>
      <c r="EH30">
        <v>0</v>
      </c>
      <c r="EI30">
        <v>99.399999856948853</v>
      </c>
      <c r="EJ30">
        <v>0</v>
      </c>
      <c r="EK30">
        <v>714.4426400000001</v>
      </c>
      <c r="EL30">
        <v>-5.3278461616904549</v>
      </c>
      <c r="EM30">
        <v>-55.346153805017323</v>
      </c>
      <c r="EN30">
        <v>14656.708000000001</v>
      </c>
      <c r="EO30">
        <v>15</v>
      </c>
      <c r="EP30">
        <v>1659549774.0999999</v>
      </c>
      <c r="EQ30" t="s">
        <v>480</v>
      </c>
      <c r="ER30">
        <v>1659549774.0999999</v>
      </c>
      <c r="ES30">
        <v>1659549755.5999999</v>
      </c>
      <c r="ET30">
        <v>32</v>
      </c>
      <c r="EU30">
        <v>0.31</v>
      </c>
      <c r="EV30">
        <v>-1.4E-2</v>
      </c>
      <c r="EW30">
        <v>5.8319999999999999</v>
      </c>
      <c r="EX30">
        <v>-0.126</v>
      </c>
      <c r="EY30">
        <v>1500</v>
      </c>
      <c r="EZ30">
        <v>25</v>
      </c>
      <c r="FA30">
        <v>0.04</v>
      </c>
      <c r="FB30">
        <v>0.02</v>
      </c>
      <c r="FC30">
        <v>57.365883228761483</v>
      </c>
      <c r="FD30">
        <v>-0.87428125655424871</v>
      </c>
      <c r="FE30">
        <v>0.1576958583346362</v>
      </c>
      <c r="FF30">
        <v>1</v>
      </c>
      <c r="FG30">
        <v>0.15026242635335579</v>
      </c>
      <c r="FH30">
        <v>-2.761754879374612E-2</v>
      </c>
      <c r="FI30">
        <v>4.6790190684568543E-3</v>
      </c>
      <c r="FJ30">
        <v>1</v>
      </c>
      <c r="FK30">
        <v>2</v>
      </c>
      <c r="FL30">
        <v>2</v>
      </c>
      <c r="FM30" t="s">
        <v>412</v>
      </c>
      <c r="FN30">
        <v>2.9261900000000001</v>
      </c>
      <c r="FO30">
        <v>2.7029000000000001</v>
      </c>
      <c r="FP30">
        <v>0.22626099999999999</v>
      </c>
      <c r="FQ30">
        <v>0.23396900000000001</v>
      </c>
      <c r="FR30">
        <v>0.12582199999999999</v>
      </c>
      <c r="FS30">
        <v>0.113954</v>
      </c>
      <c r="FT30">
        <v>26830.2</v>
      </c>
      <c r="FU30">
        <v>14636.1</v>
      </c>
      <c r="FV30">
        <v>31208.2</v>
      </c>
      <c r="FW30">
        <v>20826.2</v>
      </c>
      <c r="FX30">
        <v>37025</v>
      </c>
      <c r="FY30">
        <v>31425.4</v>
      </c>
      <c r="FZ30">
        <v>47255.5</v>
      </c>
      <c r="GA30">
        <v>39857.800000000003</v>
      </c>
      <c r="GB30">
        <v>1.84907</v>
      </c>
      <c r="GC30">
        <v>1.7898799999999999</v>
      </c>
      <c r="GD30">
        <v>1.3291799999999999E-2</v>
      </c>
      <c r="GE30">
        <v>0</v>
      </c>
      <c r="GF30">
        <v>31.8065</v>
      </c>
      <c r="GG30">
        <v>999.9</v>
      </c>
      <c r="GH30">
        <v>49.3</v>
      </c>
      <c r="GI30">
        <v>40.200000000000003</v>
      </c>
      <c r="GJ30">
        <v>37.383699999999997</v>
      </c>
      <c r="GK30">
        <v>61.64</v>
      </c>
      <c r="GL30">
        <v>18.3093</v>
      </c>
      <c r="GM30">
        <v>1</v>
      </c>
      <c r="GN30">
        <v>1.18509</v>
      </c>
      <c r="GO30">
        <v>5.9771299999999998</v>
      </c>
      <c r="GP30">
        <v>20.0976</v>
      </c>
      <c r="GQ30">
        <v>5.1873399999999998</v>
      </c>
      <c r="GR30">
        <v>11.950100000000001</v>
      </c>
      <c r="GS30">
        <v>4.98895</v>
      </c>
      <c r="GT30">
        <v>3.29128</v>
      </c>
      <c r="GU30">
        <v>9999</v>
      </c>
      <c r="GV30">
        <v>9999</v>
      </c>
      <c r="GW30">
        <v>9999</v>
      </c>
      <c r="GX30">
        <v>999.9</v>
      </c>
      <c r="GY30">
        <v>1.8755200000000001</v>
      </c>
      <c r="GZ30">
        <v>1.8744700000000001</v>
      </c>
      <c r="HA30">
        <v>1.8748499999999999</v>
      </c>
      <c r="HB30">
        <v>1.8785099999999999</v>
      </c>
      <c r="HC30">
        <v>1.8721399999999999</v>
      </c>
      <c r="HD30">
        <v>1.86981</v>
      </c>
      <c r="HE30">
        <v>1.87195</v>
      </c>
      <c r="HF30">
        <v>1.875</v>
      </c>
      <c r="HG30">
        <v>0</v>
      </c>
      <c r="HH30">
        <v>0</v>
      </c>
      <c r="HI30">
        <v>0</v>
      </c>
      <c r="HJ30">
        <v>0</v>
      </c>
      <c r="HK30" t="s">
        <v>413</v>
      </c>
      <c r="HL30" t="s">
        <v>414</v>
      </c>
      <c r="HM30" t="s">
        <v>415</v>
      </c>
      <c r="HN30" t="s">
        <v>415</v>
      </c>
      <c r="HO30" t="s">
        <v>415</v>
      </c>
      <c r="HP30" t="s">
        <v>415</v>
      </c>
      <c r="HQ30">
        <v>0</v>
      </c>
      <c r="HR30">
        <v>100</v>
      </c>
      <c r="HS30">
        <v>100</v>
      </c>
      <c r="HT30">
        <v>5.8319999999999999</v>
      </c>
      <c r="HU30">
        <v>-0.126</v>
      </c>
      <c r="HV30">
        <v>2.1432795471156871</v>
      </c>
      <c r="HW30">
        <v>1.812336702895212E-3</v>
      </c>
      <c r="HX30">
        <v>3.8619255251623539E-7</v>
      </c>
      <c r="HY30">
        <v>-5.7368983599850312E-11</v>
      </c>
      <c r="HZ30">
        <v>-0.28164508933281551</v>
      </c>
      <c r="IA30">
        <v>-3.0293124852242E-2</v>
      </c>
      <c r="IB30">
        <v>2.0697258898176802E-3</v>
      </c>
      <c r="IC30">
        <v>-2.3362980786251589E-5</v>
      </c>
      <c r="ID30">
        <v>3</v>
      </c>
      <c r="IE30">
        <v>2169</v>
      </c>
      <c r="IF30">
        <v>1</v>
      </c>
      <c r="IG30">
        <v>29</v>
      </c>
      <c r="IH30">
        <v>2.4</v>
      </c>
      <c r="II30">
        <v>2.5</v>
      </c>
      <c r="IJ30">
        <v>2.94434</v>
      </c>
      <c r="IK30">
        <v>2.3559600000000001</v>
      </c>
      <c r="IL30">
        <v>1.5490699999999999</v>
      </c>
      <c r="IM30">
        <v>2.2985799999999998</v>
      </c>
      <c r="IN30">
        <v>1.5918000000000001</v>
      </c>
      <c r="IO30">
        <v>2.4133300000000002</v>
      </c>
      <c r="IP30">
        <v>42.939</v>
      </c>
      <c r="IQ30">
        <v>14.245900000000001</v>
      </c>
      <c r="IR30">
        <v>18</v>
      </c>
      <c r="IS30">
        <v>510.03100000000001</v>
      </c>
      <c r="IT30">
        <v>443.22699999999998</v>
      </c>
      <c r="IU30">
        <v>24.364699999999999</v>
      </c>
      <c r="IV30">
        <v>41.069899999999997</v>
      </c>
      <c r="IW30">
        <v>30.000299999999999</v>
      </c>
      <c r="IX30">
        <v>41.177300000000002</v>
      </c>
      <c r="IY30">
        <v>41.183999999999997</v>
      </c>
      <c r="IZ30">
        <v>58.9572</v>
      </c>
      <c r="JA30">
        <v>36.228299999999997</v>
      </c>
      <c r="JB30">
        <v>0</v>
      </c>
      <c r="JC30">
        <v>24.358000000000001</v>
      </c>
      <c r="JD30">
        <v>1500</v>
      </c>
      <c r="JE30">
        <v>24.8367</v>
      </c>
      <c r="JF30">
        <v>98.104100000000003</v>
      </c>
      <c r="JG30">
        <v>97.438000000000002</v>
      </c>
    </row>
    <row r="31" spans="1:267" x14ac:dyDescent="0.3">
      <c r="A31">
        <v>15</v>
      </c>
      <c r="B31">
        <v>1659551294</v>
      </c>
      <c r="C31">
        <v>3315.5</v>
      </c>
      <c r="D31" t="s">
        <v>481</v>
      </c>
      <c r="E31" t="s">
        <v>482</v>
      </c>
      <c r="F31" t="s">
        <v>402</v>
      </c>
      <c r="G31" t="s">
        <v>403</v>
      </c>
      <c r="H31" t="s">
        <v>34</v>
      </c>
      <c r="I31" t="s">
        <v>483</v>
      </c>
      <c r="J31" t="s">
        <v>405</v>
      </c>
      <c r="K31">
        <f t="shared" si="0"/>
        <v>7.8883338948914536</v>
      </c>
      <c r="L31">
        <v>1659551294</v>
      </c>
      <c r="M31">
        <f t="shared" si="1"/>
        <v>6.8256263947361253E-3</v>
      </c>
      <c r="N31">
        <f t="shared" si="2"/>
        <v>6.8256263947361253</v>
      </c>
      <c r="O31">
        <f t="shared" si="3"/>
        <v>46.368618669407731</v>
      </c>
      <c r="P31">
        <f t="shared" si="4"/>
        <v>341.43900000000002</v>
      </c>
      <c r="Q31">
        <f t="shared" si="5"/>
        <v>111.57589971823363</v>
      </c>
      <c r="R31">
        <f t="shared" si="6"/>
        <v>11.040596169566612</v>
      </c>
      <c r="S31">
        <f t="shared" si="7"/>
        <v>33.785881405038005</v>
      </c>
      <c r="T31">
        <f t="shared" si="8"/>
        <v>0.3526755017414106</v>
      </c>
      <c r="U31">
        <f t="shared" si="9"/>
        <v>2.9077904065663223</v>
      </c>
      <c r="V31">
        <f t="shared" si="10"/>
        <v>0.3305186222843825</v>
      </c>
      <c r="W31">
        <f t="shared" si="11"/>
        <v>0.20844874118132328</v>
      </c>
      <c r="X31">
        <f t="shared" si="12"/>
        <v>321.54953086143945</v>
      </c>
      <c r="Y31">
        <f t="shared" si="13"/>
        <v>32.492409221830343</v>
      </c>
      <c r="Z31">
        <f t="shared" si="14"/>
        <v>32.081400000000002</v>
      </c>
      <c r="AA31">
        <f t="shared" si="15"/>
        <v>4.7971275743210571</v>
      </c>
      <c r="AB31">
        <f t="shared" si="16"/>
        <v>58.08637207721776</v>
      </c>
      <c r="AC31">
        <f t="shared" si="17"/>
        <v>2.8324355515290001</v>
      </c>
      <c r="AD31">
        <f t="shared" si="18"/>
        <v>4.8762479911185892</v>
      </c>
      <c r="AE31">
        <f t="shared" si="19"/>
        <v>1.964692022792057</v>
      </c>
      <c r="AF31">
        <f t="shared" si="20"/>
        <v>-301.01012400786311</v>
      </c>
      <c r="AG31">
        <f t="shared" si="21"/>
        <v>45.38340855745313</v>
      </c>
      <c r="AH31">
        <f t="shared" si="22"/>
        <v>3.5474030330414399</v>
      </c>
      <c r="AI31">
        <f t="shared" si="23"/>
        <v>69.470218444070923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51307.343668736525</v>
      </c>
      <c r="AO31" t="s">
        <v>406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484</v>
      </c>
      <c r="AV31">
        <v>10271.5</v>
      </c>
      <c r="AW31">
        <v>764.49288000000001</v>
      </c>
      <c r="AX31">
        <v>1123.48</v>
      </c>
      <c r="AY31">
        <f t="shared" si="28"/>
        <v>0.31953138462633957</v>
      </c>
      <c r="AZ31">
        <v>0.5</v>
      </c>
      <c r="BA31">
        <f t="shared" si="29"/>
        <v>1681.406699928207</v>
      </c>
      <c r="BB31">
        <f t="shared" si="30"/>
        <v>46.368618669407731</v>
      </c>
      <c r="BC31">
        <f t="shared" si="31"/>
        <v>268.6311054740321</v>
      </c>
      <c r="BD31">
        <f t="shared" si="32"/>
        <v>2.9949953933752316E-2</v>
      </c>
      <c r="BE31">
        <f t="shared" si="33"/>
        <v>2.0546783209313917</v>
      </c>
      <c r="BF31">
        <f t="shared" si="34"/>
        <v>622.99477342385796</v>
      </c>
      <c r="BG31" t="s">
        <v>485</v>
      </c>
      <c r="BH31">
        <v>531.47</v>
      </c>
      <c r="BI31">
        <f t="shared" si="35"/>
        <v>531.47</v>
      </c>
      <c r="BJ31">
        <f t="shared" si="36"/>
        <v>0.5269430697475701</v>
      </c>
      <c r="BK31">
        <f t="shared" si="37"/>
        <v>0.60638691913987941</v>
      </c>
      <c r="BL31">
        <f t="shared" si="38"/>
        <v>0.79588677423803622</v>
      </c>
      <c r="BM31">
        <f t="shared" si="39"/>
        <v>2.7639170972795157</v>
      </c>
      <c r="BN31">
        <f t="shared" si="40"/>
        <v>0.94673138038564797</v>
      </c>
      <c r="BO31">
        <f t="shared" si="41"/>
        <v>0.42155586316941468</v>
      </c>
      <c r="BP31">
        <f t="shared" si="42"/>
        <v>0.57844413683058526</v>
      </c>
      <c r="BQ31">
        <v>1647</v>
      </c>
      <c r="BR31">
        <v>300</v>
      </c>
      <c r="BS31">
        <v>300</v>
      </c>
      <c r="BT31">
        <v>300</v>
      </c>
      <c r="BU31">
        <v>10271.5</v>
      </c>
      <c r="BV31">
        <v>1023.84</v>
      </c>
      <c r="BW31">
        <v>-1.09351E-2</v>
      </c>
      <c r="BX31">
        <v>-5.59</v>
      </c>
      <c r="BY31" t="s">
        <v>409</v>
      </c>
      <c r="BZ31" t="s">
        <v>409</v>
      </c>
      <c r="CA31" t="s">
        <v>409</v>
      </c>
      <c r="CB31" t="s">
        <v>409</v>
      </c>
      <c r="CC31" t="s">
        <v>409</v>
      </c>
      <c r="CD31" t="s">
        <v>409</v>
      </c>
      <c r="CE31" t="s">
        <v>409</v>
      </c>
      <c r="CF31" t="s">
        <v>409</v>
      </c>
      <c r="CG31" t="s">
        <v>409</v>
      </c>
      <c r="CH31" t="s">
        <v>409</v>
      </c>
      <c r="CI31">
        <f t="shared" si="43"/>
        <v>2000.25</v>
      </c>
      <c r="CJ31">
        <f t="shared" si="44"/>
        <v>1681.406699928207</v>
      </c>
      <c r="CK31">
        <f t="shared" si="45"/>
        <v>0.84059827517970598</v>
      </c>
      <c r="CL31">
        <f t="shared" si="46"/>
        <v>0.16075467109683261</v>
      </c>
      <c r="CM31">
        <v>6</v>
      </c>
      <c r="CN31">
        <v>0.5</v>
      </c>
      <c r="CO31" t="s">
        <v>410</v>
      </c>
      <c r="CP31">
        <v>2</v>
      </c>
      <c r="CQ31">
        <v>1659551294</v>
      </c>
      <c r="CR31">
        <v>341.43900000000002</v>
      </c>
      <c r="CS31">
        <v>399.86700000000002</v>
      </c>
      <c r="CT31">
        <v>28.624500000000001</v>
      </c>
      <c r="CU31">
        <v>20.669699999999999</v>
      </c>
      <c r="CV31">
        <v>339.73200000000003</v>
      </c>
      <c r="CW31">
        <v>28.839500000000001</v>
      </c>
      <c r="CX31">
        <v>500.09399999999999</v>
      </c>
      <c r="CY31">
        <v>98.851299999999995</v>
      </c>
      <c r="CZ31">
        <v>0.10014199999999999</v>
      </c>
      <c r="DA31">
        <v>32.370899999999999</v>
      </c>
      <c r="DB31">
        <v>32.081400000000002</v>
      </c>
      <c r="DC31">
        <v>999.9</v>
      </c>
      <c r="DD31">
        <v>0</v>
      </c>
      <c r="DE31">
        <v>0</v>
      </c>
      <c r="DF31">
        <v>9991.25</v>
      </c>
      <c r="DG31">
        <v>0</v>
      </c>
      <c r="DH31">
        <v>1781.06</v>
      </c>
      <c r="DI31">
        <v>-58.655700000000003</v>
      </c>
      <c r="DJ31">
        <v>351.32799999999997</v>
      </c>
      <c r="DK31">
        <v>408.30599999999998</v>
      </c>
      <c r="DL31">
        <v>8.1253499999999992</v>
      </c>
      <c r="DM31">
        <v>399.86700000000002</v>
      </c>
      <c r="DN31">
        <v>20.669699999999999</v>
      </c>
      <c r="DO31">
        <v>2.8464299999999998</v>
      </c>
      <c r="DP31">
        <v>2.0432299999999999</v>
      </c>
      <c r="DQ31">
        <v>23.155799999999999</v>
      </c>
      <c r="DR31">
        <v>17.7834</v>
      </c>
      <c r="DS31">
        <v>2000.25</v>
      </c>
      <c r="DT31">
        <v>0.98000900000000002</v>
      </c>
      <c r="DU31">
        <v>1.9990999999999998E-2</v>
      </c>
      <c r="DV31">
        <v>0</v>
      </c>
      <c r="DW31">
        <v>764.28399999999999</v>
      </c>
      <c r="DX31">
        <v>5.0001199999999999</v>
      </c>
      <c r="DY31">
        <v>15770.4</v>
      </c>
      <c r="DZ31">
        <v>16034.1</v>
      </c>
      <c r="EA31">
        <v>52</v>
      </c>
      <c r="EB31">
        <v>53.311999999999998</v>
      </c>
      <c r="EC31">
        <v>52.811999999999998</v>
      </c>
      <c r="ED31">
        <v>52.811999999999998</v>
      </c>
      <c r="EE31">
        <v>53.311999999999998</v>
      </c>
      <c r="EF31">
        <v>1955.36</v>
      </c>
      <c r="EG31">
        <v>39.89</v>
      </c>
      <c r="EH31">
        <v>0</v>
      </c>
      <c r="EI31">
        <v>1559.7999999523161</v>
      </c>
      <c r="EJ31">
        <v>0</v>
      </c>
      <c r="EK31">
        <v>764.49288000000001</v>
      </c>
      <c r="EL31">
        <v>-2.802615385131157</v>
      </c>
      <c r="EM31">
        <v>21.753846033263141</v>
      </c>
      <c r="EN31">
        <v>15756.44</v>
      </c>
      <c r="EO31">
        <v>15</v>
      </c>
      <c r="EP31">
        <v>1659551326.5</v>
      </c>
      <c r="EQ31" t="s">
        <v>486</v>
      </c>
      <c r="ER31">
        <v>1659551322</v>
      </c>
      <c r="ES31">
        <v>1659551326.5</v>
      </c>
      <c r="ET31">
        <v>34</v>
      </c>
      <c r="EU31">
        <v>0.107</v>
      </c>
      <c r="EV31">
        <v>0.05</v>
      </c>
      <c r="EW31">
        <v>1.7070000000000001</v>
      </c>
      <c r="EX31">
        <v>-0.215</v>
      </c>
      <c r="EY31">
        <v>400</v>
      </c>
      <c r="EZ31">
        <v>21</v>
      </c>
      <c r="FA31">
        <v>0.02</v>
      </c>
      <c r="FB31">
        <v>0.01</v>
      </c>
      <c r="FC31">
        <v>46.405930054963648</v>
      </c>
      <c r="FD31">
        <v>0.4045460103983019</v>
      </c>
      <c r="FE31">
        <v>0.1001957145628609</v>
      </c>
      <c r="FF31">
        <v>1</v>
      </c>
      <c r="FG31">
        <v>0.38434372573660103</v>
      </c>
      <c r="FH31">
        <v>4.293153994834388E-2</v>
      </c>
      <c r="FI31">
        <v>1.893148427188401E-2</v>
      </c>
      <c r="FJ31">
        <v>1</v>
      </c>
      <c r="FK31">
        <v>2</v>
      </c>
      <c r="FL31">
        <v>2</v>
      </c>
      <c r="FM31" t="s">
        <v>412</v>
      </c>
      <c r="FN31">
        <v>2.92517</v>
      </c>
      <c r="FO31">
        <v>2.7029899999999998</v>
      </c>
      <c r="FP31">
        <v>8.3261199999999994E-2</v>
      </c>
      <c r="FQ31">
        <v>9.5340400000000006E-2</v>
      </c>
      <c r="FR31">
        <v>0.12712799999999999</v>
      </c>
      <c r="FS31">
        <v>0.100119</v>
      </c>
      <c r="FT31">
        <v>31736.3</v>
      </c>
      <c r="FU31">
        <v>17263.599999999999</v>
      </c>
      <c r="FV31">
        <v>31138.6</v>
      </c>
      <c r="FW31">
        <v>20789.2</v>
      </c>
      <c r="FX31">
        <v>36896.6</v>
      </c>
      <c r="FY31">
        <v>31852.3</v>
      </c>
      <c r="FZ31">
        <v>47153.9</v>
      </c>
      <c r="GA31">
        <v>39789.199999999997</v>
      </c>
      <c r="GB31">
        <v>1.8399300000000001</v>
      </c>
      <c r="GC31">
        <v>1.7560800000000001</v>
      </c>
      <c r="GD31">
        <v>-3.37586E-2</v>
      </c>
      <c r="GE31">
        <v>0</v>
      </c>
      <c r="GF31">
        <v>32.628700000000002</v>
      </c>
      <c r="GG31">
        <v>999.9</v>
      </c>
      <c r="GH31">
        <v>49.2</v>
      </c>
      <c r="GI31">
        <v>41.3</v>
      </c>
      <c r="GJ31">
        <v>39.546599999999998</v>
      </c>
      <c r="GK31">
        <v>61.4803</v>
      </c>
      <c r="GL31">
        <v>18.5457</v>
      </c>
      <c r="GM31">
        <v>1</v>
      </c>
      <c r="GN31">
        <v>1.29688</v>
      </c>
      <c r="GO31">
        <v>6.8672899999999997</v>
      </c>
      <c r="GP31">
        <v>20.060400000000001</v>
      </c>
      <c r="GQ31">
        <v>5.1918300000000004</v>
      </c>
      <c r="GR31">
        <v>11.950100000000001</v>
      </c>
      <c r="GS31">
        <v>4.99125</v>
      </c>
      <c r="GT31">
        <v>3.2913999999999999</v>
      </c>
      <c r="GU31">
        <v>9999</v>
      </c>
      <c r="GV31">
        <v>9999</v>
      </c>
      <c r="GW31">
        <v>9999</v>
      </c>
      <c r="GX31">
        <v>999.9</v>
      </c>
      <c r="GY31">
        <v>1.87561</v>
      </c>
      <c r="GZ31">
        <v>1.8745499999999999</v>
      </c>
      <c r="HA31">
        <v>1.875</v>
      </c>
      <c r="HB31">
        <v>1.8786400000000001</v>
      </c>
      <c r="HC31">
        <v>1.87225</v>
      </c>
      <c r="HD31">
        <v>1.8699399999999999</v>
      </c>
      <c r="HE31">
        <v>1.8719699999999999</v>
      </c>
      <c r="HF31">
        <v>1.8750500000000001</v>
      </c>
      <c r="HG31">
        <v>0</v>
      </c>
      <c r="HH31">
        <v>0</v>
      </c>
      <c r="HI31">
        <v>0</v>
      </c>
      <c r="HJ31">
        <v>0</v>
      </c>
      <c r="HK31" t="s">
        <v>413</v>
      </c>
      <c r="HL31" t="s">
        <v>414</v>
      </c>
      <c r="HM31" t="s">
        <v>415</v>
      </c>
      <c r="HN31" t="s">
        <v>415</v>
      </c>
      <c r="HO31" t="s">
        <v>415</v>
      </c>
      <c r="HP31" t="s">
        <v>415</v>
      </c>
      <c r="HQ31">
        <v>0</v>
      </c>
      <c r="HR31">
        <v>100</v>
      </c>
      <c r="HS31">
        <v>100</v>
      </c>
      <c r="HT31">
        <v>1.7070000000000001</v>
      </c>
      <c r="HU31">
        <v>-0.215</v>
      </c>
      <c r="HV31">
        <v>0.82166799687771563</v>
      </c>
      <c r="HW31">
        <v>1.812336702895212E-3</v>
      </c>
      <c r="HX31">
        <v>3.8619255251623539E-7</v>
      </c>
      <c r="HY31">
        <v>-5.7368983599850312E-11</v>
      </c>
      <c r="HZ31">
        <v>-0.33180694752513279</v>
      </c>
      <c r="IA31">
        <v>-3.0293124852242E-2</v>
      </c>
      <c r="IB31">
        <v>2.0697258898176802E-3</v>
      </c>
      <c r="IC31">
        <v>-2.3362980786251589E-5</v>
      </c>
      <c r="ID31">
        <v>3</v>
      </c>
      <c r="IE31">
        <v>2169</v>
      </c>
      <c r="IF31">
        <v>1</v>
      </c>
      <c r="IG31">
        <v>29</v>
      </c>
      <c r="IH31">
        <v>8.5</v>
      </c>
      <c r="II31">
        <v>8.4</v>
      </c>
      <c r="IJ31">
        <v>1.00586</v>
      </c>
      <c r="IK31">
        <v>2.3986800000000001</v>
      </c>
      <c r="IL31">
        <v>1.5490699999999999</v>
      </c>
      <c r="IM31">
        <v>2.2997999999999998</v>
      </c>
      <c r="IN31">
        <v>1.5918000000000001</v>
      </c>
      <c r="IO31">
        <v>2.31934</v>
      </c>
      <c r="IP31">
        <v>44.334200000000003</v>
      </c>
      <c r="IQ31">
        <v>15.016400000000001</v>
      </c>
      <c r="IR31">
        <v>18</v>
      </c>
      <c r="IS31">
        <v>511.60300000000001</v>
      </c>
      <c r="IT31">
        <v>427.60899999999998</v>
      </c>
      <c r="IU31">
        <v>24.872399999999999</v>
      </c>
      <c r="IV31">
        <v>42.304499999999997</v>
      </c>
      <c r="IW31">
        <v>30.004300000000001</v>
      </c>
      <c r="IX31">
        <v>42.332799999999999</v>
      </c>
      <c r="IY31">
        <v>42.324800000000003</v>
      </c>
      <c r="IZ31">
        <v>20.174700000000001</v>
      </c>
      <c r="JA31">
        <v>49.0687</v>
      </c>
      <c r="JB31">
        <v>0</v>
      </c>
      <c r="JC31">
        <v>24.744199999999999</v>
      </c>
      <c r="JD31">
        <v>400</v>
      </c>
      <c r="JE31">
        <v>21.1694</v>
      </c>
      <c r="JF31">
        <v>97.890100000000004</v>
      </c>
      <c r="JG31">
        <v>97.268500000000003</v>
      </c>
    </row>
    <row r="32" spans="1:267" x14ac:dyDescent="0.3">
      <c r="A32">
        <v>16</v>
      </c>
      <c r="B32">
        <v>1659551477</v>
      </c>
      <c r="C32">
        <v>3498.5</v>
      </c>
      <c r="D32" t="s">
        <v>487</v>
      </c>
      <c r="E32" t="s">
        <v>488</v>
      </c>
      <c r="F32" t="s">
        <v>402</v>
      </c>
      <c r="G32" t="s">
        <v>403</v>
      </c>
      <c r="H32" t="s">
        <v>34</v>
      </c>
      <c r="I32" t="s">
        <v>483</v>
      </c>
      <c r="J32" t="s">
        <v>405</v>
      </c>
      <c r="K32">
        <f t="shared" si="0"/>
        <v>9.3351161351972323</v>
      </c>
      <c r="L32">
        <v>1659551477</v>
      </c>
      <c r="M32">
        <f t="shared" si="1"/>
        <v>6.8569750709148412E-3</v>
      </c>
      <c r="N32">
        <f t="shared" si="2"/>
        <v>6.8569750709148414</v>
      </c>
      <c r="O32">
        <f t="shared" si="3"/>
        <v>38.742493734717613</v>
      </c>
      <c r="P32">
        <f t="shared" si="4"/>
        <v>251.46199999999999</v>
      </c>
      <c r="Q32">
        <f t="shared" si="5"/>
        <v>74.287742543300155</v>
      </c>
      <c r="R32">
        <f t="shared" si="6"/>
        <v>7.3508019883320523</v>
      </c>
      <c r="S32">
        <f t="shared" si="7"/>
        <v>24.882265987723997</v>
      </c>
      <c r="T32">
        <f t="shared" si="8"/>
        <v>0.38237187112123083</v>
      </c>
      <c r="U32">
        <f t="shared" si="9"/>
        <v>2.9069000227288968</v>
      </c>
      <c r="V32">
        <f t="shared" si="10"/>
        <v>0.35646611880952006</v>
      </c>
      <c r="W32">
        <f t="shared" si="11"/>
        <v>0.22497242680103863</v>
      </c>
      <c r="X32">
        <f t="shared" si="12"/>
        <v>321.53995486143526</v>
      </c>
      <c r="Y32">
        <f t="shared" si="13"/>
        <v>32.420611284263906</v>
      </c>
      <c r="Z32">
        <f t="shared" si="14"/>
        <v>31.992799999999999</v>
      </c>
      <c r="AA32">
        <f t="shared" si="15"/>
        <v>4.7731376115687194</v>
      </c>
      <c r="AB32">
        <f t="shared" si="16"/>
        <v>60.590497598387905</v>
      </c>
      <c r="AC32">
        <f t="shared" si="17"/>
        <v>2.9439525702235998</v>
      </c>
      <c r="AD32">
        <f t="shared" si="18"/>
        <v>4.8587694224546656</v>
      </c>
      <c r="AE32">
        <f t="shared" si="19"/>
        <v>1.8291850413451196</v>
      </c>
      <c r="AF32">
        <f t="shared" si="20"/>
        <v>-302.39260062734451</v>
      </c>
      <c r="AG32">
        <f t="shared" si="21"/>
        <v>49.287431720975647</v>
      </c>
      <c r="AH32">
        <f t="shared" si="22"/>
        <v>3.8508602015836972</v>
      </c>
      <c r="AI32">
        <f t="shared" si="23"/>
        <v>72.285646156650117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51292.925711044096</v>
      </c>
      <c r="AO32" t="s">
        <v>406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489</v>
      </c>
      <c r="AV32">
        <v>10270.9</v>
      </c>
      <c r="AW32">
        <v>750.49519230769215</v>
      </c>
      <c r="AX32">
        <v>1038.8699999999999</v>
      </c>
      <c r="AY32">
        <f t="shared" si="28"/>
        <v>0.27758507579611291</v>
      </c>
      <c r="AZ32">
        <v>0.5</v>
      </c>
      <c r="BA32">
        <f t="shared" si="29"/>
        <v>1681.3562999282046</v>
      </c>
      <c r="BB32">
        <f t="shared" si="30"/>
        <v>38.742493734717613</v>
      </c>
      <c r="BC32">
        <f t="shared" si="31"/>
        <v>233.35970797792132</v>
      </c>
      <c r="BD32">
        <f t="shared" si="32"/>
        <v>2.5415153393654199E-2</v>
      </c>
      <c r="BE32">
        <f t="shared" si="33"/>
        <v>2.3034643410628859</v>
      </c>
      <c r="BF32">
        <f t="shared" si="34"/>
        <v>596.0744629864048</v>
      </c>
      <c r="BG32" t="s">
        <v>490</v>
      </c>
      <c r="BH32">
        <v>527.36</v>
      </c>
      <c r="BI32">
        <f t="shared" si="35"/>
        <v>527.36</v>
      </c>
      <c r="BJ32">
        <f t="shared" si="36"/>
        <v>0.49237151905435705</v>
      </c>
      <c r="BK32">
        <f t="shared" si="37"/>
        <v>0.56377159330669546</v>
      </c>
      <c r="BL32">
        <f t="shared" si="38"/>
        <v>0.82389112104967799</v>
      </c>
      <c r="BM32">
        <f t="shared" si="39"/>
        <v>6.3696213607904406</v>
      </c>
      <c r="BN32">
        <f t="shared" si="40"/>
        <v>0.98143216408962775</v>
      </c>
      <c r="BO32">
        <f t="shared" si="41"/>
        <v>0.3961525543315218</v>
      </c>
      <c r="BP32">
        <f t="shared" si="42"/>
        <v>0.60384744566847814</v>
      </c>
      <c r="BQ32">
        <v>1649</v>
      </c>
      <c r="BR32">
        <v>300</v>
      </c>
      <c r="BS32">
        <v>300</v>
      </c>
      <c r="BT32">
        <v>300</v>
      </c>
      <c r="BU32">
        <v>10270.9</v>
      </c>
      <c r="BV32">
        <v>957.37</v>
      </c>
      <c r="BW32">
        <v>-1.0933999999999999E-2</v>
      </c>
      <c r="BX32">
        <v>-5.7</v>
      </c>
      <c r="BY32" t="s">
        <v>409</v>
      </c>
      <c r="BZ32" t="s">
        <v>409</v>
      </c>
      <c r="CA32" t="s">
        <v>409</v>
      </c>
      <c r="CB32" t="s">
        <v>409</v>
      </c>
      <c r="CC32" t="s">
        <v>409</v>
      </c>
      <c r="CD32" t="s">
        <v>409</v>
      </c>
      <c r="CE32" t="s">
        <v>409</v>
      </c>
      <c r="CF32" t="s">
        <v>409</v>
      </c>
      <c r="CG32" t="s">
        <v>409</v>
      </c>
      <c r="CH32" t="s">
        <v>409</v>
      </c>
      <c r="CI32">
        <f t="shared" si="43"/>
        <v>2000.19</v>
      </c>
      <c r="CJ32">
        <f t="shared" si="44"/>
        <v>1681.3562999282046</v>
      </c>
      <c r="CK32">
        <f t="shared" si="45"/>
        <v>0.84059829312625534</v>
      </c>
      <c r="CL32">
        <f t="shared" si="46"/>
        <v>0.16075470573367293</v>
      </c>
      <c r="CM32">
        <v>6</v>
      </c>
      <c r="CN32">
        <v>0.5</v>
      </c>
      <c r="CO32" t="s">
        <v>410</v>
      </c>
      <c r="CP32">
        <v>2</v>
      </c>
      <c r="CQ32">
        <v>1659551477</v>
      </c>
      <c r="CR32">
        <v>251.46199999999999</v>
      </c>
      <c r="CS32">
        <v>300.02600000000001</v>
      </c>
      <c r="CT32">
        <v>29.751799999999999</v>
      </c>
      <c r="CU32">
        <v>21.767600000000002</v>
      </c>
      <c r="CV32">
        <v>250.24700000000001</v>
      </c>
      <c r="CW32">
        <v>29.729800000000001</v>
      </c>
      <c r="CX32">
        <v>499.96</v>
      </c>
      <c r="CY32">
        <v>98.850399999999993</v>
      </c>
      <c r="CZ32">
        <v>0.10000199999999999</v>
      </c>
      <c r="DA32">
        <v>32.307299999999998</v>
      </c>
      <c r="DB32">
        <v>31.992799999999999</v>
      </c>
      <c r="DC32">
        <v>999.9</v>
      </c>
      <c r="DD32">
        <v>0</v>
      </c>
      <c r="DE32">
        <v>0</v>
      </c>
      <c r="DF32">
        <v>9986.25</v>
      </c>
      <c r="DG32">
        <v>0</v>
      </c>
      <c r="DH32">
        <v>1851.86</v>
      </c>
      <c r="DI32">
        <v>-48.564300000000003</v>
      </c>
      <c r="DJ32">
        <v>259.173</v>
      </c>
      <c r="DK32">
        <v>306.702</v>
      </c>
      <c r="DL32">
        <v>7.9842199999999997</v>
      </c>
      <c r="DM32">
        <v>300.02600000000001</v>
      </c>
      <c r="DN32">
        <v>21.767600000000002</v>
      </c>
      <c r="DO32">
        <v>2.9409800000000001</v>
      </c>
      <c r="DP32">
        <v>2.1517400000000002</v>
      </c>
      <c r="DQ32">
        <v>23.697500000000002</v>
      </c>
      <c r="DR32">
        <v>18.607399999999998</v>
      </c>
      <c r="DS32">
        <v>2000.19</v>
      </c>
      <c r="DT32">
        <v>0.98000900000000002</v>
      </c>
      <c r="DU32">
        <v>1.9990999999999998E-2</v>
      </c>
      <c r="DV32">
        <v>0</v>
      </c>
      <c r="DW32">
        <v>750.60299999999995</v>
      </c>
      <c r="DX32">
        <v>5.0001199999999999</v>
      </c>
      <c r="DY32">
        <v>15527.2</v>
      </c>
      <c r="DZ32">
        <v>16033.6</v>
      </c>
      <c r="EA32">
        <v>52</v>
      </c>
      <c r="EB32">
        <v>53.25</v>
      </c>
      <c r="EC32">
        <v>52.811999999999998</v>
      </c>
      <c r="ED32">
        <v>52.75</v>
      </c>
      <c r="EE32">
        <v>53.311999999999998</v>
      </c>
      <c r="EF32">
        <v>1955.3</v>
      </c>
      <c r="EG32">
        <v>39.89</v>
      </c>
      <c r="EH32">
        <v>0</v>
      </c>
      <c r="EI32">
        <v>182.89999985694891</v>
      </c>
      <c r="EJ32">
        <v>0</v>
      </c>
      <c r="EK32">
        <v>750.49519230769215</v>
      </c>
      <c r="EL32">
        <v>0.84769230391643102</v>
      </c>
      <c r="EM32">
        <v>16.639316400824089</v>
      </c>
      <c r="EN32">
        <v>15533.211538461541</v>
      </c>
      <c r="EO32">
        <v>15</v>
      </c>
      <c r="EP32">
        <v>1659551436.5</v>
      </c>
      <c r="EQ32" t="s">
        <v>491</v>
      </c>
      <c r="ER32">
        <v>1659551434.5</v>
      </c>
      <c r="ES32">
        <v>1659551436.5</v>
      </c>
      <c r="ET32">
        <v>35</v>
      </c>
      <c r="EU32">
        <v>-0.191</v>
      </c>
      <c r="EV32">
        <v>-1.0999999999999999E-2</v>
      </c>
      <c r="EW32">
        <v>1.3120000000000001</v>
      </c>
      <c r="EX32">
        <v>-0.20699999999999999</v>
      </c>
      <c r="EY32">
        <v>300</v>
      </c>
      <c r="EZ32">
        <v>22</v>
      </c>
      <c r="FA32">
        <v>0.03</v>
      </c>
      <c r="FB32">
        <v>0.01</v>
      </c>
      <c r="FC32">
        <v>38.579227781196927</v>
      </c>
      <c r="FD32">
        <v>0.37201043449078092</v>
      </c>
      <c r="FE32">
        <v>8.4308926360466205E-2</v>
      </c>
      <c r="FF32">
        <v>1</v>
      </c>
      <c r="FG32">
        <v>0.36351016162363498</v>
      </c>
      <c r="FH32">
        <v>0.1172726122203047</v>
      </c>
      <c r="FI32">
        <v>1.8711493280539181E-2</v>
      </c>
      <c r="FJ32">
        <v>1</v>
      </c>
      <c r="FK32">
        <v>2</v>
      </c>
      <c r="FL32">
        <v>2</v>
      </c>
      <c r="FM32" t="s">
        <v>412</v>
      </c>
      <c r="FN32">
        <v>2.92482</v>
      </c>
      <c r="FO32">
        <v>2.7028099999999999</v>
      </c>
      <c r="FP32">
        <v>6.4430399999999999E-2</v>
      </c>
      <c r="FQ32">
        <v>7.5725899999999999E-2</v>
      </c>
      <c r="FR32">
        <v>0.12983500000000001</v>
      </c>
      <c r="FS32">
        <v>0.103808</v>
      </c>
      <c r="FT32">
        <v>32388.799999999999</v>
      </c>
      <c r="FU32">
        <v>17638.8</v>
      </c>
      <c r="FV32">
        <v>31138.400000000001</v>
      </c>
      <c r="FW32">
        <v>20789.400000000001</v>
      </c>
      <c r="FX32">
        <v>36784.5</v>
      </c>
      <c r="FY32">
        <v>31724</v>
      </c>
      <c r="FZ32">
        <v>47153.4</v>
      </c>
      <c r="GA32">
        <v>39789.699999999997</v>
      </c>
      <c r="GB32">
        <v>1.8388199999999999</v>
      </c>
      <c r="GC32">
        <v>1.7560800000000001</v>
      </c>
      <c r="GD32">
        <v>-3.10987E-2</v>
      </c>
      <c r="GE32">
        <v>0</v>
      </c>
      <c r="GF32">
        <v>32.497</v>
      </c>
      <c r="GG32">
        <v>999.9</v>
      </c>
      <c r="GH32">
        <v>48.8</v>
      </c>
      <c r="GI32">
        <v>41.4</v>
      </c>
      <c r="GJ32">
        <v>39.427399999999999</v>
      </c>
      <c r="GK32">
        <v>61.540399999999998</v>
      </c>
      <c r="GL32">
        <v>18.850200000000001</v>
      </c>
      <c r="GM32">
        <v>1</v>
      </c>
      <c r="GN32">
        <v>1.29548</v>
      </c>
      <c r="GO32">
        <v>6.4816000000000003</v>
      </c>
      <c r="GP32">
        <v>20.0763</v>
      </c>
      <c r="GQ32">
        <v>5.1892899999999997</v>
      </c>
      <c r="GR32">
        <v>11.950100000000001</v>
      </c>
      <c r="GS32">
        <v>4.9930500000000002</v>
      </c>
      <c r="GT32">
        <v>3.2916300000000001</v>
      </c>
      <c r="GU32">
        <v>9999</v>
      </c>
      <c r="GV32">
        <v>9999</v>
      </c>
      <c r="GW32">
        <v>9999</v>
      </c>
      <c r="GX32">
        <v>999.9</v>
      </c>
      <c r="GY32">
        <v>1.87561</v>
      </c>
      <c r="GZ32">
        <v>1.8745400000000001</v>
      </c>
      <c r="HA32">
        <v>1.875</v>
      </c>
      <c r="HB32">
        <v>1.87866</v>
      </c>
      <c r="HC32">
        <v>1.87225</v>
      </c>
      <c r="HD32">
        <v>1.86995</v>
      </c>
      <c r="HE32">
        <v>1.8719600000000001</v>
      </c>
      <c r="HF32">
        <v>1.8750500000000001</v>
      </c>
      <c r="HG32">
        <v>0</v>
      </c>
      <c r="HH32">
        <v>0</v>
      </c>
      <c r="HI32">
        <v>0</v>
      </c>
      <c r="HJ32">
        <v>0</v>
      </c>
      <c r="HK32" t="s">
        <v>413</v>
      </c>
      <c r="HL32" t="s">
        <v>414</v>
      </c>
      <c r="HM32" t="s">
        <v>415</v>
      </c>
      <c r="HN32" t="s">
        <v>415</v>
      </c>
      <c r="HO32" t="s">
        <v>415</v>
      </c>
      <c r="HP32" t="s">
        <v>415</v>
      </c>
      <c r="HQ32">
        <v>0</v>
      </c>
      <c r="HR32">
        <v>100</v>
      </c>
      <c r="HS32">
        <v>100</v>
      </c>
      <c r="HT32">
        <v>1.2150000000000001</v>
      </c>
      <c r="HU32">
        <v>2.1999999999999999E-2</v>
      </c>
      <c r="HV32">
        <v>0.73768266258765269</v>
      </c>
      <c r="HW32">
        <v>1.812336702895212E-3</v>
      </c>
      <c r="HX32">
        <v>3.8619255251623539E-7</v>
      </c>
      <c r="HY32">
        <v>-5.7368983599850312E-11</v>
      </c>
      <c r="HZ32">
        <v>-0.29278512881448437</v>
      </c>
      <c r="IA32">
        <v>-3.0293124852242E-2</v>
      </c>
      <c r="IB32">
        <v>2.0697258898176802E-3</v>
      </c>
      <c r="IC32">
        <v>-2.3362980786251589E-5</v>
      </c>
      <c r="ID32">
        <v>3</v>
      </c>
      <c r="IE32">
        <v>2169</v>
      </c>
      <c r="IF32">
        <v>1</v>
      </c>
      <c r="IG32">
        <v>29</v>
      </c>
      <c r="IH32">
        <v>0.7</v>
      </c>
      <c r="II32">
        <v>0.7</v>
      </c>
      <c r="IJ32">
        <v>0.79834000000000005</v>
      </c>
      <c r="IK32">
        <v>2.4023400000000001</v>
      </c>
      <c r="IL32">
        <v>1.5478499999999999</v>
      </c>
      <c r="IM32">
        <v>2.2985799999999998</v>
      </c>
      <c r="IN32">
        <v>1.5918000000000001</v>
      </c>
      <c r="IO32">
        <v>2.4230999999999998</v>
      </c>
      <c r="IP32">
        <v>44.417700000000004</v>
      </c>
      <c r="IQ32">
        <v>14.963800000000001</v>
      </c>
      <c r="IR32">
        <v>18</v>
      </c>
      <c r="IS32">
        <v>511.21199999999999</v>
      </c>
      <c r="IT32">
        <v>427.96</v>
      </c>
      <c r="IU32">
        <v>24.511299999999999</v>
      </c>
      <c r="IV32">
        <v>42.2958</v>
      </c>
      <c r="IW32">
        <v>30.0001</v>
      </c>
      <c r="IX32">
        <v>42.387099999999997</v>
      </c>
      <c r="IY32">
        <v>42.385399999999997</v>
      </c>
      <c r="IZ32">
        <v>16.032399999999999</v>
      </c>
      <c r="JA32">
        <v>47.657200000000003</v>
      </c>
      <c r="JB32">
        <v>0</v>
      </c>
      <c r="JC32">
        <v>24.5214</v>
      </c>
      <c r="JD32">
        <v>300</v>
      </c>
      <c r="JE32">
        <v>21.587800000000001</v>
      </c>
      <c r="JF32">
        <v>97.889300000000006</v>
      </c>
      <c r="JG32">
        <v>97.269499999999994</v>
      </c>
    </row>
    <row r="33" spans="1:267" x14ac:dyDescent="0.3">
      <c r="A33">
        <v>17</v>
      </c>
      <c r="B33">
        <v>1659551608</v>
      </c>
      <c r="C33">
        <v>3629.5</v>
      </c>
      <c r="D33" t="s">
        <v>492</v>
      </c>
      <c r="E33" t="s">
        <v>493</v>
      </c>
      <c r="F33" t="s">
        <v>402</v>
      </c>
      <c r="G33" t="s">
        <v>403</v>
      </c>
      <c r="H33" t="s">
        <v>34</v>
      </c>
      <c r="I33" t="s">
        <v>483</v>
      </c>
      <c r="J33" t="s">
        <v>405</v>
      </c>
      <c r="K33">
        <f t="shared" si="0"/>
        <v>10.067181582820796</v>
      </c>
      <c r="L33">
        <v>1659551608</v>
      </c>
      <c r="M33">
        <f t="shared" si="1"/>
        <v>7.6074161105091909E-3</v>
      </c>
      <c r="N33">
        <f t="shared" si="2"/>
        <v>7.6074161105091909</v>
      </c>
      <c r="O33">
        <f t="shared" si="3"/>
        <v>27.532117375724052</v>
      </c>
      <c r="P33">
        <f t="shared" si="4"/>
        <v>165.524</v>
      </c>
      <c r="Q33">
        <f t="shared" si="5"/>
        <v>53.437900073332933</v>
      </c>
      <c r="R33">
        <f t="shared" si="6"/>
        <v>5.2873960775978137</v>
      </c>
      <c r="S33">
        <f t="shared" si="7"/>
        <v>16.3777196923396</v>
      </c>
      <c r="T33">
        <f t="shared" si="8"/>
        <v>0.43344831559508956</v>
      </c>
      <c r="U33">
        <f t="shared" si="9"/>
        <v>2.9089848958670133</v>
      </c>
      <c r="V33">
        <f t="shared" si="10"/>
        <v>0.40050092424900635</v>
      </c>
      <c r="W33">
        <f t="shared" si="11"/>
        <v>0.25306424737219679</v>
      </c>
      <c r="X33">
        <f t="shared" si="12"/>
        <v>321.48090286140962</v>
      </c>
      <c r="Y33">
        <f t="shared" si="13"/>
        <v>32.254370497516007</v>
      </c>
      <c r="Z33">
        <f t="shared" si="14"/>
        <v>31.9145</v>
      </c>
      <c r="AA33">
        <f t="shared" si="15"/>
        <v>4.7520235534690123</v>
      </c>
      <c r="AB33">
        <f t="shared" si="16"/>
        <v>60.524228542775013</v>
      </c>
      <c r="AC33">
        <f t="shared" si="17"/>
        <v>2.9457019435524803</v>
      </c>
      <c r="AD33">
        <f t="shared" si="18"/>
        <v>4.8669797442698979</v>
      </c>
      <c r="AE33">
        <f t="shared" si="19"/>
        <v>1.806321609916532</v>
      </c>
      <c r="AF33">
        <f t="shared" si="20"/>
        <v>-335.48705047345533</v>
      </c>
      <c r="AG33">
        <f t="shared" si="21"/>
        <v>66.291700179519168</v>
      </c>
      <c r="AH33">
        <f t="shared" si="22"/>
        <v>5.1744728685491159</v>
      </c>
      <c r="AI33">
        <f t="shared" si="23"/>
        <v>57.460025436022576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51346.526147782366</v>
      </c>
      <c r="AO33" t="s">
        <v>406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494</v>
      </c>
      <c r="AV33">
        <v>10271.6</v>
      </c>
      <c r="AW33">
        <v>754.21604000000002</v>
      </c>
      <c r="AX33">
        <v>956.59400000000005</v>
      </c>
      <c r="AY33">
        <f t="shared" si="28"/>
        <v>0.21156097571174393</v>
      </c>
      <c r="AZ33">
        <v>0.5</v>
      </c>
      <c r="BA33">
        <f t="shared" si="29"/>
        <v>1681.0454999281915</v>
      </c>
      <c r="BB33">
        <f t="shared" si="30"/>
        <v>27.532117375724052</v>
      </c>
      <c r="BC33">
        <f t="shared" si="31"/>
        <v>177.82181309032228</v>
      </c>
      <c r="BD33">
        <f t="shared" si="32"/>
        <v>1.8751159272259503E-2</v>
      </c>
      <c r="BE33">
        <f t="shared" si="33"/>
        <v>2.5875930645603042</v>
      </c>
      <c r="BF33">
        <f t="shared" si="34"/>
        <v>568.04175281363837</v>
      </c>
      <c r="BG33" t="s">
        <v>495</v>
      </c>
      <c r="BH33">
        <v>523.09</v>
      </c>
      <c r="BI33">
        <f t="shared" si="35"/>
        <v>523.09</v>
      </c>
      <c r="BJ33">
        <f t="shared" si="36"/>
        <v>0.45317449199974069</v>
      </c>
      <c r="BK33">
        <f t="shared" si="37"/>
        <v>0.46684219753450951</v>
      </c>
      <c r="BL33">
        <f t="shared" si="38"/>
        <v>0.85096707210583133</v>
      </c>
      <c r="BM33">
        <f t="shared" si="39"/>
        <v>-5.4692993619980275</v>
      </c>
      <c r="BN33">
        <f t="shared" si="40"/>
        <v>1.0151757130794472</v>
      </c>
      <c r="BO33">
        <f t="shared" si="41"/>
        <v>0.32378055113800897</v>
      </c>
      <c r="BP33">
        <f t="shared" si="42"/>
        <v>0.67621944886199103</v>
      </c>
      <c r="BQ33">
        <v>1651</v>
      </c>
      <c r="BR33">
        <v>300</v>
      </c>
      <c r="BS33">
        <v>300</v>
      </c>
      <c r="BT33">
        <v>300</v>
      </c>
      <c r="BU33">
        <v>10271.6</v>
      </c>
      <c r="BV33">
        <v>899.66</v>
      </c>
      <c r="BW33">
        <v>-1.09345E-2</v>
      </c>
      <c r="BX33">
        <v>-2.04</v>
      </c>
      <c r="BY33" t="s">
        <v>409</v>
      </c>
      <c r="BZ33" t="s">
        <v>409</v>
      </c>
      <c r="CA33" t="s">
        <v>409</v>
      </c>
      <c r="CB33" t="s">
        <v>409</v>
      </c>
      <c r="CC33" t="s">
        <v>409</v>
      </c>
      <c r="CD33" t="s">
        <v>409</v>
      </c>
      <c r="CE33" t="s">
        <v>409</v>
      </c>
      <c r="CF33" t="s">
        <v>409</v>
      </c>
      <c r="CG33" t="s">
        <v>409</v>
      </c>
      <c r="CH33" t="s">
        <v>409</v>
      </c>
      <c r="CI33">
        <f t="shared" si="43"/>
        <v>1999.82</v>
      </c>
      <c r="CJ33">
        <f t="shared" si="44"/>
        <v>1681.0454999281915</v>
      </c>
      <c r="CK33">
        <f t="shared" si="45"/>
        <v>0.8405984038204396</v>
      </c>
      <c r="CL33">
        <f t="shared" si="46"/>
        <v>0.16075491937344843</v>
      </c>
      <c r="CM33">
        <v>6</v>
      </c>
      <c r="CN33">
        <v>0.5</v>
      </c>
      <c r="CO33" t="s">
        <v>410</v>
      </c>
      <c r="CP33">
        <v>2</v>
      </c>
      <c r="CQ33">
        <v>1659551608</v>
      </c>
      <c r="CR33">
        <v>165.524</v>
      </c>
      <c r="CS33">
        <v>200.07</v>
      </c>
      <c r="CT33">
        <v>29.7712</v>
      </c>
      <c r="CU33">
        <v>20.914999999999999</v>
      </c>
      <c r="CV33">
        <v>164.44</v>
      </c>
      <c r="CW33">
        <v>29.742100000000001</v>
      </c>
      <c r="CX33">
        <v>500.05200000000002</v>
      </c>
      <c r="CY33">
        <v>98.844700000000003</v>
      </c>
      <c r="CZ33">
        <v>9.99829E-2</v>
      </c>
      <c r="DA33">
        <v>32.337200000000003</v>
      </c>
      <c r="DB33">
        <v>31.9145</v>
      </c>
      <c r="DC33">
        <v>999.9</v>
      </c>
      <c r="DD33">
        <v>0</v>
      </c>
      <c r="DE33">
        <v>0</v>
      </c>
      <c r="DF33">
        <v>9998.75</v>
      </c>
      <c r="DG33">
        <v>0</v>
      </c>
      <c r="DH33">
        <v>1805.02</v>
      </c>
      <c r="DI33">
        <v>-34.545499999999997</v>
      </c>
      <c r="DJ33">
        <v>170.60400000000001</v>
      </c>
      <c r="DK33">
        <v>204.34399999999999</v>
      </c>
      <c r="DL33">
        <v>8.8561499999999995</v>
      </c>
      <c r="DM33">
        <v>200.07</v>
      </c>
      <c r="DN33">
        <v>20.914999999999999</v>
      </c>
      <c r="DO33">
        <v>2.94272</v>
      </c>
      <c r="DP33">
        <v>2.0673400000000002</v>
      </c>
      <c r="DQ33">
        <v>23.7073</v>
      </c>
      <c r="DR33">
        <v>17.9697</v>
      </c>
      <c r="DS33">
        <v>1999.82</v>
      </c>
      <c r="DT33">
        <v>0.98000299999999996</v>
      </c>
      <c r="DU33">
        <v>1.9997000000000001E-2</v>
      </c>
      <c r="DV33">
        <v>0</v>
      </c>
      <c r="DW33">
        <v>754.05399999999997</v>
      </c>
      <c r="DX33">
        <v>5.0001199999999999</v>
      </c>
      <c r="DY33">
        <v>15585.2</v>
      </c>
      <c r="DZ33">
        <v>16030.6</v>
      </c>
      <c r="EA33">
        <v>51.936999999999998</v>
      </c>
      <c r="EB33">
        <v>53</v>
      </c>
      <c r="EC33">
        <v>52.686999999999998</v>
      </c>
      <c r="ED33">
        <v>52.436999999999998</v>
      </c>
      <c r="EE33">
        <v>53.186999999999998</v>
      </c>
      <c r="EF33">
        <v>1954.93</v>
      </c>
      <c r="EG33">
        <v>39.89</v>
      </c>
      <c r="EH33">
        <v>0</v>
      </c>
      <c r="EI33">
        <v>130.70000004768369</v>
      </c>
      <c r="EJ33">
        <v>0</v>
      </c>
      <c r="EK33">
        <v>754.21604000000002</v>
      </c>
      <c r="EL33">
        <v>-1.161615382451519</v>
      </c>
      <c r="EM33">
        <v>-73.615384488733426</v>
      </c>
      <c r="EN33">
        <v>15598.196</v>
      </c>
      <c r="EO33">
        <v>15</v>
      </c>
      <c r="EP33">
        <v>1659551567.5</v>
      </c>
      <c r="EQ33" t="s">
        <v>496</v>
      </c>
      <c r="ER33">
        <v>1659551556</v>
      </c>
      <c r="ES33">
        <v>1659551567.5</v>
      </c>
      <c r="ET33">
        <v>36</v>
      </c>
      <c r="EU33">
        <v>3.7999999999999999E-2</v>
      </c>
      <c r="EV33">
        <v>7.0000000000000001E-3</v>
      </c>
      <c r="EW33">
        <v>1.151</v>
      </c>
      <c r="EX33">
        <v>-0.222</v>
      </c>
      <c r="EY33">
        <v>200</v>
      </c>
      <c r="EZ33">
        <v>21</v>
      </c>
      <c r="FA33">
        <v>0.06</v>
      </c>
      <c r="FB33">
        <v>0.01</v>
      </c>
      <c r="FC33">
        <v>27.30674643488975</v>
      </c>
      <c r="FD33">
        <v>0.29834709034337342</v>
      </c>
      <c r="FE33">
        <v>9.0507927304710786E-2</v>
      </c>
      <c r="FF33">
        <v>1</v>
      </c>
      <c r="FG33">
        <v>0.41570615028128732</v>
      </c>
      <c r="FH33">
        <v>0.1033395033491243</v>
      </c>
      <c r="FI33">
        <v>1.5990068907398809E-2</v>
      </c>
      <c r="FJ33">
        <v>1</v>
      </c>
      <c r="FK33">
        <v>2</v>
      </c>
      <c r="FL33">
        <v>2</v>
      </c>
      <c r="FM33" t="s">
        <v>412</v>
      </c>
      <c r="FN33">
        <v>2.9251499999999999</v>
      </c>
      <c r="FO33">
        <v>2.70289</v>
      </c>
      <c r="FP33">
        <v>4.4155600000000003E-2</v>
      </c>
      <c r="FQ33">
        <v>5.3330599999999999E-2</v>
      </c>
      <c r="FR33">
        <v>0.12987599999999999</v>
      </c>
      <c r="FS33">
        <v>0.100941</v>
      </c>
      <c r="FT33">
        <v>33094.699999999997</v>
      </c>
      <c r="FU33">
        <v>18069.3</v>
      </c>
      <c r="FV33">
        <v>31141.599999999999</v>
      </c>
      <c r="FW33">
        <v>20792.2</v>
      </c>
      <c r="FX33">
        <v>36785.1</v>
      </c>
      <c r="FY33">
        <v>31827.7</v>
      </c>
      <c r="FZ33">
        <v>47157.8</v>
      </c>
      <c r="GA33">
        <v>39794.9</v>
      </c>
      <c r="GB33">
        <v>1.8407199999999999</v>
      </c>
      <c r="GC33">
        <v>1.7562199999999999</v>
      </c>
      <c r="GD33">
        <v>-2.2284700000000001E-2</v>
      </c>
      <c r="GE33">
        <v>0</v>
      </c>
      <c r="GF33">
        <v>32.2759</v>
      </c>
      <c r="GG33">
        <v>999.9</v>
      </c>
      <c r="GH33">
        <v>48.5</v>
      </c>
      <c r="GI33">
        <v>41.5</v>
      </c>
      <c r="GJ33">
        <v>39.395499999999998</v>
      </c>
      <c r="GK33">
        <v>61.677100000000003</v>
      </c>
      <c r="GL33">
        <v>18.8462</v>
      </c>
      <c r="GM33">
        <v>1</v>
      </c>
      <c r="GN33">
        <v>1.2774300000000001</v>
      </c>
      <c r="GO33">
        <v>4.9851400000000003</v>
      </c>
      <c r="GP33">
        <v>20.125499999999999</v>
      </c>
      <c r="GQ33">
        <v>5.1913799999999997</v>
      </c>
      <c r="GR33">
        <v>11.950100000000001</v>
      </c>
      <c r="GS33">
        <v>4.99085</v>
      </c>
      <c r="GT33">
        <v>3.2913000000000001</v>
      </c>
      <c r="GU33">
        <v>9999</v>
      </c>
      <c r="GV33">
        <v>9999</v>
      </c>
      <c r="GW33">
        <v>9999</v>
      </c>
      <c r="GX33">
        <v>999.9</v>
      </c>
      <c r="GY33">
        <v>1.87561</v>
      </c>
      <c r="GZ33">
        <v>1.87456</v>
      </c>
      <c r="HA33">
        <v>1.875</v>
      </c>
      <c r="HB33">
        <v>1.87866</v>
      </c>
      <c r="HC33">
        <v>1.8722399999999999</v>
      </c>
      <c r="HD33">
        <v>1.86995</v>
      </c>
      <c r="HE33">
        <v>1.87202</v>
      </c>
      <c r="HF33">
        <v>1.8750599999999999</v>
      </c>
      <c r="HG33">
        <v>0</v>
      </c>
      <c r="HH33">
        <v>0</v>
      </c>
      <c r="HI33">
        <v>0</v>
      </c>
      <c r="HJ33">
        <v>0</v>
      </c>
      <c r="HK33" t="s">
        <v>413</v>
      </c>
      <c r="HL33" t="s">
        <v>414</v>
      </c>
      <c r="HM33" t="s">
        <v>415</v>
      </c>
      <c r="HN33" t="s">
        <v>415</v>
      </c>
      <c r="HO33" t="s">
        <v>415</v>
      </c>
      <c r="HP33" t="s">
        <v>415</v>
      </c>
      <c r="HQ33">
        <v>0</v>
      </c>
      <c r="HR33">
        <v>100</v>
      </c>
      <c r="HS33">
        <v>100</v>
      </c>
      <c r="HT33">
        <v>1.0840000000000001</v>
      </c>
      <c r="HU33">
        <v>2.9100000000000001E-2</v>
      </c>
      <c r="HV33">
        <v>0.77615746480628256</v>
      </c>
      <c r="HW33">
        <v>1.812336702895212E-3</v>
      </c>
      <c r="HX33">
        <v>3.8619255251623539E-7</v>
      </c>
      <c r="HY33">
        <v>-5.7368983599850312E-11</v>
      </c>
      <c r="HZ33">
        <v>-0.28607736383142462</v>
      </c>
      <c r="IA33">
        <v>-3.0293124852242E-2</v>
      </c>
      <c r="IB33">
        <v>2.0697258898176802E-3</v>
      </c>
      <c r="IC33">
        <v>-2.3362980786251589E-5</v>
      </c>
      <c r="ID33">
        <v>3</v>
      </c>
      <c r="IE33">
        <v>2169</v>
      </c>
      <c r="IF33">
        <v>1</v>
      </c>
      <c r="IG33">
        <v>29</v>
      </c>
      <c r="IH33">
        <v>0.9</v>
      </c>
      <c r="II33">
        <v>0.7</v>
      </c>
      <c r="IJ33">
        <v>0.58105499999999999</v>
      </c>
      <c r="IK33">
        <v>2.4169900000000002</v>
      </c>
      <c r="IL33">
        <v>1.5478499999999999</v>
      </c>
      <c r="IM33">
        <v>2.2997999999999998</v>
      </c>
      <c r="IN33">
        <v>1.5918000000000001</v>
      </c>
      <c r="IO33">
        <v>2.3877000000000002</v>
      </c>
      <c r="IP33">
        <v>44.334200000000003</v>
      </c>
      <c r="IQ33">
        <v>14.963800000000001</v>
      </c>
      <c r="IR33">
        <v>18</v>
      </c>
      <c r="IS33">
        <v>512.25800000000004</v>
      </c>
      <c r="IT33">
        <v>427.85700000000003</v>
      </c>
      <c r="IU33">
        <v>25.4682</v>
      </c>
      <c r="IV33">
        <v>42.190300000000001</v>
      </c>
      <c r="IW33">
        <v>29.999099999999999</v>
      </c>
      <c r="IX33">
        <v>42.347999999999999</v>
      </c>
      <c r="IY33">
        <v>42.350700000000003</v>
      </c>
      <c r="IZ33">
        <v>11.679</v>
      </c>
      <c r="JA33">
        <v>49.088000000000001</v>
      </c>
      <c r="JB33">
        <v>0</v>
      </c>
      <c r="JC33">
        <v>25.502500000000001</v>
      </c>
      <c r="JD33">
        <v>200</v>
      </c>
      <c r="JE33">
        <v>20.7423</v>
      </c>
      <c r="JF33">
        <v>97.898700000000005</v>
      </c>
      <c r="JG33">
        <v>97.282399999999996</v>
      </c>
    </row>
    <row r="34" spans="1:267" x14ac:dyDescent="0.3">
      <c r="A34">
        <v>18</v>
      </c>
      <c r="B34">
        <v>1659551738.5</v>
      </c>
      <c r="C34">
        <v>3760</v>
      </c>
      <c r="D34" t="s">
        <v>497</v>
      </c>
      <c r="E34" t="s">
        <v>498</v>
      </c>
      <c r="F34" t="s">
        <v>402</v>
      </c>
      <c r="G34" t="s">
        <v>403</v>
      </c>
      <c r="H34" t="s">
        <v>34</v>
      </c>
      <c r="I34" t="s">
        <v>483</v>
      </c>
      <c r="J34" t="s">
        <v>405</v>
      </c>
      <c r="K34">
        <f t="shared" si="0"/>
        <v>11.149129477126561</v>
      </c>
      <c r="L34">
        <v>1659551738.5</v>
      </c>
      <c r="M34">
        <f t="shared" si="1"/>
        <v>7.8301564151474039E-3</v>
      </c>
      <c r="N34">
        <f t="shared" si="2"/>
        <v>7.8301564151474041</v>
      </c>
      <c r="O34">
        <f t="shared" si="3"/>
        <v>18.017879330852132</v>
      </c>
      <c r="P34">
        <f t="shared" si="4"/>
        <v>97.494699999999995</v>
      </c>
      <c r="Q34">
        <f t="shared" si="5"/>
        <v>26.125338196123447</v>
      </c>
      <c r="R34">
        <f t="shared" si="6"/>
        <v>2.5847893635815162</v>
      </c>
      <c r="S34">
        <f t="shared" si="7"/>
        <v>9.6459330659674993</v>
      </c>
      <c r="T34">
        <f t="shared" si="8"/>
        <v>0.4447111005757427</v>
      </c>
      <c r="U34">
        <f t="shared" si="9"/>
        <v>2.9160729108783356</v>
      </c>
      <c r="V34">
        <f t="shared" si="10"/>
        <v>0.41017958973323221</v>
      </c>
      <c r="W34">
        <f t="shared" si="11"/>
        <v>0.25924095411216419</v>
      </c>
      <c r="X34">
        <f t="shared" si="12"/>
        <v>321.50005486141794</v>
      </c>
      <c r="Y34">
        <f t="shared" si="13"/>
        <v>32.408432084928243</v>
      </c>
      <c r="Z34">
        <f t="shared" si="14"/>
        <v>32.040599999999998</v>
      </c>
      <c r="AA34">
        <f t="shared" si="15"/>
        <v>4.786067271110177</v>
      </c>
      <c r="AB34">
        <f t="shared" si="16"/>
        <v>60.327911718909455</v>
      </c>
      <c r="AC34">
        <f t="shared" si="17"/>
        <v>2.9714254924299999</v>
      </c>
      <c r="AD34">
        <f t="shared" si="18"/>
        <v>4.9254572349114198</v>
      </c>
      <c r="AE34">
        <f t="shared" si="19"/>
        <v>1.8146417786801772</v>
      </c>
      <c r="AF34">
        <f t="shared" si="20"/>
        <v>-345.30989790800049</v>
      </c>
      <c r="AG34">
        <f t="shared" si="21"/>
        <v>79.91051536463884</v>
      </c>
      <c r="AH34">
        <f t="shared" si="22"/>
        <v>6.2326834459000358</v>
      </c>
      <c r="AI34">
        <f t="shared" si="23"/>
        <v>62.333355763956305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51510.583552539101</v>
      </c>
      <c r="AO34" t="s">
        <v>406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499</v>
      </c>
      <c r="AV34">
        <v>10272.299999999999</v>
      </c>
      <c r="AW34">
        <v>767.39</v>
      </c>
      <c r="AX34">
        <v>905.08</v>
      </c>
      <c r="AY34">
        <f t="shared" si="28"/>
        <v>0.15213019843549747</v>
      </c>
      <c r="AZ34">
        <v>0.5</v>
      </c>
      <c r="BA34">
        <f t="shared" si="29"/>
        <v>1681.1462999281957</v>
      </c>
      <c r="BB34">
        <f t="shared" si="30"/>
        <v>18.017879330852132</v>
      </c>
      <c r="BC34">
        <f t="shared" si="31"/>
        <v>127.87656010358938</v>
      </c>
      <c r="BD34">
        <f t="shared" si="32"/>
        <v>1.3090659551245876E-2</v>
      </c>
      <c r="BE34">
        <f t="shared" si="33"/>
        <v>2.7917863614266141</v>
      </c>
      <c r="BF34">
        <f t="shared" si="34"/>
        <v>549.47074443506244</v>
      </c>
      <c r="BG34" t="s">
        <v>500</v>
      </c>
      <c r="BH34">
        <v>539.27</v>
      </c>
      <c r="BI34">
        <f t="shared" si="35"/>
        <v>539.27</v>
      </c>
      <c r="BJ34">
        <f t="shared" si="36"/>
        <v>0.40417421664383268</v>
      </c>
      <c r="BK34">
        <f t="shared" si="37"/>
        <v>0.37639758344495783</v>
      </c>
      <c r="BL34">
        <f t="shared" si="38"/>
        <v>0.87353591924220431</v>
      </c>
      <c r="BM34">
        <f t="shared" si="39"/>
        <v>-1.5555285192250032</v>
      </c>
      <c r="BN34">
        <f t="shared" si="40"/>
        <v>1.0363029577517888</v>
      </c>
      <c r="BO34">
        <f t="shared" si="41"/>
        <v>0.26450686720489242</v>
      </c>
      <c r="BP34">
        <f t="shared" si="42"/>
        <v>0.73549313279510753</v>
      </c>
      <c r="BQ34">
        <v>1653</v>
      </c>
      <c r="BR34">
        <v>300</v>
      </c>
      <c r="BS34">
        <v>300</v>
      </c>
      <c r="BT34">
        <v>300</v>
      </c>
      <c r="BU34">
        <v>10272.299999999999</v>
      </c>
      <c r="BV34">
        <v>866.08</v>
      </c>
      <c r="BW34">
        <v>-1.0935E-2</v>
      </c>
      <c r="BX34">
        <v>-0.4</v>
      </c>
      <c r="BY34" t="s">
        <v>409</v>
      </c>
      <c r="BZ34" t="s">
        <v>409</v>
      </c>
      <c r="CA34" t="s">
        <v>409</v>
      </c>
      <c r="CB34" t="s">
        <v>409</v>
      </c>
      <c r="CC34" t="s">
        <v>409</v>
      </c>
      <c r="CD34" t="s">
        <v>409</v>
      </c>
      <c r="CE34" t="s">
        <v>409</v>
      </c>
      <c r="CF34" t="s">
        <v>409</v>
      </c>
      <c r="CG34" t="s">
        <v>409</v>
      </c>
      <c r="CH34" t="s">
        <v>409</v>
      </c>
      <c r="CI34">
        <f t="shared" si="43"/>
        <v>1999.94</v>
      </c>
      <c r="CJ34">
        <f t="shared" si="44"/>
        <v>1681.1462999281957</v>
      </c>
      <c r="CK34">
        <f t="shared" si="45"/>
        <v>0.84059836791513531</v>
      </c>
      <c r="CL34">
        <f t="shared" si="46"/>
        <v>0.16075485007621126</v>
      </c>
      <c r="CM34">
        <v>6</v>
      </c>
      <c r="CN34">
        <v>0.5</v>
      </c>
      <c r="CO34" t="s">
        <v>410</v>
      </c>
      <c r="CP34">
        <v>2</v>
      </c>
      <c r="CQ34">
        <v>1659551738.5</v>
      </c>
      <c r="CR34">
        <v>97.494699999999995</v>
      </c>
      <c r="CS34">
        <v>120.033</v>
      </c>
      <c r="CT34">
        <v>30.033200000000001</v>
      </c>
      <c r="CU34">
        <v>20.918900000000001</v>
      </c>
      <c r="CV34">
        <v>96.451800000000006</v>
      </c>
      <c r="CW34">
        <v>29.988700000000001</v>
      </c>
      <c r="CX34">
        <v>499.983</v>
      </c>
      <c r="CY34">
        <v>98.838399999999993</v>
      </c>
      <c r="CZ34">
        <v>9.9625000000000005E-2</v>
      </c>
      <c r="DA34">
        <v>32.548900000000003</v>
      </c>
      <c r="DB34">
        <v>32.040599999999998</v>
      </c>
      <c r="DC34">
        <v>999.9</v>
      </c>
      <c r="DD34">
        <v>0</v>
      </c>
      <c r="DE34">
        <v>0</v>
      </c>
      <c r="DF34">
        <v>10040</v>
      </c>
      <c r="DG34">
        <v>0</v>
      </c>
      <c r="DH34">
        <v>1767.07</v>
      </c>
      <c r="DI34">
        <v>-22.538699999999999</v>
      </c>
      <c r="DJ34">
        <v>100.51300000000001</v>
      </c>
      <c r="DK34">
        <v>122.598</v>
      </c>
      <c r="DL34">
        <v>9.1143699999999992</v>
      </c>
      <c r="DM34">
        <v>120.033</v>
      </c>
      <c r="DN34">
        <v>20.918900000000001</v>
      </c>
      <c r="DO34">
        <v>2.9684400000000002</v>
      </c>
      <c r="DP34">
        <v>2.06759</v>
      </c>
      <c r="DQ34">
        <v>23.851900000000001</v>
      </c>
      <c r="DR34">
        <v>17.971699999999998</v>
      </c>
      <c r="DS34">
        <v>1999.94</v>
      </c>
      <c r="DT34">
        <v>0.98000299999999996</v>
      </c>
      <c r="DU34">
        <v>1.9997000000000001E-2</v>
      </c>
      <c r="DV34">
        <v>0</v>
      </c>
      <c r="DW34">
        <v>766.83299999999997</v>
      </c>
      <c r="DX34">
        <v>5.0001199999999999</v>
      </c>
      <c r="DY34">
        <v>15820.9</v>
      </c>
      <c r="DZ34">
        <v>16031.5</v>
      </c>
      <c r="EA34">
        <v>51.811999999999998</v>
      </c>
      <c r="EB34">
        <v>52.875</v>
      </c>
      <c r="EC34">
        <v>52.561999999999998</v>
      </c>
      <c r="ED34">
        <v>52.25</v>
      </c>
      <c r="EE34">
        <v>53.061999999999998</v>
      </c>
      <c r="EF34">
        <v>1955.05</v>
      </c>
      <c r="EG34">
        <v>39.89</v>
      </c>
      <c r="EH34">
        <v>0</v>
      </c>
      <c r="EI34">
        <v>130.29999995231631</v>
      </c>
      <c r="EJ34">
        <v>0</v>
      </c>
      <c r="EK34">
        <v>767.39</v>
      </c>
      <c r="EL34">
        <v>-1.6893675165102371</v>
      </c>
      <c r="EM34">
        <v>43.343589571370003</v>
      </c>
      <c r="EN34">
        <v>15816.107692307691</v>
      </c>
      <c r="EO34">
        <v>15</v>
      </c>
      <c r="EP34">
        <v>1659551699.5</v>
      </c>
      <c r="EQ34" t="s">
        <v>501</v>
      </c>
      <c r="ER34">
        <v>1659551685.5</v>
      </c>
      <c r="ES34">
        <v>1659551699.5</v>
      </c>
      <c r="ET34">
        <v>37</v>
      </c>
      <c r="EU34">
        <v>8.7999999999999995E-2</v>
      </c>
      <c r="EV34">
        <v>8.0000000000000002E-3</v>
      </c>
      <c r="EW34">
        <v>1.085</v>
      </c>
      <c r="EX34">
        <v>-0.22500000000000001</v>
      </c>
      <c r="EY34">
        <v>120</v>
      </c>
      <c r="EZ34">
        <v>20</v>
      </c>
      <c r="FA34">
        <v>0.04</v>
      </c>
      <c r="FB34">
        <v>0.01</v>
      </c>
      <c r="FC34">
        <v>17.943916220874669</v>
      </c>
      <c r="FD34">
        <v>0.1196087987199473</v>
      </c>
      <c r="FE34">
        <v>8.011737381469497E-2</v>
      </c>
      <c r="FF34">
        <v>1</v>
      </c>
      <c r="FG34">
        <v>0.43326986426169878</v>
      </c>
      <c r="FH34">
        <v>9.839230439576295E-2</v>
      </c>
      <c r="FI34">
        <v>1.9403675442797939E-2</v>
      </c>
      <c r="FJ34">
        <v>1</v>
      </c>
      <c r="FK34">
        <v>2</v>
      </c>
      <c r="FL34">
        <v>2</v>
      </c>
      <c r="FM34" t="s">
        <v>412</v>
      </c>
      <c r="FN34">
        <v>2.9251299999999998</v>
      </c>
      <c r="FO34">
        <v>2.7029000000000001</v>
      </c>
      <c r="FP34">
        <v>2.6505000000000001E-2</v>
      </c>
      <c r="FQ34">
        <v>3.3108499999999999E-2</v>
      </c>
      <c r="FR34">
        <v>0.13064899999999999</v>
      </c>
      <c r="FS34">
        <v>0.10097</v>
      </c>
      <c r="FT34">
        <v>33716.300000000003</v>
      </c>
      <c r="FU34">
        <v>18460.400000000001</v>
      </c>
      <c r="FV34">
        <v>31150.7</v>
      </c>
      <c r="FW34">
        <v>20797.2</v>
      </c>
      <c r="FX34">
        <v>36762.6</v>
      </c>
      <c r="FY34">
        <v>31833.599999999999</v>
      </c>
      <c r="FZ34">
        <v>47171.9</v>
      </c>
      <c r="GA34">
        <v>39804.1</v>
      </c>
      <c r="GB34">
        <v>1.84015</v>
      </c>
      <c r="GC34">
        <v>1.7589999999999999</v>
      </c>
      <c r="GD34">
        <v>-2.72021E-2</v>
      </c>
      <c r="GE34">
        <v>0</v>
      </c>
      <c r="GF34">
        <v>32.481699999999996</v>
      </c>
      <c r="GG34">
        <v>999.9</v>
      </c>
      <c r="GH34">
        <v>48.2</v>
      </c>
      <c r="GI34">
        <v>41.5</v>
      </c>
      <c r="GJ34">
        <v>39.156700000000001</v>
      </c>
      <c r="GK34">
        <v>60.947099999999999</v>
      </c>
      <c r="GL34">
        <v>18.6859</v>
      </c>
      <c r="GM34">
        <v>1</v>
      </c>
      <c r="GN34">
        <v>1.2707599999999999</v>
      </c>
      <c r="GO34">
        <v>6.2946600000000004</v>
      </c>
      <c r="GP34">
        <v>20.082599999999999</v>
      </c>
      <c r="GQ34">
        <v>5.1922800000000002</v>
      </c>
      <c r="GR34">
        <v>11.950100000000001</v>
      </c>
      <c r="GS34">
        <v>4.9928499999999998</v>
      </c>
      <c r="GT34">
        <v>3.2913700000000001</v>
      </c>
      <c r="GU34">
        <v>9999</v>
      </c>
      <c r="GV34">
        <v>9999</v>
      </c>
      <c r="GW34">
        <v>9999</v>
      </c>
      <c r="GX34">
        <v>999.9</v>
      </c>
      <c r="GY34">
        <v>1.87561</v>
      </c>
      <c r="GZ34">
        <v>1.8745400000000001</v>
      </c>
      <c r="HA34">
        <v>1.875</v>
      </c>
      <c r="HB34">
        <v>1.8786400000000001</v>
      </c>
      <c r="HC34">
        <v>1.87222</v>
      </c>
      <c r="HD34">
        <v>1.8698999999999999</v>
      </c>
      <c r="HE34">
        <v>1.87195</v>
      </c>
      <c r="HF34">
        <v>1.8750100000000001</v>
      </c>
      <c r="HG34">
        <v>0</v>
      </c>
      <c r="HH34">
        <v>0</v>
      </c>
      <c r="HI34">
        <v>0</v>
      </c>
      <c r="HJ34">
        <v>0</v>
      </c>
      <c r="HK34" t="s">
        <v>413</v>
      </c>
      <c r="HL34" t="s">
        <v>414</v>
      </c>
      <c r="HM34" t="s">
        <v>415</v>
      </c>
      <c r="HN34" t="s">
        <v>415</v>
      </c>
      <c r="HO34" t="s">
        <v>415</v>
      </c>
      <c r="HP34" t="s">
        <v>415</v>
      </c>
      <c r="HQ34">
        <v>0</v>
      </c>
      <c r="HR34">
        <v>100</v>
      </c>
      <c r="HS34">
        <v>100</v>
      </c>
      <c r="HT34">
        <v>1.0429999999999999</v>
      </c>
      <c r="HU34">
        <v>4.4499999999999998E-2</v>
      </c>
      <c r="HV34">
        <v>0.86454426717984934</v>
      </c>
      <c r="HW34">
        <v>1.812336702895212E-3</v>
      </c>
      <c r="HX34">
        <v>3.8619255251623539E-7</v>
      </c>
      <c r="HY34">
        <v>-5.7368983599850312E-11</v>
      </c>
      <c r="HZ34">
        <v>-0.27829970962754458</v>
      </c>
      <c r="IA34">
        <v>-3.0293124852242E-2</v>
      </c>
      <c r="IB34">
        <v>2.0697258898176802E-3</v>
      </c>
      <c r="IC34">
        <v>-2.3362980786251589E-5</v>
      </c>
      <c r="ID34">
        <v>3</v>
      </c>
      <c r="IE34">
        <v>2169</v>
      </c>
      <c r="IF34">
        <v>1</v>
      </c>
      <c r="IG34">
        <v>29</v>
      </c>
      <c r="IH34">
        <v>0.9</v>
      </c>
      <c r="II34">
        <v>0.7</v>
      </c>
      <c r="IJ34">
        <v>0.40283200000000002</v>
      </c>
      <c r="IK34">
        <v>2.4328599999999998</v>
      </c>
      <c r="IL34">
        <v>1.5478499999999999</v>
      </c>
      <c r="IM34">
        <v>2.2985799999999998</v>
      </c>
      <c r="IN34">
        <v>1.5918000000000001</v>
      </c>
      <c r="IO34">
        <v>2.4023400000000001</v>
      </c>
      <c r="IP34">
        <v>44.195399999999999</v>
      </c>
      <c r="IQ34">
        <v>14.85</v>
      </c>
      <c r="IR34">
        <v>18</v>
      </c>
      <c r="IS34">
        <v>511.077</v>
      </c>
      <c r="IT34">
        <v>429.09100000000001</v>
      </c>
      <c r="IU34">
        <v>25.121200000000002</v>
      </c>
      <c r="IV34">
        <v>42.013300000000001</v>
      </c>
      <c r="IW34">
        <v>29.9998</v>
      </c>
      <c r="IX34">
        <v>42.2316</v>
      </c>
      <c r="IY34">
        <v>42.248899999999999</v>
      </c>
      <c r="IZ34">
        <v>8.0935100000000002</v>
      </c>
      <c r="JA34">
        <v>48.543599999999998</v>
      </c>
      <c r="JB34">
        <v>0</v>
      </c>
      <c r="JC34">
        <v>25.1067</v>
      </c>
      <c r="JD34">
        <v>120</v>
      </c>
      <c r="JE34">
        <v>20.868099999999998</v>
      </c>
      <c r="JF34">
        <v>97.927700000000002</v>
      </c>
      <c r="JG34">
        <v>97.305199999999999</v>
      </c>
    </row>
    <row r="35" spans="1:267" x14ac:dyDescent="0.3">
      <c r="A35">
        <v>19</v>
      </c>
      <c r="B35">
        <v>1659551872.5</v>
      </c>
      <c r="C35">
        <v>3894</v>
      </c>
      <c r="D35" t="s">
        <v>502</v>
      </c>
      <c r="E35" t="s">
        <v>503</v>
      </c>
      <c r="F35" t="s">
        <v>402</v>
      </c>
      <c r="G35" t="s">
        <v>403</v>
      </c>
      <c r="H35" t="s">
        <v>34</v>
      </c>
      <c r="I35" t="s">
        <v>483</v>
      </c>
      <c r="J35" t="s">
        <v>405</v>
      </c>
      <c r="K35">
        <f t="shared" si="0"/>
        <v>12.133584663638082</v>
      </c>
      <c r="L35">
        <v>1659551872.5</v>
      </c>
      <c r="M35">
        <f t="shared" si="1"/>
        <v>8.8243492368695574E-3</v>
      </c>
      <c r="N35">
        <f t="shared" si="2"/>
        <v>8.8243492368695566</v>
      </c>
      <c r="O35">
        <f t="shared" si="3"/>
        <v>11.216819174887526</v>
      </c>
      <c r="P35">
        <f t="shared" si="4"/>
        <v>56.005099999999999</v>
      </c>
      <c r="Q35">
        <f t="shared" si="5"/>
        <v>17.243090200836882</v>
      </c>
      <c r="R35">
        <f t="shared" si="6"/>
        <v>1.7058585221506453</v>
      </c>
      <c r="S35">
        <f t="shared" si="7"/>
        <v>5.5405832716842305</v>
      </c>
      <c r="T35">
        <f t="shared" si="8"/>
        <v>0.51630789422427648</v>
      </c>
      <c r="U35">
        <f t="shared" si="9"/>
        <v>2.9088350935700684</v>
      </c>
      <c r="V35">
        <f t="shared" si="10"/>
        <v>0.47027368892711469</v>
      </c>
      <c r="W35">
        <f t="shared" si="11"/>
        <v>0.29771425786046557</v>
      </c>
      <c r="X35">
        <f t="shared" si="12"/>
        <v>321.52138186139223</v>
      </c>
      <c r="Y35">
        <f t="shared" si="13"/>
        <v>32.175384476547762</v>
      </c>
      <c r="Z35">
        <f t="shared" si="14"/>
        <v>31.988399999999999</v>
      </c>
      <c r="AA35">
        <f t="shared" si="15"/>
        <v>4.7719489635265235</v>
      </c>
      <c r="AB35">
        <f t="shared" si="16"/>
        <v>60.582471006298555</v>
      </c>
      <c r="AC35">
        <f t="shared" si="17"/>
        <v>2.9884075032942903</v>
      </c>
      <c r="AD35">
        <f t="shared" si="18"/>
        <v>4.9327923632953095</v>
      </c>
      <c r="AE35">
        <f t="shared" si="19"/>
        <v>1.7835414602322333</v>
      </c>
      <c r="AF35">
        <f t="shared" si="20"/>
        <v>-389.1538013459475</v>
      </c>
      <c r="AG35">
        <f t="shared" si="21"/>
        <v>92.038313898634129</v>
      </c>
      <c r="AH35">
        <f t="shared" si="22"/>
        <v>7.1955520076586117</v>
      </c>
      <c r="AI35">
        <f t="shared" si="23"/>
        <v>31.60144642173745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51301.98763535935</v>
      </c>
      <c r="AO35" t="s">
        <v>406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504</v>
      </c>
      <c r="AV35">
        <v>10273</v>
      </c>
      <c r="AW35">
        <v>778.12543999999991</v>
      </c>
      <c r="AX35">
        <v>874.53099999999995</v>
      </c>
      <c r="AY35">
        <f t="shared" si="28"/>
        <v>0.11023686981936609</v>
      </c>
      <c r="AZ35">
        <v>0.5</v>
      </c>
      <c r="BA35">
        <f t="shared" si="29"/>
        <v>1681.2557999281823</v>
      </c>
      <c r="BB35">
        <f t="shared" si="30"/>
        <v>11.216819174887526</v>
      </c>
      <c r="BC35">
        <f t="shared" si="31"/>
        <v>92.66818837486862</v>
      </c>
      <c r="BD35">
        <f t="shared" si="32"/>
        <v>9.0445806717107859E-3</v>
      </c>
      <c r="BE35">
        <f t="shared" si="33"/>
        <v>2.9242405357843233</v>
      </c>
      <c r="BF35">
        <f t="shared" si="34"/>
        <v>538.06009971463379</v>
      </c>
      <c r="BG35" t="s">
        <v>505</v>
      </c>
      <c r="BH35">
        <v>559.01</v>
      </c>
      <c r="BI35">
        <f t="shared" si="35"/>
        <v>559.01</v>
      </c>
      <c r="BJ35">
        <f t="shared" si="36"/>
        <v>0.36078881137432517</v>
      </c>
      <c r="BK35">
        <f t="shared" si="37"/>
        <v>0.30554403668852487</v>
      </c>
      <c r="BL35">
        <f t="shared" si="38"/>
        <v>0.8901718148465293</v>
      </c>
      <c r="BM35">
        <f t="shared" si="39"/>
        <v>-0.80968482774838868</v>
      </c>
      <c r="BN35">
        <f t="shared" si="40"/>
        <v>1.0488319051737587</v>
      </c>
      <c r="BO35">
        <f t="shared" si="41"/>
        <v>0.21950467517069266</v>
      </c>
      <c r="BP35">
        <f t="shared" si="42"/>
        <v>0.78049532482930739</v>
      </c>
      <c r="BQ35">
        <v>1655</v>
      </c>
      <c r="BR35">
        <v>300</v>
      </c>
      <c r="BS35">
        <v>300</v>
      </c>
      <c r="BT35">
        <v>300</v>
      </c>
      <c r="BU35">
        <v>10273</v>
      </c>
      <c r="BV35">
        <v>848.86</v>
      </c>
      <c r="BW35">
        <v>-1.09357E-2</v>
      </c>
      <c r="BX35">
        <v>-0.59</v>
      </c>
      <c r="BY35" t="s">
        <v>409</v>
      </c>
      <c r="BZ35" t="s">
        <v>409</v>
      </c>
      <c r="CA35" t="s">
        <v>409</v>
      </c>
      <c r="CB35" t="s">
        <v>409</v>
      </c>
      <c r="CC35" t="s">
        <v>409</v>
      </c>
      <c r="CD35" t="s">
        <v>409</v>
      </c>
      <c r="CE35" t="s">
        <v>409</v>
      </c>
      <c r="CF35" t="s">
        <v>409</v>
      </c>
      <c r="CG35" t="s">
        <v>409</v>
      </c>
      <c r="CH35" t="s">
        <v>409</v>
      </c>
      <c r="CI35">
        <f t="shared" si="43"/>
        <v>2000.07</v>
      </c>
      <c r="CJ35">
        <f t="shared" si="44"/>
        <v>1681.2557999281823</v>
      </c>
      <c r="CK35">
        <f t="shared" si="45"/>
        <v>0.84059847901732554</v>
      </c>
      <c r="CL35">
        <f t="shared" si="46"/>
        <v>0.16075506450343849</v>
      </c>
      <c r="CM35">
        <v>6</v>
      </c>
      <c r="CN35">
        <v>0.5</v>
      </c>
      <c r="CO35" t="s">
        <v>410</v>
      </c>
      <c r="CP35">
        <v>2</v>
      </c>
      <c r="CQ35">
        <v>1659551872.5</v>
      </c>
      <c r="CR35">
        <v>56.005099999999999</v>
      </c>
      <c r="CS35">
        <v>70.056899999999999</v>
      </c>
      <c r="CT35">
        <v>30.2073</v>
      </c>
      <c r="CU35">
        <v>19.939</v>
      </c>
      <c r="CV35">
        <v>55.0184</v>
      </c>
      <c r="CW35">
        <v>30.149100000000001</v>
      </c>
      <c r="CX35">
        <v>500.05099999999999</v>
      </c>
      <c r="CY35">
        <v>98.83</v>
      </c>
      <c r="CZ35">
        <v>9.9977300000000005E-2</v>
      </c>
      <c r="DA35">
        <v>32.575299999999999</v>
      </c>
      <c r="DB35">
        <v>31.988399999999999</v>
      </c>
      <c r="DC35">
        <v>999.9</v>
      </c>
      <c r="DD35">
        <v>0</v>
      </c>
      <c r="DE35">
        <v>0</v>
      </c>
      <c r="DF35">
        <v>9999.3799999999992</v>
      </c>
      <c r="DG35">
        <v>0</v>
      </c>
      <c r="DH35">
        <v>1720.27</v>
      </c>
      <c r="DI35">
        <v>-14.0518</v>
      </c>
      <c r="DJ35">
        <v>57.749600000000001</v>
      </c>
      <c r="DK35">
        <v>71.482200000000006</v>
      </c>
      <c r="DL35">
        <v>10.2683</v>
      </c>
      <c r="DM35">
        <v>70.056899999999999</v>
      </c>
      <c r="DN35">
        <v>19.939</v>
      </c>
      <c r="DO35">
        <v>2.9853900000000002</v>
      </c>
      <c r="DP35">
        <v>1.9705699999999999</v>
      </c>
      <c r="DQ35">
        <v>23.9466</v>
      </c>
      <c r="DR35">
        <v>17.209800000000001</v>
      </c>
      <c r="DS35">
        <v>2000.07</v>
      </c>
      <c r="DT35">
        <v>0.98</v>
      </c>
      <c r="DU35">
        <v>0.02</v>
      </c>
      <c r="DV35">
        <v>0</v>
      </c>
      <c r="DW35">
        <v>777.88300000000004</v>
      </c>
      <c r="DX35">
        <v>5.0001199999999999</v>
      </c>
      <c r="DY35">
        <v>16018.2</v>
      </c>
      <c r="DZ35">
        <v>16032.6</v>
      </c>
      <c r="EA35">
        <v>51.686999999999998</v>
      </c>
      <c r="EB35">
        <v>52.75</v>
      </c>
      <c r="EC35">
        <v>52.436999999999998</v>
      </c>
      <c r="ED35">
        <v>52.186999999999998</v>
      </c>
      <c r="EE35">
        <v>53</v>
      </c>
      <c r="EF35">
        <v>1955.17</v>
      </c>
      <c r="EG35">
        <v>39.9</v>
      </c>
      <c r="EH35">
        <v>0</v>
      </c>
      <c r="EI35">
        <v>133.70000004768369</v>
      </c>
      <c r="EJ35">
        <v>0</v>
      </c>
      <c r="EK35">
        <v>778.12543999999991</v>
      </c>
      <c r="EL35">
        <v>-1.762384615374287</v>
      </c>
      <c r="EM35">
        <v>-75.546153780955549</v>
      </c>
      <c r="EN35">
        <v>16014.332</v>
      </c>
      <c r="EO35">
        <v>15</v>
      </c>
      <c r="EP35">
        <v>1659551833</v>
      </c>
      <c r="EQ35" t="s">
        <v>506</v>
      </c>
      <c r="ER35">
        <v>1659551814</v>
      </c>
      <c r="ES35">
        <v>1659551833</v>
      </c>
      <c r="ET35">
        <v>38</v>
      </c>
      <c r="EU35">
        <v>2.1000000000000001E-2</v>
      </c>
      <c r="EV35">
        <v>8.9999999999999993E-3</v>
      </c>
      <c r="EW35">
        <v>1.0129999999999999</v>
      </c>
      <c r="EX35">
        <v>-0.22900000000000001</v>
      </c>
      <c r="EY35">
        <v>70</v>
      </c>
      <c r="EZ35">
        <v>20</v>
      </c>
      <c r="FA35">
        <v>0.08</v>
      </c>
      <c r="FB35">
        <v>0.01</v>
      </c>
      <c r="FC35">
        <v>11.199451565328021</v>
      </c>
      <c r="FD35">
        <v>-0.37805931360786099</v>
      </c>
      <c r="FE35">
        <v>8.1614659709790857E-2</v>
      </c>
      <c r="FF35">
        <v>1</v>
      </c>
      <c r="FG35">
        <v>0.49930462665905601</v>
      </c>
      <c r="FH35">
        <v>0.11097044853167989</v>
      </c>
      <c r="FI35">
        <v>1.961285067694931E-2</v>
      </c>
      <c r="FJ35">
        <v>1</v>
      </c>
      <c r="FK35">
        <v>2</v>
      </c>
      <c r="FL35">
        <v>2</v>
      </c>
      <c r="FM35" t="s">
        <v>412</v>
      </c>
      <c r="FN35">
        <v>2.9254199999999999</v>
      </c>
      <c r="FO35">
        <v>2.70289</v>
      </c>
      <c r="FP35">
        <v>1.5214399999999999E-2</v>
      </c>
      <c r="FQ35">
        <v>1.9551599999999999E-2</v>
      </c>
      <c r="FR35">
        <v>0.131159</v>
      </c>
      <c r="FS35">
        <v>9.7632200000000002E-2</v>
      </c>
      <c r="FT35">
        <v>34117.699999999997</v>
      </c>
      <c r="FU35">
        <v>18724.099999999999</v>
      </c>
      <c r="FV35">
        <v>31159.9</v>
      </c>
      <c r="FW35">
        <v>20802.400000000001</v>
      </c>
      <c r="FX35">
        <v>36750.800000000003</v>
      </c>
      <c r="FY35">
        <v>31958</v>
      </c>
      <c r="FZ35">
        <v>47185.3</v>
      </c>
      <c r="GA35">
        <v>39814.400000000001</v>
      </c>
      <c r="GB35">
        <v>1.84293</v>
      </c>
      <c r="GC35">
        <v>1.7596000000000001</v>
      </c>
      <c r="GD35">
        <v>-3.4757000000000003E-2</v>
      </c>
      <c r="GE35">
        <v>0</v>
      </c>
      <c r="GF35">
        <v>32.552</v>
      </c>
      <c r="GG35">
        <v>999.9</v>
      </c>
      <c r="GH35">
        <v>47.9</v>
      </c>
      <c r="GI35">
        <v>41.5</v>
      </c>
      <c r="GJ35">
        <v>38.912999999999997</v>
      </c>
      <c r="GK35">
        <v>61.647100000000002</v>
      </c>
      <c r="GL35">
        <v>18.681899999999999</v>
      </c>
      <c r="GM35">
        <v>1</v>
      </c>
      <c r="GN35">
        <v>1.25274</v>
      </c>
      <c r="GO35">
        <v>5.5592300000000003</v>
      </c>
      <c r="GP35">
        <v>20.1082</v>
      </c>
      <c r="GQ35">
        <v>5.1922800000000002</v>
      </c>
      <c r="GR35">
        <v>11.950100000000001</v>
      </c>
      <c r="GS35">
        <v>4.9925499999999996</v>
      </c>
      <c r="GT35">
        <v>3.2917800000000002</v>
      </c>
      <c r="GU35">
        <v>9999</v>
      </c>
      <c r="GV35">
        <v>9999</v>
      </c>
      <c r="GW35">
        <v>9999</v>
      </c>
      <c r="GX35">
        <v>999.9</v>
      </c>
      <c r="GY35">
        <v>1.87561</v>
      </c>
      <c r="GZ35">
        <v>1.8745400000000001</v>
      </c>
      <c r="HA35">
        <v>1.875</v>
      </c>
      <c r="HB35">
        <v>1.87856</v>
      </c>
      <c r="HC35">
        <v>1.8722300000000001</v>
      </c>
      <c r="HD35">
        <v>1.8698699999999999</v>
      </c>
      <c r="HE35">
        <v>1.87195</v>
      </c>
      <c r="HF35">
        <v>1.875</v>
      </c>
      <c r="HG35">
        <v>0</v>
      </c>
      <c r="HH35">
        <v>0</v>
      </c>
      <c r="HI35">
        <v>0</v>
      </c>
      <c r="HJ35">
        <v>0</v>
      </c>
      <c r="HK35" t="s">
        <v>413</v>
      </c>
      <c r="HL35" t="s">
        <v>414</v>
      </c>
      <c r="HM35" t="s">
        <v>415</v>
      </c>
      <c r="HN35" t="s">
        <v>415</v>
      </c>
      <c r="HO35" t="s">
        <v>415</v>
      </c>
      <c r="HP35" t="s">
        <v>415</v>
      </c>
      <c r="HQ35">
        <v>0</v>
      </c>
      <c r="HR35">
        <v>100</v>
      </c>
      <c r="HS35">
        <v>100</v>
      </c>
      <c r="HT35">
        <v>0.98699999999999999</v>
      </c>
      <c r="HU35">
        <v>5.8200000000000002E-2</v>
      </c>
      <c r="HV35">
        <v>0.88587337971808156</v>
      </c>
      <c r="HW35">
        <v>1.812336702895212E-3</v>
      </c>
      <c r="HX35">
        <v>3.8619255251623539E-7</v>
      </c>
      <c r="HY35">
        <v>-5.7368983599850312E-11</v>
      </c>
      <c r="HZ35">
        <v>-0.2695273180320979</v>
      </c>
      <c r="IA35">
        <v>-3.0293124852242E-2</v>
      </c>
      <c r="IB35">
        <v>2.0697258898176802E-3</v>
      </c>
      <c r="IC35">
        <v>-2.3362980786251589E-5</v>
      </c>
      <c r="ID35">
        <v>3</v>
      </c>
      <c r="IE35">
        <v>2169</v>
      </c>
      <c r="IF35">
        <v>1</v>
      </c>
      <c r="IG35">
        <v>29</v>
      </c>
      <c r="IH35">
        <v>1</v>
      </c>
      <c r="II35">
        <v>0.7</v>
      </c>
      <c r="IJ35">
        <v>0.29052699999999998</v>
      </c>
      <c r="IK35">
        <v>2.4633799999999999</v>
      </c>
      <c r="IL35">
        <v>1.5490699999999999</v>
      </c>
      <c r="IM35">
        <v>2.2985799999999998</v>
      </c>
      <c r="IN35">
        <v>1.5918000000000001</v>
      </c>
      <c r="IO35">
        <v>2.2949199999999998</v>
      </c>
      <c r="IP35">
        <v>44.057099999999998</v>
      </c>
      <c r="IQ35">
        <v>14.797499999999999</v>
      </c>
      <c r="IR35">
        <v>18</v>
      </c>
      <c r="IS35">
        <v>512.16499999999996</v>
      </c>
      <c r="IT35">
        <v>428.80099999999999</v>
      </c>
      <c r="IU35">
        <v>25.395900000000001</v>
      </c>
      <c r="IV35">
        <v>41.873899999999999</v>
      </c>
      <c r="IW35">
        <v>29.999300000000002</v>
      </c>
      <c r="IX35">
        <v>42.110300000000002</v>
      </c>
      <c r="IY35">
        <v>42.131100000000004</v>
      </c>
      <c r="IZ35">
        <v>5.8520200000000004</v>
      </c>
      <c r="JA35">
        <v>51.534399999999998</v>
      </c>
      <c r="JB35">
        <v>0</v>
      </c>
      <c r="JC35">
        <v>25.4176</v>
      </c>
      <c r="JD35">
        <v>70</v>
      </c>
      <c r="JE35">
        <v>19.7621</v>
      </c>
      <c r="JF35">
        <v>97.956000000000003</v>
      </c>
      <c r="JG35">
        <v>97.33</v>
      </c>
    </row>
    <row r="36" spans="1:267" x14ac:dyDescent="0.3">
      <c r="A36">
        <v>20</v>
      </c>
      <c r="B36">
        <v>1659552000.5</v>
      </c>
      <c r="C36">
        <v>4022</v>
      </c>
      <c r="D36" t="s">
        <v>507</v>
      </c>
      <c r="E36" t="s">
        <v>508</v>
      </c>
      <c r="F36" t="s">
        <v>402</v>
      </c>
      <c r="G36" t="s">
        <v>403</v>
      </c>
      <c r="H36" t="s">
        <v>34</v>
      </c>
      <c r="I36" t="s">
        <v>483</v>
      </c>
      <c r="J36" t="s">
        <v>405</v>
      </c>
      <c r="K36">
        <f t="shared" si="0"/>
        <v>12.211916220885966</v>
      </c>
      <c r="L36">
        <v>1659552000.5</v>
      </c>
      <c r="M36">
        <f t="shared" si="1"/>
        <v>9.2127779961641877E-3</v>
      </c>
      <c r="N36">
        <f t="shared" si="2"/>
        <v>9.2127779961641885</v>
      </c>
      <c r="O36">
        <f t="shared" si="3"/>
        <v>4.8372315333715603</v>
      </c>
      <c r="P36">
        <f t="shared" si="4"/>
        <v>23.992100000000001</v>
      </c>
      <c r="Q36">
        <f t="shared" si="5"/>
        <v>8.0266499703085969</v>
      </c>
      <c r="R36">
        <f t="shared" si="6"/>
        <v>0.79405017261202182</v>
      </c>
      <c r="S36">
        <f t="shared" si="7"/>
        <v>2.3734598140938301</v>
      </c>
      <c r="T36">
        <f t="shared" si="8"/>
        <v>0.54364814915240967</v>
      </c>
      <c r="U36">
        <f t="shared" si="9"/>
        <v>2.910198925690672</v>
      </c>
      <c r="V36">
        <f t="shared" si="10"/>
        <v>0.49288737267423083</v>
      </c>
      <c r="W36">
        <f t="shared" si="11"/>
        <v>0.31221934500417464</v>
      </c>
      <c r="X36">
        <f t="shared" si="12"/>
        <v>321.50542186138529</v>
      </c>
      <c r="Y36">
        <f t="shared" si="13"/>
        <v>32.109031163158477</v>
      </c>
      <c r="Z36">
        <f t="shared" si="14"/>
        <v>31.9818</v>
      </c>
      <c r="AA36">
        <f t="shared" si="15"/>
        <v>4.7701664746358468</v>
      </c>
      <c r="AB36">
        <f t="shared" si="16"/>
        <v>60.569669477636914</v>
      </c>
      <c r="AC36">
        <f t="shared" si="17"/>
        <v>2.9936413288647596</v>
      </c>
      <c r="AD36">
        <f t="shared" si="18"/>
        <v>4.9424759201799011</v>
      </c>
      <c r="AE36">
        <f t="shared" si="19"/>
        <v>1.7765251457710871</v>
      </c>
      <c r="AF36">
        <f t="shared" si="20"/>
        <v>-406.28350963084068</v>
      </c>
      <c r="AG36">
        <f t="shared" si="21"/>
        <v>98.576905127937721</v>
      </c>
      <c r="AH36">
        <f t="shared" si="22"/>
        <v>7.704195590799376</v>
      </c>
      <c r="AI36">
        <f t="shared" si="23"/>
        <v>21.503012949281697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51334.483974274372</v>
      </c>
      <c r="AO36" t="s">
        <v>406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509</v>
      </c>
      <c r="AV36">
        <v>10273.799999999999</v>
      </c>
      <c r="AW36">
        <v>788.11053846153845</v>
      </c>
      <c r="AX36">
        <v>853.27200000000005</v>
      </c>
      <c r="AY36">
        <f t="shared" si="28"/>
        <v>7.6366576588076995E-2</v>
      </c>
      <c r="AZ36">
        <v>0.5</v>
      </c>
      <c r="BA36">
        <f t="shared" si="29"/>
        <v>1681.1717999281786</v>
      </c>
      <c r="BB36">
        <f t="shared" si="30"/>
        <v>4.8372315333715603</v>
      </c>
      <c r="BC36">
        <f t="shared" si="31"/>
        <v>64.192667508465249</v>
      </c>
      <c r="BD36">
        <f t="shared" si="32"/>
        <v>5.2503058111569639E-3</v>
      </c>
      <c r="BE36">
        <f t="shared" si="33"/>
        <v>3.0220117383436933</v>
      </c>
      <c r="BF36">
        <f t="shared" si="34"/>
        <v>529.93675360888562</v>
      </c>
      <c r="BG36" t="s">
        <v>510</v>
      </c>
      <c r="BH36">
        <v>590.44000000000005</v>
      </c>
      <c r="BI36">
        <f t="shared" si="35"/>
        <v>590.44000000000005</v>
      </c>
      <c r="BJ36">
        <f t="shared" si="36"/>
        <v>0.30802838954049816</v>
      </c>
      <c r="BK36">
        <f t="shared" si="37"/>
        <v>0.24792057869080475</v>
      </c>
      <c r="BL36">
        <f t="shared" si="38"/>
        <v>0.90750009678225407</v>
      </c>
      <c r="BM36">
        <f t="shared" si="39"/>
        <v>-0.4643625573464592</v>
      </c>
      <c r="BN36">
        <f t="shared" si="40"/>
        <v>1.0575507795475076</v>
      </c>
      <c r="BO36">
        <f t="shared" si="41"/>
        <v>0.18573819196473357</v>
      </c>
      <c r="BP36">
        <f t="shared" si="42"/>
        <v>0.81426180803526638</v>
      </c>
      <c r="BQ36">
        <v>1657</v>
      </c>
      <c r="BR36">
        <v>300</v>
      </c>
      <c r="BS36">
        <v>300</v>
      </c>
      <c r="BT36">
        <v>300</v>
      </c>
      <c r="BU36">
        <v>10273.799999999999</v>
      </c>
      <c r="BV36">
        <v>835.72</v>
      </c>
      <c r="BW36">
        <v>-1.09368E-2</v>
      </c>
      <c r="BX36">
        <v>-0.52</v>
      </c>
      <c r="BY36" t="s">
        <v>409</v>
      </c>
      <c r="BZ36" t="s">
        <v>409</v>
      </c>
      <c r="CA36" t="s">
        <v>409</v>
      </c>
      <c r="CB36" t="s">
        <v>409</v>
      </c>
      <c r="CC36" t="s">
        <v>409</v>
      </c>
      <c r="CD36" t="s">
        <v>409</v>
      </c>
      <c r="CE36" t="s">
        <v>409</v>
      </c>
      <c r="CF36" t="s">
        <v>409</v>
      </c>
      <c r="CG36" t="s">
        <v>409</v>
      </c>
      <c r="CH36" t="s">
        <v>409</v>
      </c>
      <c r="CI36">
        <f t="shared" si="43"/>
        <v>1999.97</v>
      </c>
      <c r="CJ36">
        <f t="shared" si="44"/>
        <v>1681.1717999281786</v>
      </c>
      <c r="CK36">
        <f t="shared" si="45"/>
        <v>0.84059850894172339</v>
      </c>
      <c r="CL36">
        <f t="shared" si="46"/>
        <v>0.1607551222575265</v>
      </c>
      <c r="CM36">
        <v>6</v>
      </c>
      <c r="CN36">
        <v>0.5</v>
      </c>
      <c r="CO36" t="s">
        <v>410</v>
      </c>
      <c r="CP36">
        <v>2</v>
      </c>
      <c r="CQ36">
        <v>1659552000.5</v>
      </c>
      <c r="CR36">
        <v>23.992100000000001</v>
      </c>
      <c r="CS36">
        <v>30.061800000000002</v>
      </c>
      <c r="CT36">
        <v>30.261199999999999</v>
      </c>
      <c r="CU36">
        <v>19.540800000000001</v>
      </c>
      <c r="CV36">
        <v>23.074200000000001</v>
      </c>
      <c r="CW36">
        <v>30.197800000000001</v>
      </c>
      <c r="CX36">
        <v>500.01799999999997</v>
      </c>
      <c r="CY36">
        <v>98.826899999999995</v>
      </c>
      <c r="CZ36">
        <v>9.9822300000000003E-2</v>
      </c>
      <c r="DA36">
        <v>32.610100000000003</v>
      </c>
      <c r="DB36">
        <v>31.9818</v>
      </c>
      <c r="DC36">
        <v>999.9</v>
      </c>
      <c r="DD36">
        <v>0</v>
      </c>
      <c r="DE36">
        <v>0</v>
      </c>
      <c r="DF36">
        <v>10007.5</v>
      </c>
      <c r="DG36">
        <v>0</v>
      </c>
      <c r="DH36">
        <v>1698.71</v>
      </c>
      <c r="DI36">
        <v>-6.0696899999999996</v>
      </c>
      <c r="DJ36">
        <v>24.7408</v>
      </c>
      <c r="DK36">
        <v>30.661000000000001</v>
      </c>
      <c r="DL36">
        <v>10.7204</v>
      </c>
      <c r="DM36">
        <v>30.061800000000002</v>
      </c>
      <c r="DN36">
        <v>19.540800000000001</v>
      </c>
      <c r="DO36">
        <v>2.9906199999999998</v>
      </c>
      <c r="DP36">
        <v>1.93116</v>
      </c>
      <c r="DQ36">
        <v>23.9758</v>
      </c>
      <c r="DR36">
        <v>16.890899999999998</v>
      </c>
      <c r="DS36">
        <v>1999.97</v>
      </c>
      <c r="DT36">
        <v>0.98</v>
      </c>
      <c r="DU36">
        <v>0.02</v>
      </c>
      <c r="DV36">
        <v>0</v>
      </c>
      <c r="DW36">
        <v>787.93799999999999</v>
      </c>
      <c r="DX36">
        <v>5.0001199999999999</v>
      </c>
      <c r="DY36">
        <v>16201.1</v>
      </c>
      <c r="DZ36">
        <v>16031.8</v>
      </c>
      <c r="EA36">
        <v>51.625</v>
      </c>
      <c r="EB36">
        <v>52.686999999999998</v>
      </c>
      <c r="EC36">
        <v>52.375</v>
      </c>
      <c r="ED36">
        <v>52.061999999999998</v>
      </c>
      <c r="EE36">
        <v>52.936999999999998</v>
      </c>
      <c r="EF36">
        <v>1955.07</v>
      </c>
      <c r="EG36">
        <v>39.9</v>
      </c>
      <c r="EH36">
        <v>0</v>
      </c>
      <c r="EI36">
        <v>127.5</v>
      </c>
      <c r="EJ36">
        <v>0</v>
      </c>
      <c r="EK36">
        <v>788.11053846153845</v>
      </c>
      <c r="EL36">
        <v>-2.5249914527960189</v>
      </c>
      <c r="EM36">
        <v>-70.697435935693932</v>
      </c>
      <c r="EN36">
        <v>16204.35</v>
      </c>
      <c r="EO36">
        <v>15</v>
      </c>
      <c r="EP36">
        <v>1659551960.5</v>
      </c>
      <c r="EQ36" t="s">
        <v>511</v>
      </c>
      <c r="ER36">
        <v>1659551948.5</v>
      </c>
      <c r="ES36">
        <v>1659551960.5</v>
      </c>
      <c r="ET36">
        <v>39</v>
      </c>
      <c r="EU36">
        <v>-0.01</v>
      </c>
      <c r="EV36">
        <v>4.0000000000000001E-3</v>
      </c>
      <c r="EW36">
        <v>0.92900000000000005</v>
      </c>
      <c r="EX36">
        <v>-0.23899999999999999</v>
      </c>
      <c r="EY36">
        <v>30</v>
      </c>
      <c r="EZ36">
        <v>19</v>
      </c>
      <c r="FA36">
        <v>0.22</v>
      </c>
      <c r="FB36">
        <v>0.01</v>
      </c>
      <c r="FC36">
        <v>4.8598105359072266</v>
      </c>
      <c r="FD36">
        <v>-0.48894928033449619</v>
      </c>
      <c r="FE36">
        <v>8.9772607537441401E-2</v>
      </c>
      <c r="FF36">
        <v>1</v>
      </c>
      <c r="FG36">
        <v>0.52544090595898851</v>
      </c>
      <c r="FH36">
        <v>9.7990255519367575E-2</v>
      </c>
      <c r="FI36">
        <v>1.6035469063833512E-2</v>
      </c>
      <c r="FJ36">
        <v>1</v>
      </c>
      <c r="FK36">
        <v>2</v>
      </c>
      <c r="FL36">
        <v>2</v>
      </c>
      <c r="FM36" t="s">
        <v>412</v>
      </c>
      <c r="FN36">
        <v>2.9254500000000001</v>
      </c>
      <c r="FO36">
        <v>2.7028099999999999</v>
      </c>
      <c r="FP36">
        <v>6.3778799999999998E-3</v>
      </c>
      <c r="FQ36">
        <v>8.4016400000000001E-3</v>
      </c>
      <c r="FR36">
        <v>0.13133400000000001</v>
      </c>
      <c r="FS36">
        <v>9.6269400000000005E-2</v>
      </c>
      <c r="FT36">
        <v>34431.699999999997</v>
      </c>
      <c r="FU36">
        <v>18941.099999999999</v>
      </c>
      <c r="FV36">
        <v>31166.9</v>
      </c>
      <c r="FW36">
        <v>20806.7</v>
      </c>
      <c r="FX36">
        <v>36750.9</v>
      </c>
      <c r="FY36">
        <v>32011.5</v>
      </c>
      <c r="FZ36">
        <v>47195.9</v>
      </c>
      <c r="GA36">
        <v>39822</v>
      </c>
      <c r="GB36">
        <v>1.8442799999999999</v>
      </c>
      <c r="GC36">
        <v>1.76128</v>
      </c>
      <c r="GD36">
        <v>-3.9547699999999998E-2</v>
      </c>
      <c r="GE36">
        <v>0</v>
      </c>
      <c r="GF36">
        <v>32.622900000000001</v>
      </c>
      <c r="GG36">
        <v>999.9</v>
      </c>
      <c r="GH36">
        <v>47.9</v>
      </c>
      <c r="GI36">
        <v>41.5</v>
      </c>
      <c r="GJ36">
        <v>38.914700000000003</v>
      </c>
      <c r="GK36">
        <v>61.567100000000003</v>
      </c>
      <c r="GL36">
        <v>18.818100000000001</v>
      </c>
      <c r="GM36">
        <v>1</v>
      </c>
      <c r="GN36">
        <v>1.2435799999999999</v>
      </c>
      <c r="GO36">
        <v>5.5807200000000003</v>
      </c>
      <c r="GP36">
        <v>20.107900000000001</v>
      </c>
      <c r="GQ36">
        <v>5.18764</v>
      </c>
      <c r="GR36">
        <v>11.950100000000001</v>
      </c>
      <c r="GS36">
        <v>4.9912000000000001</v>
      </c>
      <c r="GT36">
        <v>3.2913700000000001</v>
      </c>
      <c r="GU36">
        <v>9999</v>
      </c>
      <c r="GV36">
        <v>9999</v>
      </c>
      <c r="GW36">
        <v>9999</v>
      </c>
      <c r="GX36">
        <v>999.9</v>
      </c>
      <c r="GY36">
        <v>1.87561</v>
      </c>
      <c r="GZ36">
        <v>1.87453</v>
      </c>
      <c r="HA36">
        <v>1.8749800000000001</v>
      </c>
      <c r="HB36">
        <v>1.8786</v>
      </c>
      <c r="HC36">
        <v>1.87222</v>
      </c>
      <c r="HD36">
        <v>1.8698300000000001</v>
      </c>
      <c r="HE36">
        <v>1.87195</v>
      </c>
      <c r="HF36">
        <v>1.875</v>
      </c>
      <c r="HG36">
        <v>0</v>
      </c>
      <c r="HH36">
        <v>0</v>
      </c>
      <c r="HI36">
        <v>0</v>
      </c>
      <c r="HJ36">
        <v>0</v>
      </c>
      <c r="HK36" t="s">
        <v>413</v>
      </c>
      <c r="HL36" t="s">
        <v>414</v>
      </c>
      <c r="HM36" t="s">
        <v>415</v>
      </c>
      <c r="HN36" t="s">
        <v>415</v>
      </c>
      <c r="HO36" t="s">
        <v>415</v>
      </c>
      <c r="HP36" t="s">
        <v>415</v>
      </c>
      <c r="HQ36">
        <v>0</v>
      </c>
      <c r="HR36">
        <v>100</v>
      </c>
      <c r="HS36">
        <v>100</v>
      </c>
      <c r="HT36">
        <v>0.91800000000000004</v>
      </c>
      <c r="HU36">
        <v>6.3399999999999998E-2</v>
      </c>
      <c r="HV36">
        <v>0.87591749656188211</v>
      </c>
      <c r="HW36">
        <v>1.812336702895212E-3</v>
      </c>
      <c r="HX36">
        <v>3.8619255251623539E-7</v>
      </c>
      <c r="HY36">
        <v>-5.7368983599850312E-11</v>
      </c>
      <c r="HZ36">
        <v>-0.26584680217993539</v>
      </c>
      <c r="IA36">
        <v>-3.0293124852242E-2</v>
      </c>
      <c r="IB36">
        <v>2.0697258898176802E-3</v>
      </c>
      <c r="IC36">
        <v>-2.3362980786251589E-5</v>
      </c>
      <c r="ID36">
        <v>3</v>
      </c>
      <c r="IE36">
        <v>2169</v>
      </c>
      <c r="IF36">
        <v>1</v>
      </c>
      <c r="IG36">
        <v>29</v>
      </c>
      <c r="IH36">
        <v>0.9</v>
      </c>
      <c r="II36">
        <v>0.7</v>
      </c>
      <c r="IJ36">
        <v>0.20263700000000001</v>
      </c>
      <c r="IK36">
        <v>2.48291</v>
      </c>
      <c r="IL36">
        <v>1.5490699999999999</v>
      </c>
      <c r="IM36">
        <v>2.2985799999999998</v>
      </c>
      <c r="IN36">
        <v>1.5918000000000001</v>
      </c>
      <c r="IO36">
        <v>2.3290999999999999</v>
      </c>
      <c r="IP36">
        <v>43.919199999999996</v>
      </c>
      <c r="IQ36">
        <v>14.762499999999999</v>
      </c>
      <c r="IR36">
        <v>18</v>
      </c>
      <c r="IS36">
        <v>512.36199999999997</v>
      </c>
      <c r="IT36">
        <v>429.28399999999999</v>
      </c>
      <c r="IU36">
        <v>25.386199999999999</v>
      </c>
      <c r="IV36">
        <v>41.759</v>
      </c>
      <c r="IW36">
        <v>29.999600000000001</v>
      </c>
      <c r="IX36">
        <v>42.002200000000002</v>
      </c>
      <c r="IY36">
        <v>42.025100000000002</v>
      </c>
      <c r="IZ36">
        <v>4.1086499999999999</v>
      </c>
      <c r="JA36">
        <v>52.117100000000001</v>
      </c>
      <c r="JB36">
        <v>0</v>
      </c>
      <c r="JC36">
        <v>25.5701</v>
      </c>
      <c r="JD36">
        <v>30</v>
      </c>
      <c r="JE36">
        <v>19.493300000000001</v>
      </c>
      <c r="JF36">
        <v>97.978099999999998</v>
      </c>
      <c r="JG36">
        <v>97.349199999999996</v>
      </c>
    </row>
    <row r="37" spans="1:267" x14ac:dyDescent="0.3">
      <c r="A37">
        <v>21</v>
      </c>
      <c r="B37">
        <v>1659552130</v>
      </c>
      <c r="C37">
        <v>4151.5</v>
      </c>
      <c r="D37" t="s">
        <v>512</v>
      </c>
      <c r="E37" t="s">
        <v>513</v>
      </c>
      <c r="F37" t="s">
        <v>402</v>
      </c>
      <c r="G37" t="s">
        <v>403</v>
      </c>
      <c r="H37" t="s">
        <v>34</v>
      </c>
      <c r="I37" t="s">
        <v>483</v>
      </c>
      <c r="J37" t="s">
        <v>405</v>
      </c>
      <c r="K37">
        <f t="shared" si="0"/>
        <v>10.643789825937146</v>
      </c>
      <c r="L37">
        <v>1659552130</v>
      </c>
      <c r="M37">
        <f t="shared" si="1"/>
        <v>9.5743789082123679E-3</v>
      </c>
      <c r="N37">
        <f t="shared" si="2"/>
        <v>9.5743789082123687</v>
      </c>
      <c r="O37">
        <f t="shared" si="3"/>
        <v>1.4509573930556816</v>
      </c>
      <c r="P37">
        <f t="shared" si="4"/>
        <v>8.2189499999999995</v>
      </c>
      <c r="Q37">
        <f t="shared" si="5"/>
        <v>3.5559331226481055</v>
      </c>
      <c r="R37">
        <f t="shared" si="6"/>
        <v>0.35174774945610271</v>
      </c>
      <c r="S37">
        <f t="shared" si="7"/>
        <v>0.81300661898818494</v>
      </c>
      <c r="T37">
        <f t="shared" si="8"/>
        <v>0.56462799168906685</v>
      </c>
      <c r="U37">
        <f t="shared" si="9"/>
        <v>2.908951544575971</v>
      </c>
      <c r="V37">
        <f t="shared" si="10"/>
        <v>0.51006295601962326</v>
      </c>
      <c r="W37">
        <f t="shared" si="11"/>
        <v>0.32325124034716313</v>
      </c>
      <c r="X37">
        <f t="shared" si="12"/>
        <v>321.5038258613846</v>
      </c>
      <c r="Y37">
        <f t="shared" si="13"/>
        <v>32.130284107818916</v>
      </c>
      <c r="Z37">
        <f t="shared" si="14"/>
        <v>32.029800000000002</v>
      </c>
      <c r="AA37">
        <f t="shared" si="15"/>
        <v>4.783143262313601</v>
      </c>
      <c r="AB37">
        <f t="shared" si="16"/>
        <v>60.291761018325751</v>
      </c>
      <c r="AC37">
        <f t="shared" si="17"/>
        <v>2.9993884984865402</v>
      </c>
      <c r="AD37">
        <f t="shared" si="18"/>
        <v>4.9747900008674026</v>
      </c>
      <c r="AE37">
        <f t="shared" si="19"/>
        <v>1.7837547638270608</v>
      </c>
      <c r="AF37">
        <f t="shared" si="20"/>
        <v>-422.23010985216541</v>
      </c>
      <c r="AG37">
        <f t="shared" si="21"/>
        <v>109.1518673871408</v>
      </c>
      <c r="AH37">
        <f t="shared" si="22"/>
        <v>8.5411990064426924</v>
      </c>
      <c r="AI37">
        <f t="shared" si="23"/>
        <v>16.966782402802679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51279.768745551766</v>
      </c>
      <c r="AO37" t="s">
        <v>406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514</v>
      </c>
      <c r="AV37">
        <v>10273.9</v>
      </c>
      <c r="AW37">
        <v>790.2025000000001</v>
      </c>
      <c r="AX37">
        <v>837.548</v>
      </c>
      <c r="AY37">
        <f t="shared" si="28"/>
        <v>5.6528700444631097E-2</v>
      </c>
      <c r="AZ37">
        <v>0.5</v>
      </c>
      <c r="BA37">
        <f t="shared" si="29"/>
        <v>1681.1633999281785</v>
      </c>
      <c r="BB37">
        <f t="shared" si="30"/>
        <v>1.4509573930556816</v>
      </c>
      <c r="BC37">
        <f t="shared" si="31"/>
        <v>47.516991116508777</v>
      </c>
      <c r="BD37">
        <f t="shared" si="32"/>
        <v>3.2360875395173782E-3</v>
      </c>
      <c r="BE37">
        <f t="shared" si="33"/>
        <v>3.097520380921452</v>
      </c>
      <c r="BF37">
        <f t="shared" si="34"/>
        <v>523.82902912908344</v>
      </c>
      <c r="BG37" t="s">
        <v>515</v>
      </c>
      <c r="BH37">
        <v>609.51</v>
      </c>
      <c r="BI37">
        <f t="shared" si="35"/>
        <v>609.51</v>
      </c>
      <c r="BJ37">
        <f t="shared" si="36"/>
        <v>0.27226857445782215</v>
      </c>
      <c r="BK37">
        <f t="shared" si="37"/>
        <v>0.20762109823801253</v>
      </c>
      <c r="BL37">
        <f t="shared" si="38"/>
        <v>0.91920307827491898</v>
      </c>
      <c r="BM37">
        <f t="shared" si="39"/>
        <v>-0.30340239304240069</v>
      </c>
      <c r="BN37">
        <f t="shared" si="40"/>
        <v>1.0639996050168539</v>
      </c>
      <c r="BO37">
        <f t="shared" si="41"/>
        <v>0.16014519770191946</v>
      </c>
      <c r="BP37">
        <f t="shared" si="42"/>
        <v>0.83985480229808052</v>
      </c>
      <c r="BQ37">
        <v>1659</v>
      </c>
      <c r="BR37">
        <v>300</v>
      </c>
      <c r="BS37">
        <v>300</v>
      </c>
      <c r="BT37">
        <v>300</v>
      </c>
      <c r="BU37">
        <v>10273.9</v>
      </c>
      <c r="BV37">
        <v>824.98</v>
      </c>
      <c r="BW37">
        <v>-1.0936400000000001E-2</v>
      </c>
      <c r="BX37">
        <v>-1.22</v>
      </c>
      <c r="BY37" t="s">
        <v>409</v>
      </c>
      <c r="BZ37" t="s">
        <v>409</v>
      </c>
      <c r="CA37" t="s">
        <v>409</v>
      </c>
      <c r="CB37" t="s">
        <v>409</v>
      </c>
      <c r="CC37" t="s">
        <v>409</v>
      </c>
      <c r="CD37" t="s">
        <v>409</v>
      </c>
      <c r="CE37" t="s">
        <v>409</v>
      </c>
      <c r="CF37" t="s">
        <v>409</v>
      </c>
      <c r="CG37" t="s">
        <v>409</v>
      </c>
      <c r="CH37" t="s">
        <v>409</v>
      </c>
      <c r="CI37">
        <f t="shared" si="43"/>
        <v>1999.96</v>
      </c>
      <c r="CJ37">
        <f t="shared" si="44"/>
        <v>1681.1633999281785</v>
      </c>
      <c r="CK37">
        <f t="shared" si="45"/>
        <v>0.84059851193432789</v>
      </c>
      <c r="CL37">
        <f t="shared" si="46"/>
        <v>0.16075512803325295</v>
      </c>
      <c r="CM37">
        <v>6</v>
      </c>
      <c r="CN37">
        <v>0.5</v>
      </c>
      <c r="CO37" t="s">
        <v>410</v>
      </c>
      <c r="CP37">
        <v>2</v>
      </c>
      <c r="CQ37">
        <v>1659552130</v>
      </c>
      <c r="CR37">
        <v>8.2189499999999995</v>
      </c>
      <c r="CS37">
        <v>10.054399999999999</v>
      </c>
      <c r="CT37">
        <v>30.3218</v>
      </c>
      <c r="CU37">
        <v>19.181699999999999</v>
      </c>
      <c r="CV37">
        <v>7.43208</v>
      </c>
      <c r="CW37">
        <v>30.247900000000001</v>
      </c>
      <c r="CX37">
        <v>500.03500000000003</v>
      </c>
      <c r="CY37">
        <v>98.818600000000004</v>
      </c>
      <c r="CZ37">
        <v>9.9950300000000006E-2</v>
      </c>
      <c r="DA37">
        <v>32.7258</v>
      </c>
      <c r="DB37">
        <v>32.029800000000002</v>
      </c>
      <c r="DC37">
        <v>999.9</v>
      </c>
      <c r="DD37">
        <v>0</v>
      </c>
      <c r="DE37">
        <v>0</v>
      </c>
      <c r="DF37">
        <v>10001.200000000001</v>
      </c>
      <c r="DG37">
        <v>0</v>
      </c>
      <c r="DH37">
        <v>1811.16</v>
      </c>
      <c r="DI37">
        <v>-1.8354999999999999</v>
      </c>
      <c r="DJ37">
        <v>8.4759499999999992</v>
      </c>
      <c r="DK37">
        <v>10.251099999999999</v>
      </c>
      <c r="DL37">
        <v>11.14</v>
      </c>
      <c r="DM37">
        <v>10.054399999999999</v>
      </c>
      <c r="DN37">
        <v>19.181699999999999</v>
      </c>
      <c r="DO37">
        <v>2.9963500000000001</v>
      </c>
      <c r="DP37">
        <v>1.89551</v>
      </c>
      <c r="DQ37">
        <v>24.0077</v>
      </c>
      <c r="DR37">
        <v>16.5975</v>
      </c>
      <c r="DS37">
        <v>1999.96</v>
      </c>
      <c r="DT37">
        <v>0.98</v>
      </c>
      <c r="DU37">
        <v>0.02</v>
      </c>
      <c r="DV37">
        <v>0</v>
      </c>
      <c r="DW37">
        <v>789.75099999999998</v>
      </c>
      <c r="DX37">
        <v>5.0001199999999999</v>
      </c>
      <c r="DY37">
        <v>16279.9</v>
      </c>
      <c r="DZ37">
        <v>16031.7</v>
      </c>
      <c r="EA37">
        <v>51.561999999999998</v>
      </c>
      <c r="EB37">
        <v>52.686999999999998</v>
      </c>
      <c r="EC37">
        <v>52.375</v>
      </c>
      <c r="ED37">
        <v>52.061999999999998</v>
      </c>
      <c r="EE37">
        <v>52.936999999999998</v>
      </c>
      <c r="EF37">
        <v>1955.06</v>
      </c>
      <c r="EG37">
        <v>39.9</v>
      </c>
      <c r="EH37">
        <v>0</v>
      </c>
      <c r="EI37">
        <v>129.10000014305109</v>
      </c>
      <c r="EJ37">
        <v>0</v>
      </c>
      <c r="EK37">
        <v>790.2025000000001</v>
      </c>
      <c r="EL37">
        <v>-2.8269059823517368</v>
      </c>
      <c r="EM37">
        <v>-126.2769229821191</v>
      </c>
      <c r="EN37">
        <v>16290.576923076929</v>
      </c>
      <c r="EO37">
        <v>15</v>
      </c>
      <c r="EP37">
        <v>1659552088.5</v>
      </c>
      <c r="EQ37" t="s">
        <v>516</v>
      </c>
      <c r="ER37">
        <v>1659552071</v>
      </c>
      <c r="ES37">
        <v>1659552088.5</v>
      </c>
      <c r="ET37">
        <v>40</v>
      </c>
      <c r="EU37">
        <v>-0.10299999999999999</v>
      </c>
      <c r="EV37">
        <v>8.9999999999999993E-3</v>
      </c>
      <c r="EW37">
        <v>0.79</v>
      </c>
      <c r="EX37">
        <v>-0.24199999999999999</v>
      </c>
      <c r="EY37">
        <v>10</v>
      </c>
      <c r="EZ37">
        <v>19</v>
      </c>
      <c r="FA37">
        <v>0.19</v>
      </c>
      <c r="FB37">
        <v>0.01</v>
      </c>
      <c r="FC37">
        <v>1.4927215532524609</v>
      </c>
      <c r="FD37">
        <v>-0.56588443545212619</v>
      </c>
      <c r="FE37">
        <v>9.0498967081457729E-2</v>
      </c>
      <c r="FF37">
        <v>1</v>
      </c>
      <c r="FG37">
        <v>0.55343623278278375</v>
      </c>
      <c r="FH37">
        <v>9.7629237801427349E-2</v>
      </c>
      <c r="FI37">
        <v>1.7286096618874331E-2</v>
      </c>
      <c r="FJ37">
        <v>1</v>
      </c>
      <c r="FK37">
        <v>2</v>
      </c>
      <c r="FL37">
        <v>2</v>
      </c>
      <c r="FM37" t="s">
        <v>412</v>
      </c>
      <c r="FN37">
        <v>2.9255900000000001</v>
      </c>
      <c r="FO37">
        <v>2.7028799999999999</v>
      </c>
      <c r="FP37">
        <v>2.05011E-3</v>
      </c>
      <c r="FQ37">
        <v>2.8033699999999999E-3</v>
      </c>
      <c r="FR37">
        <v>0.13150300000000001</v>
      </c>
      <c r="FS37">
        <v>9.5025299999999993E-2</v>
      </c>
      <c r="FT37">
        <v>34588.9</v>
      </c>
      <c r="FU37">
        <v>19051.3</v>
      </c>
      <c r="FV37">
        <v>31173.200000000001</v>
      </c>
      <c r="FW37">
        <v>20810.099999999999</v>
      </c>
      <c r="FX37">
        <v>36750.300000000003</v>
      </c>
      <c r="FY37">
        <v>32059.9</v>
      </c>
      <c r="FZ37">
        <v>47205.1</v>
      </c>
      <c r="GA37">
        <v>39828.199999999997</v>
      </c>
      <c r="GB37">
        <v>1.84527</v>
      </c>
      <c r="GC37">
        <v>1.7616000000000001</v>
      </c>
      <c r="GD37">
        <v>-4.2088300000000002E-2</v>
      </c>
      <c r="GE37">
        <v>0</v>
      </c>
      <c r="GF37">
        <v>32.7121</v>
      </c>
      <c r="GG37">
        <v>999.9</v>
      </c>
      <c r="GH37">
        <v>48</v>
      </c>
      <c r="GI37">
        <v>41.5</v>
      </c>
      <c r="GJ37">
        <v>39.003700000000002</v>
      </c>
      <c r="GK37">
        <v>61.647199999999998</v>
      </c>
      <c r="GL37">
        <v>18.738</v>
      </c>
      <c r="GM37">
        <v>1</v>
      </c>
      <c r="GN37">
        <v>1.2339800000000001</v>
      </c>
      <c r="GO37">
        <v>5.7599499999999999</v>
      </c>
      <c r="GP37">
        <v>20.101700000000001</v>
      </c>
      <c r="GQ37">
        <v>5.1910800000000004</v>
      </c>
      <c r="GR37">
        <v>11.950100000000001</v>
      </c>
      <c r="GS37">
        <v>4.9925499999999996</v>
      </c>
      <c r="GT37">
        <v>3.2916300000000001</v>
      </c>
      <c r="GU37">
        <v>9999</v>
      </c>
      <c r="GV37">
        <v>9999</v>
      </c>
      <c r="GW37">
        <v>9999</v>
      </c>
      <c r="GX37">
        <v>999.9</v>
      </c>
      <c r="GY37">
        <v>1.87561</v>
      </c>
      <c r="GZ37">
        <v>1.8745400000000001</v>
      </c>
      <c r="HA37">
        <v>1.875</v>
      </c>
      <c r="HB37">
        <v>1.87862</v>
      </c>
      <c r="HC37">
        <v>1.8722399999999999</v>
      </c>
      <c r="HD37">
        <v>1.8698600000000001</v>
      </c>
      <c r="HE37">
        <v>1.87195</v>
      </c>
      <c r="HF37">
        <v>1.8750100000000001</v>
      </c>
      <c r="HG37">
        <v>0</v>
      </c>
      <c r="HH37">
        <v>0</v>
      </c>
      <c r="HI37">
        <v>0</v>
      </c>
      <c r="HJ37">
        <v>0</v>
      </c>
      <c r="HK37" t="s">
        <v>413</v>
      </c>
      <c r="HL37" t="s">
        <v>414</v>
      </c>
      <c r="HM37" t="s">
        <v>415</v>
      </c>
      <c r="HN37" t="s">
        <v>415</v>
      </c>
      <c r="HO37" t="s">
        <v>415</v>
      </c>
      <c r="HP37" t="s">
        <v>415</v>
      </c>
      <c r="HQ37">
        <v>0</v>
      </c>
      <c r="HR37">
        <v>100</v>
      </c>
      <c r="HS37">
        <v>100</v>
      </c>
      <c r="HT37">
        <v>0.78700000000000003</v>
      </c>
      <c r="HU37">
        <v>7.3899999999999993E-2</v>
      </c>
      <c r="HV37">
        <v>0.77338007739037984</v>
      </c>
      <c r="HW37">
        <v>1.812336702895212E-3</v>
      </c>
      <c r="HX37">
        <v>3.8619255251623539E-7</v>
      </c>
      <c r="HY37">
        <v>-5.7368983599850312E-11</v>
      </c>
      <c r="HZ37">
        <v>-0.25690290778572072</v>
      </c>
      <c r="IA37">
        <v>-3.0293124852242E-2</v>
      </c>
      <c r="IB37">
        <v>2.0697258898176802E-3</v>
      </c>
      <c r="IC37">
        <v>-2.3362980786251589E-5</v>
      </c>
      <c r="ID37">
        <v>3</v>
      </c>
      <c r="IE37">
        <v>2169</v>
      </c>
      <c r="IF37">
        <v>1</v>
      </c>
      <c r="IG37">
        <v>29</v>
      </c>
      <c r="IH37">
        <v>1</v>
      </c>
      <c r="II37">
        <v>0.7</v>
      </c>
      <c r="IJ37">
        <v>0.161133</v>
      </c>
      <c r="IK37">
        <v>2.49878</v>
      </c>
      <c r="IL37">
        <v>1.5490699999999999</v>
      </c>
      <c r="IM37">
        <v>2.2997999999999998</v>
      </c>
      <c r="IN37">
        <v>1.5918000000000001</v>
      </c>
      <c r="IO37">
        <v>2.323</v>
      </c>
      <c r="IP37">
        <v>43.9467</v>
      </c>
      <c r="IQ37">
        <v>14.674899999999999</v>
      </c>
      <c r="IR37">
        <v>18</v>
      </c>
      <c r="IS37">
        <v>512.38</v>
      </c>
      <c r="IT37">
        <v>428.94099999999997</v>
      </c>
      <c r="IU37">
        <v>25.578399999999998</v>
      </c>
      <c r="IV37">
        <v>41.663200000000003</v>
      </c>
      <c r="IW37">
        <v>30.000299999999999</v>
      </c>
      <c r="IX37">
        <v>41.903500000000001</v>
      </c>
      <c r="IY37">
        <v>41.929699999999997</v>
      </c>
      <c r="IZ37">
        <v>3.25177</v>
      </c>
      <c r="JA37">
        <v>53.064599999999999</v>
      </c>
      <c r="JB37">
        <v>0</v>
      </c>
      <c r="JC37">
        <v>25.5563</v>
      </c>
      <c r="JD37">
        <v>10</v>
      </c>
      <c r="JE37">
        <v>19.194400000000002</v>
      </c>
      <c r="JF37">
        <v>97.997399999999999</v>
      </c>
      <c r="JG37">
        <v>97.364599999999996</v>
      </c>
    </row>
    <row r="38" spans="1:267" x14ac:dyDescent="0.3">
      <c r="A38">
        <v>22</v>
      </c>
      <c r="B38">
        <v>1659552319.5</v>
      </c>
      <c r="C38">
        <v>4341</v>
      </c>
      <c r="D38" t="s">
        <v>517</v>
      </c>
      <c r="E38" t="s">
        <v>518</v>
      </c>
      <c r="F38" t="s">
        <v>402</v>
      </c>
      <c r="G38" t="s">
        <v>403</v>
      </c>
      <c r="H38" t="s">
        <v>34</v>
      </c>
      <c r="I38" t="s">
        <v>483</v>
      </c>
      <c r="J38" t="s">
        <v>405</v>
      </c>
      <c r="K38">
        <f t="shared" si="0"/>
        <v>8.1231360769873948</v>
      </c>
      <c r="L38">
        <v>1659552319.5</v>
      </c>
      <c r="M38">
        <f t="shared" si="1"/>
        <v>8.2015293988025491E-3</v>
      </c>
      <c r="N38">
        <f t="shared" si="2"/>
        <v>8.2015293988025491</v>
      </c>
      <c r="O38">
        <f t="shared" si="3"/>
        <v>46.468458825165101</v>
      </c>
      <c r="P38">
        <f t="shared" si="4"/>
        <v>340.98899999999998</v>
      </c>
      <c r="Q38">
        <f t="shared" si="5"/>
        <v>159.18140269345565</v>
      </c>
      <c r="R38">
        <f t="shared" si="6"/>
        <v>15.745498359895228</v>
      </c>
      <c r="S38">
        <f t="shared" si="7"/>
        <v>33.729076697368797</v>
      </c>
      <c r="T38">
        <f t="shared" si="8"/>
        <v>0.45885597408989592</v>
      </c>
      <c r="U38">
        <f t="shared" si="9"/>
        <v>2.9088967231255696</v>
      </c>
      <c r="V38">
        <f t="shared" si="10"/>
        <v>0.42210713283167328</v>
      </c>
      <c r="W38">
        <f t="shared" si="11"/>
        <v>0.26687300572157796</v>
      </c>
      <c r="X38">
        <f t="shared" si="12"/>
        <v>321.51340186138873</v>
      </c>
      <c r="Y38">
        <f t="shared" si="13"/>
        <v>32.354955471508525</v>
      </c>
      <c r="Z38">
        <f t="shared" si="14"/>
        <v>32.055100000000003</v>
      </c>
      <c r="AA38">
        <f t="shared" si="15"/>
        <v>4.7899954706278045</v>
      </c>
      <c r="AB38">
        <f t="shared" si="16"/>
        <v>59.608175476131976</v>
      </c>
      <c r="AC38">
        <f t="shared" si="17"/>
        <v>2.94319921876424</v>
      </c>
      <c r="AD38">
        <f t="shared" si="18"/>
        <v>4.9375764234601371</v>
      </c>
      <c r="AE38">
        <f t="shared" si="19"/>
        <v>1.8467962518635646</v>
      </c>
      <c r="AF38">
        <f t="shared" si="20"/>
        <v>-361.6874464871924</v>
      </c>
      <c r="AG38">
        <f t="shared" si="21"/>
        <v>84.277454129701823</v>
      </c>
      <c r="AH38">
        <f t="shared" si="22"/>
        <v>6.5913841948414191</v>
      </c>
      <c r="AI38">
        <f t="shared" si="23"/>
        <v>50.694793698739545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51300.527693764518</v>
      </c>
      <c r="AO38" t="s">
        <v>406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519</v>
      </c>
      <c r="AV38">
        <v>10275.1</v>
      </c>
      <c r="AW38">
        <v>742.07496153846171</v>
      </c>
      <c r="AX38">
        <v>1075.68</v>
      </c>
      <c r="AY38">
        <f t="shared" si="28"/>
        <v>0.31013409049302609</v>
      </c>
      <c r="AZ38">
        <v>0.5</v>
      </c>
      <c r="BA38">
        <f t="shared" si="29"/>
        <v>1681.2137999281804</v>
      </c>
      <c r="BB38">
        <f t="shared" si="30"/>
        <v>46.468458825165101</v>
      </c>
      <c r="BC38">
        <f t="shared" si="31"/>
        <v>260.70085638252527</v>
      </c>
      <c r="BD38">
        <f t="shared" si="32"/>
        <v>3.0012776105374089E-2</v>
      </c>
      <c r="BE38">
        <f t="shared" si="33"/>
        <v>2.1904190837423765</v>
      </c>
      <c r="BF38">
        <f t="shared" si="34"/>
        <v>608.0125454646585</v>
      </c>
      <c r="BG38" t="s">
        <v>520</v>
      </c>
      <c r="BH38">
        <v>541.99</v>
      </c>
      <c r="BI38">
        <f t="shared" si="35"/>
        <v>541.99</v>
      </c>
      <c r="BJ38">
        <f t="shared" si="36"/>
        <v>0.49614197530864201</v>
      </c>
      <c r="BK38">
        <f t="shared" si="37"/>
        <v>0.62509141723011175</v>
      </c>
      <c r="BL38">
        <f t="shared" si="38"/>
        <v>0.8153245117444321</v>
      </c>
      <c r="BM38">
        <f t="shared" si="39"/>
        <v>4.0642174709606076</v>
      </c>
      <c r="BN38">
        <f t="shared" si="40"/>
        <v>0.96633541609124096</v>
      </c>
      <c r="BO38">
        <f t="shared" si="41"/>
        <v>0.45654861676260539</v>
      </c>
      <c r="BP38">
        <f t="shared" si="42"/>
        <v>0.54345138323739461</v>
      </c>
      <c r="BQ38">
        <v>1661</v>
      </c>
      <c r="BR38">
        <v>300</v>
      </c>
      <c r="BS38">
        <v>300</v>
      </c>
      <c r="BT38">
        <v>300</v>
      </c>
      <c r="BU38">
        <v>10275.1</v>
      </c>
      <c r="BV38">
        <v>971</v>
      </c>
      <c r="BW38">
        <v>-1.0939300000000001E-2</v>
      </c>
      <c r="BX38">
        <v>-15.3</v>
      </c>
      <c r="BY38" t="s">
        <v>409</v>
      </c>
      <c r="BZ38" t="s">
        <v>409</v>
      </c>
      <c r="CA38" t="s">
        <v>409</v>
      </c>
      <c r="CB38" t="s">
        <v>409</v>
      </c>
      <c r="CC38" t="s">
        <v>409</v>
      </c>
      <c r="CD38" t="s">
        <v>409</v>
      </c>
      <c r="CE38" t="s">
        <v>409</v>
      </c>
      <c r="CF38" t="s">
        <v>409</v>
      </c>
      <c r="CG38" t="s">
        <v>409</v>
      </c>
      <c r="CH38" t="s">
        <v>409</v>
      </c>
      <c r="CI38">
        <f t="shared" si="43"/>
        <v>2000.02</v>
      </c>
      <c r="CJ38">
        <f t="shared" si="44"/>
        <v>1681.2137999281804</v>
      </c>
      <c r="CK38">
        <f t="shared" si="45"/>
        <v>0.84059849397915043</v>
      </c>
      <c r="CL38">
        <f t="shared" si="46"/>
        <v>0.16075509337976057</v>
      </c>
      <c r="CM38">
        <v>6</v>
      </c>
      <c r="CN38">
        <v>0.5</v>
      </c>
      <c r="CO38" t="s">
        <v>410</v>
      </c>
      <c r="CP38">
        <v>2</v>
      </c>
      <c r="CQ38">
        <v>1659552319.5</v>
      </c>
      <c r="CR38">
        <v>340.98899999999998</v>
      </c>
      <c r="CS38">
        <v>400.10899999999998</v>
      </c>
      <c r="CT38">
        <v>29.7547</v>
      </c>
      <c r="CU38">
        <v>20.205400000000001</v>
      </c>
      <c r="CV38">
        <v>339.35700000000003</v>
      </c>
      <c r="CW38">
        <v>29.693200000000001</v>
      </c>
      <c r="CX38">
        <v>499.98399999999998</v>
      </c>
      <c r="CY38">
        <v>98.8155</v>
      </c>
      <c r="CZ38">
        <v>9.9939200000000006E-2</v>
      </c>
      <c r="DA38">
        <v>32.592500000000001</v>
      </c>
      <c r="DB38">
        <v>32.055100000000003</v>
      </c>
      <c r="DC38">
        <v>999.9</v>
      </c>
      <c r="DD38">
        <v>0</v>
      </c>
      <c r="DE38">
        <v>0</v>
      </c>
      <c r="DF38">
        <v>10001.200000000001</v>
      </c>
      <c r="DG38">
        <v>0</v>
      </c>
      <c r="DH38">
        <v>1857.88</v>
      </c>
      <c r="DI38">
        <v>-59.119199999999999</v>
      </c>
      <c r="DJ38">
        <v>351.447</v>
      </c>
      <c r="DK38">
        <v>408.36</v>
      </c>
      <c r="DL38">
        <v>9.5492600000000003</v>
      </c>
      <c r="DM38">
        <v>400.10899999999998</v>
      </c>
      <c r="DN38">
        <v>20.205400000000001</v>
      </c>
      <c r="DO38">
        <v>2.9402200000000001</v>
      </c>
      <c r="DP38">
        <v>1.99661</v>
      </c>
      <c r="DQ38">
        <v>23.693200000000001</v>
      </c>
      <c r="DR38">
        <v>17.4175</v>
      </c>
      <c r="DS38">
        <v>2000.02</v>
      </c>
      <c r="DT38">
        <v>0.98</v>
      </c>
      <c r="DU38">
        <v>0.02</v>
      </c>
      <c r="DV38">
        <v>0</v>
      </c>
      <c r="DW38">
        <v>741.59299999999996</v>
      </c>
      <c r="DX38">
        <v>5.0001199999999999</v>
      </c>
      <c r="DY38">
        <v>15339.4</v>
      </c>
      <c r="DZ38">
        <v>16032.2</v>
      </c>
      <c r="EA38">
        <v>51.561999999999998</v>
      </c>
      <c r="EB38">
        <v>52.686999999999998</v>
      </c>
      <c r="EC38">
        <v>52.311999999999998</v>
      </c>
      <c r="ED38">
        <v>52.125</v>
      </c>
      <c r="EE38">
        <v>52.936999999999998</v>
      </c>
      <c r="EF38">
        <v>1955.12</v>
      </c>
      <c r="EG38">
        <v>39.9</v>
      </c>
      <c r="EH38">
        <v>0</v>
      </c>
      <c r="EI38">
        <v>189.10000014305109</v>
      </c>
      <c r="EJ38">
        <v>0</v>
      </c>
      <c r="EK38">
        <v>742.07496153846171</v>
      </c>
      <c r="EL38">
        <v>-8.2785299119472491</v>
      </c>
      <c r="EM38">
        <v>-233.2273503050094</v>
      </c>
      <c r="EN38">
        <v>15360.642307692309</v>
      </c>
      <c r="EO38">
        <v>15</v>
      </c>
      <c r="EP38">
        <v>1659552241.5</v>
      </c>
      <c r="EQ38" t="s">
        <v>521</v>
      </c>
      <c r="ER38">
        <v>1659552241.5</v>
      </c>
      <c r="ES38">
        <v>1659552240.5</v>
      </c>
      <c r="ET38">
        <v>41</v>
      </c>
      <c r="EU38">
        <v>0.20200000000000001</v>
      </c>
      <c r="EV38">
        <v>5.0000000000000001E-3</v>
      </c>
      <c r="EW38">
        <v>1.7549999999999999</v>
      </c>
      <c r="EX38">
        <v>-0.23499999999999999</v>
      </c>
      <c r="EY38">
        <v>400</v>
      </c>
      <c r="EZ38">
        <v>19</v>
      </c>
      <c r="FA38">
        <v>0.02</v>
      </c>
      <c r="FB38">
        <v>0.01</v>
      </c>
      <c r="FC38">
        <v>46.078490245659609</v>
      </c>
      <c r="FD38">
        <v>1.4006207877329251</v>
      </c>
      <c r="FE38">
        <v>0.20900024390073851</v>
      </c>
      <c r="FF38">
        <v>0</v>
      </c>
      <c r="FG38">
        <v>0.46319410518974408</v>
      </c>
      <c r="FH38">
        <v>-7.093179337101771E-2</v>
      </c>
      <c r="FI38">
        <v>1.10143444189195E-2</v>
      </c>
      <c r="FJ38">
        <v>1</v>
      </c>
      <c r="FK38">
        <v>1</v>
      </c>
      <c r="FL38">
        <v>2</v>
      </c>
      <c r="FM38" t="s">
        <v>522</v>
      </c>
      <c r="FN38">
        <v>2.9255</v>
      </c>
      <c r="FO38">
        <v>2.7028699999999999</v>
      </c>
      <c r="FP38">
        <v>8.3275199999999994E-2</v>
      </c>
      <c r="FQ38">
        <v>9.5462699999999998E-2</v>
      </c>
      <c r="FR38">
        <v>0.12984499999999999</v>
      </c>
      <c r="FS38">
        <v>9.8602899999999993E-2</v>
      </c>
      <c r="FT38">
        <v>31779</v>
      </c>
      <c r="FU38">
        <v>17282.900000000001</v>
      </c>
      <c r="FV38">
        <v>31177.200000000001</v>
      </c>
      <c r="FW38">
        <v>20812.099999999999</v>
      </c>
      <c r="FX38">
        <v>36823.9</v>
      </c>
      <c r="FY38">
        <v>31939.8</v>
      </c>
      <c r="FZ38">
        <v>47210.1</v>
      </c>
      <c r="GA38">
        <v>39832.6</v>
      </c>
      <c r="GB38">
        <v>1.84483</v>
      </c>
      <c r="GC38">
        <v>1.76373</v>
      </c>
      <c r="GD38">
        <v>-4.37349E-2</v>
      </c>
      <c r="GE38">
        <v>0</v>
      </c>
      <c r="GF38">
        <v>32.764099999999999</v>
      </c>
      <c r="GG38">
        <v>999.9</v>
      </c>
      <c r="GH38">
        <v>47.9</v>
      </c>
      <c r="GI38">
        <v>41.6</v>
      </c>
      <c r="GJ38">
        <v>39.126399999999997</v>
      </c>
      <c r="GK38">
        <v>61.377200000000002</v>
      </c>
      <c r="GL38">
        <v>19.0184</v>
      </c>
      <c r="GM38">
        <v>1</v>
      </c>
      <c r="GN38">
        <v>1.2390699999999999</v>
      </c>
      <c r="GO38">
        <v>7.1343100000000002</v>
      </c>
      <c r="GP38">
        <v>20.052099999999999</v>
      </c>
      <c r="GQ38">
        <v>5.1913799999999997</v>
      </c>
      <c r="GR38">
        <v>11.950100000000001</v>
      </c>
      <c r="GS38">
        <v>4.9915000000000003</v>
      </c>
      <c r="GT38">
        <v>3.2913700000000001</v>
      </c>
      <c r="GU38">
        <v>9999</v>
      </c>
      <c r="GV38">
        <v>9999</v>
      </c>
      <c r="GW38">
        <v>9999</v>
      </c>
      <c r="GX38">
        <v>999.9</v>
      </c>
      <c r="GY38">
        <v>1.87561</v>
      </c>
      <c r="GZ38">
        <v>1.8745400000000001</v>
      </c>
      <c r="HA38">
        <v>1.875</v>
      </c>
      <c r="HB38">
        <v>1.87862</v>
      </c>
      <c r="HC38">
        <v>1.8722399999999999</v>
      </c>
      <c r="HD38">
        <v>1.8698399999999999</v>
      </c>
      <c r="HE38">
        <v>1.87195</v>
      </c>
      <c r="HF38">
        <v>1.8750100000000001</v>
      </c>
      <c r="HG38">
        <v>0</v>
      </c>
      <c r="HH38">
        <v>0</v>
      </c>
      <c r="HI38">
        <v>0</v>
      </c>
      <c r="HJ38">
        <v>0</v>
      </c>
      <c r="HK38" t="s">
        <v>413</v>
      </c>
      <c r="HL38" t="s">
        <v>414</v>
      </c>
      <c r="HM38" t="s">
        <v>415</v>
      </c>
      <c r="HN38" t="s">
        <v>415</v>
      </c>
      <c r="HO38" t="s">
        <v>415</v>
      </c>
      <c r="HP38" t="s">
        <v>415</v>
      </c>
      <c r="HQ38">
        <v>0</v>
      </c>
      <c r="HR38">
        <v>100</v>
      </c>
      <c r="HS38">
        <v>100</v>
      </c>
      <c r="HT38">
        <v>1.6319999999999999</v>
      </c>
      <c r="HU38">
        <v>6.1499999999999999E-2</v>
      </c>
      <c r="HV38">
        <v>0.9755710909386357</v>
      </c>
      <c r="HW38">
        <v>1.812336702895212E-3</v>
      </c>
      <c r="HX38">
        <v>3.8619255251623539E-7</v>
      </c>
      <c r="HY38">
        <v>-5.7368983599850312E-11</v>
      </c>
      <c r="HZ38">
        <v>-0.25226634207048498</v>
      </c>
      <c r="IA38">
        <v>-3.0293124852242E-2</v>
      </c>
      <c r="IB38">
        <v>2.0697258898176802E-3</v>
      </c>
      <c r="IC38">
        <v>-2.3362980786251589E-5</v>
      </c>
      <c r="ID38">
        <v>3</v>
      </c>
      <c r="IE38">
        <v>2169</v>
      </c>
      <c r="IF38">
        <v>1</v>
      </c>
      <c r="IG38">
        <v>29</v>
      </c>
      <c r="IH38">
        <v>1.3</v>
      </c>
      <c r="II38">
        <v>1.3</v>
      </c>
      <c r="IJ38">
        <v>1.00708</v>
      </c>
      <c r="IK38">
        <v>2.4279799999999998</v>
      </c>
      <c r="IL38">
        <v>1.5490699999999999</v>
      </c>
      <c r="IM38">
        <v>2.2985799999999998</v>
      </c>
      <c r="IN38">
        <v>1.5918000000000001</v>
      </c>
      <c r="IO38">
        <v>2.2888199999999999</v>
      </c>
      <c r="IP38">
        <v>44.112400000000001</v>
      </c>
      <c r="IQ38">
        <v>14.552300000000001</v>
      </c>
      <c r="IR38">
        <v>18</v>
      </c>
      <c r="IS38">
        <v>511.41399999999999</v>
      </c>
      <c r="IT38">
        <v>429.76499999999999</v>
      </c>
      <c r="IU38">
        <v>24.3947</v>
      </c>
      <c r="IV38">
        <v>41.598399999999998</v>
      </c>
      <c r="IW38">
        <v>30</v>
      </c>
      <c r="IX38">
        <v>41.807000000000002</v>
      </c>
      <c r="IY38">
        <v>41.831899999999997</v>
      </c>
      <c r="IZ38">
        <v>20.200500000000002</v>
      </c>
      <c r="JA38">
        <v>50.567399999999999</v>
      </c>
      <c r="JB38">
        <v>0</v>
      </c>
      <c r="JC38">
        <v>24.361999999999998</v>
      </c>
      <c r="JD38">
        <v>400</v>
      </c>
      <c r="JE38">
        <v>20.133299999999998</v>
      </c>
      <c r="JF38">
        <v>98.008700000000005</v>
      </c>
      <c r="JG38">
        <v>97.374899999999997</v>
      </c>
    </row>
    <row r="39" spans="1:267" x14ac:dyDescent="0.3">
      <c r="A39">
        <v>23</v>
      </c>
      <c r="B39">
        <v>1659552441.5</v>
      </c>
      <c r="C39">
        <v>4463</v>
      </c>
      <c r="D39" t="s">
        <v>523</v>
      </c>
      <c r="E39" t="s">
        <v>524</v>
      </c>
      <c r="F39" t="s">
        <v>402</v>
      </c>
      <c r="G39" t="s">
        <v>403</v>
      </c>
      <c r="H39" t="s">
        <v>34</v>
      </c>
      <c r="I39" t="s">
        <v>483</v>
      </c>
      <c r="J39" t="s">
        <v>405</v>
      </c>
      <c r="K39">
        <f t="shared" si="0"/>
        <v>8.9909073593893609</v>
      </c>
      <c r="L39">
        <v>1659552441.5</v>
      </c>
      <c r="M39">
        <f t="shared" si="1"/>
        <v>7.9455991469340199E-3</v>
      </c>
      <c r="N39">
        <f t="shared" si="2"/>
        <v>7.9455991469340193</v>
      </c>
      <c r="O39">
        <f t="shared" si="3"/>
        <v>50.255132460977087</v>
      </c>
      <c r="P39">
        <f t="shared" si="4"/>
        <v>336.56299999999999</v>
      </c>
      <c r="Q39">
        <f t="shared" si="5"/>
        <v>134.82093245367983</v>
      </c>
      <c r="R39">
        <f t="shared" si="6"/>
        <v>13.334426992415006</v>
      </c>
      <c r="S39">
        <f t="shared" si="7"/>
        <v>33.287670320705303</v>
      </c>
      <c r="T39">
        <f t="shared" si="8"/>
        <v>0.44321257464734709</v>
      </c>
      <c r="U39">
        <f t="shared" si="9"/>
        <v>2.9098097858743732</v>
      </c>
      <c r="V39">
        <f t="shared" si="10"/>
        <v>0.40883606370470016</v>
      </c>
      <c r="W39">
        <f t="shared" si="11"/>
        <v>0.2583885799366048</v>
      </c>
      <c r="X39">
        <f t="shared" si="12"/>
        <v>321.49265386137972</v>
      </c>
      <c r="Y39">
        <f t="shared" si="13"/>
        <v>32.205692139705306</v>
      </c>
      <c r="Z39">
        <f t="shared" si="14"/>
        <v>32.033799999999999</v>
      </c>
      <c r="AA39">
        <f t="shared" si="15"/>
        <v>4.7842260471581417</v>
      </c>
      <c r="AB39">
        <f t="shared" si="16"/>
        <v>60.212889816733515</v>
      </c>
      <c r="AC39">
        <f t="shared" si="17"/>
        <v>2.9370746571775999</v>
      </c>
      <c r="AD39">
        <f t="shared" si="18"/>
        <v>4.8778171353625508</v>
      </c>
      <c r="AE39">
        <f t="shared" si="19"/>
        <v>1.8471513899805418</v>
      </c>
      <c r="AF39">
        <f t="shared" si="20"/>
        <v>-350.4009223797903</v>
      </c>
      <c r="AG39">
        <f t="shared" si="21"/>
        <v>53.77629242235372</v>
      </c>
      <c r="AH39">
        <f t="shared" si="22"/>
        <v>4.1996528034318752</v>
      </c>
      <c r="AI39">
        <f t="shared" si="23"/>
        <v>29.067676707375028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51362.299460238333</v>
      </c>
      <c r="AO39" t="s">
        <v>406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525</v>
      </c>
      <c r="AV39">
        <v>10274.700000000001</v>
      </c>
      <c r="AW39">
        <v>741.01588000000004</v>
      </c>
      <c r="AX39">
        <v>1106.23</v>
      </c>
      <c r="AY39">
        <f t="shared" si="28"/>
        <v>0.33014302631460002</v>
      </c>
      <c r="AZ39">
        <v>0.5</v>
      </c>
      <c r="BA39">
        <f t="shared" si="29"/>
        <v>1681.1045999281762</v>
      </c>
      <c r="BB39">
        <f t="shared" si="30"/>
        <v>50.255132460977087</v>
      </c>
      <c r="BC39">
        <f t="shared" si="31"/>
        <v>277.50248008584151</v>
      </c>
      <c r="BD39">
        <f t="shared" si="32"/>
        <v>3.2267217043269771E-2</v>
      </c>
      <c r="BE39">
        <f t="shared" si="33"/>
        <v>2.1023114542183814</v>
      </c>
      <c r="BF39">
        <f t="shared" si="34"/>
        <v>617.65395331095203</v>
      </c>
      <c r="BG39" t="s">
        <v>526</v>
      </c>
      <c r="BH39">
        <v>542.97</v>
      </c>
      <c r="BI39">
        <f t="shared" si="35"/>
        <v>542.97</v>
      </c>
      <c r="BJ39">
        <f t="shared" si="36"/>
        <v>0.50917078726847032</v>
      </c>
      <c r="BK39">
        <f t="shared" si="37"/>
        <v>0.64839349501118482</v>
      </c>
      <c r="BL39">
        <f t="shared" si="38"/>
        <v>0.80502613451486726</v>
      </c>
      <c r="BM39">
        <f t="shared" si="39"/>
        <v>3.242501073939636</v>
      </c>
      <c r="BN39">
        <f t="shared" si="40"/>
        <v>0.95380605854300116</v>
      </c>
      <c r="BO39">
        <f t="shared" si="41"/>
        <v>0.47510212059992968</v>
      </c>
      <c r="BP39">
        <f t="shared" si="42"/>
        <v>0.52489787940007027</v>
      </c>
      <c r="BQ39">
        <v>1663</v>
      </c>
      <c r="BR39">
        <v>300</v>
      </c>
      <c r="BS39">
        <v>300</v>
      </c>
      <c r="BT39">
        <v>300</v>
      </c>
      <c r="BU39">
        <v>10274.700000000001</v>
      </c>
      <c r="BV39">
        <v>999.2</v>
      </c>
      <c r="BW39">
        <v>-1.0939000000000001E-2</v>
      </c>
      <c r="BX39">
        <v>-10.25</v>
      </c>
      <c r="BY39" t="s">
        <v>409</v>
      </c>
      <c r="BZ39" t="s">
        <v>409</v>
      </c>
      <c r="CA39" t="s">
        <v>409</v>
      </c>
      <c r="CB39" t="s">
        <v>409</v>
      </c>
      <c r="CC39" t="s">
        <v>409</v>
      </c>
      <c r="CD39" t="s">
        <v>409</v>
      </c>
      <c r="CE39" t="s">
        <v>409</v>
      </c>
      <c r="CF39" t="s">
        <v>409</v>
      </c>
      <c r="CG39" t="s">
        <v>409</v>
      </c>
      <c r="CH39" t="s">
        <v>409</v>
      </c>
      <c r="CI39">
        <f t="shared" si="43"/>
        <v>1999.89</v>
      </c>
      <c r="CJ39">
        <f t="shared" si="44"/>
        <v>1681.1045999281762</v>
      </c>
      <c r="CK39">
        <f t="shared" si="45"/>
        <v>0.84059853288339659</v>
      </c>
      <c r="CL39">
        <f t="shared" si="46"/>
        <v>0.16075516846495544</v>
      </c>
      <c r="CM39">
        <v>6</v>
      </c>
      <c r="CN39">
        <v>0.5</v>
      </c>
      <c r="CO39" t="s">
        <v>410</v>
      </c>
      <c r="CP39">
        <v>2</v>
      </c>
      <c r="CQ39">
        <v>1659552441.5</v>
      </c>
      <c r="CR39">
        <v>336.56299999999999</v>
      </c>
      <c r="CS39">
        <v>400.06599999999997</v>
      </c>
      <c r="CT39">
        <v>29.696000000000002</v>
      </c>
      <c r="CU39">
        <v>20.446200000000001</v>
      </c>
      <c r="CV39">
        <v>334.94499999999999</v>
      </c>
      <c r="CW39">
        <v>29.641300000000001</v>
      </c>
      <c r="CX39">
        <v>500.096</v>
      </c>
      <c r="CY39">
        <v>98.804900000000004</v>
      </c>
      <c r="CZ39">
        <v>9.9823099999999998E-2</v>
      </c>
      <c r="DA39">
        <v>32.376600000000003</v>
      </c>
      <c r="DB39">
        <v>32.033799999999999</v>
      </c>
      <c r="DC39">
        <v>999.9</v>
      </c>
      <c r="DD39">
        <v>0</v>
      </c>
      <c r="DE39">
        <v>0</v>
      </c>
      <c r="DF39">
        <v>10007.5</v>
      </c>
      <c r="DG39">
        <v>0</v>
      </c>
      <c r="DH39">
        <v>1978.5</v>
      </c>
      <c r="DI39">
        <v>-63.5032</v>
      </c>
      <c r="DJ39">
        <v>346.863</v>
      </c>
      <c r="DK39">
        <v>408.416</v>
      </c>
      <c r="DL39">
        <v>9.2497600000000002</v>
      </c>
      <c r="DM39">
        <v>400.06599999999997</v>
      </c>
      <c r="DN39">
        <v>20.446200000000001</v>
      </c>
      <c r="DO39">
        <v>2.93411</v>
      </c>
      <c r="DP39">
        <v>2.0201799999999999</v>
      </c>
      <c r="DQ39">
        <v>23.6586</v>
      </c>
      <c r="DR39">
        <v>17.603400000000001</v>
      </c>
      <c r="DS39">
        <v>1999.89</v>
      </c>
      <c r="DT39">
        <v>0.98</v>
      </c>
      <c r="DU39">
        <v>0.02</v>
      </c>
      <c r="DV39">
        <v>0</v>
      </c>
      <c r="DW39">
        <v>741.2</v>
      </c>
      <c r="DX39">
        <v>5.0001199999999999</v>
      </c>
      <c r="DY39">
        <v>15383.2</v>
      </c>
      <c r="DZ39">
        <v>16031.1</v>
      </c>
      <c r="EA39">
        <v>51.561999999999998</v>
      </c>
      <c r="EB39">
        <v>52.625</v>
      </c>
      <c r="EC39">
        <v>52.311999999999998</v>
      </c>
      <c r="ED39">
        <v>52.061999999999998</v>
      </c>
      <c r="EE39">
        <v>52.875</v>
      </c>
      <c r="EF39">
        <v>1954.99</v>
      </c>
      <c r="EG39">
        <v>39.9</v>
      </c>
      <c r="EH39">
        <v>0</v>
      </c>
      <c r="EI39">
        <v>121.2999999523163</v>
      </c>
      <c r="EJ39">
        <v>0</v>
      </c>
      <c r="EK39">
        <v>741.01588000000004</v>
      </c>
      <c r="EL39">
        <v>0.17846154343295079</v>
      </c>
      <c r="EM39">
        <v>33.092308075895843</v>
      </c>
      <c r="EN39">
        <v>15394.611999999999</v>
      </c>
      <c r="EO39">
        <v>15</v>
      </c>
      <c r="EP39">
        <v>1659552402.5</v>
      </c>
      <c r="EQ39" t="s">
        <v>527</v>
      </c>
      <c r="ER39">
        <v>1659552399.5</v>
      </c>
      <c r="ES39">
        <v>1659552402.5</v>
      </c>
      <c r="ET39">
        <v>42</v>
      </c>
      <c r="EU39">
        <v>-6.0000000000000001E-3</v>
      </c>
      <c r="EV39">
        <v>-5.0000000000000001E-3</v>
      </c>
      <c r="EW39">
        <v>1.748</v>
      </c>
      <c r="EX39">
        <v>-0.223</v>
      </c>
      <c r="EY39">
        <v>400</v>
      </c>
      <c r="EZ39">
        <v>20</v>
      </c>
      <c r="FA39">
        <v>0.03</v>
      </c>
      <c r="FB39">
        <v>0.01</v>
      </c>
      <c r="FC39">
        <v>50.068540970782401</v>
      </c>
      <c r="FD39">
        <v>0.25094867923340441</v>
      </c>
      <c r="FE39">
        <v>0.1051487325920086</v>
      </c>
      <c r="FF39">
        <v>1</v>
      </c>
      <c r="FG39">
        <v>0.43909332783026511</v>
      </c>
      <c r="FH39">
        <v>6.6930291019284424E-2</v>
      </c>
      <c r="FI39">
        <v>1.3152997024572561E-2</v>
      </c>
      <c r="FJ39">
        <v>1</v>
      </c>
      <c r="FK39">
        <v>2</v>
      </c>
      <c r="FL39">
        <v>2</v>
      </c>
      <c r="FM39" t="s">
        <v>412</v>
      </c>
      <c r="FN39">
        <v>2.92577</v>
      </c>
      <c r="FO39">
        <v>2.7028099999999999</v>
      </c>
      <c r="FP39">
        <v>8.2393499999999995E-2</v>
      </c>
      <c r="FQ39">
        <v>9.5455999999999999E-2</v>
      </c>
      <c r="FR39">
        <v>0.12968199999999999</v>
      </c>
      <c r="FS39">
        <v>9.9427799999999997E-2</v>
      </c>
      <c r="FT39">
        <v>31810.2</v>
      </c>
      <c r="FU39">
        <v>17283.400000000001</v>
      </c>
      <c r="FV39">
        <v>31177.8</v>
      </c>
      <c r="FW39">
        <v>20812.5</v>
      </c>
      <c r="FX39">
        <v>36831.699999999997</v>
      </c>
      <c r="FY39">
        <v>31911.5</v>
      </c>
      <c r="FZ39">
        <v>47211.5</v>
      </c>
      <c r="GA39">
        <v>39833.199999999997</v>
      </c>
      <c r="GB39">
        <v>1.8449800000000001</v>
      </c>
      <c r="GC39">
        <v>1.7630999999999999</v>
      </c>
      <c r="GD39">
        <v>-3.5315800000000001E-2</v>
      </c>
      <c r="GE39">
        <v>0</v>
      </c>
      <c r="GF39">
        <v>32.606400000000001</v>
      </c>
      <c r="GG39">
        <v>999.9</v>
      </c>
      <c r="GH39">
        <v>47.6</v>
      </c>
      <c r="GI39">
        <v>41.7</v>
      </c>
      <c r="GJ39">
        <v>39.091299999999997</v>
      </c>
      <c r="GK39">
        <v>61.407299999999999</v>
      </c>
      <c r="GL39">
        <v>18.377400000000002</v>
      </c>
      <c r="GM39">
        <v>1</v>
      </c>
      <c r="GN39">
        <v>1.2346699999999999</v>
      </c>
      <c r="GO39">
        <v>6.5408400000000002</v>
      </c>
      <c r="GP39">
        <v>20.076499999999999</v>
      </c>
      <c r="GQ39">
        <v>5.19198</v>
      </c>
      <c r="GR39">
        <v>11.950100000000001</v>
      </c>
      <c r="GS39">
        <v>4.9928499999999998</v>
      </c>
      <c r="GT39">
        <v>3.2911000000000001</v>
      </c>
      <c r="GU39">
        <v>9999</v>
      </c>
      <c r="GV39">
        <v>9999</v>
      </c>
      <c r="GW39">
        <v>9999</v>
      </c>
      <c r="GX39">
        <v>999.9</v>
      </c>
      <c r="GY39">
        <v>1.87561</v>
      </c>
      <c r="GZ39">
        <v>1.8745400000000001</v>
      </c>
      <c r="HA39">
        <v>1.875</v>
      </c>
      <c r="HB39">
        <v>1.87863</v>
      </c>
      <c r="HC39">
        <v>1.87222</v>
      </c>
      <c r="HD39">
        <v>1.8698699999999999</v>
      </c>
      <c r="HE39">
        <v>1.87195</v>
      </c>
      <c r="HF39">
        <v>1.875</v>
      </c>
      <c r="HG39">
        <v>0</v>
      </c>
      <c r="HH39">
        <v>0</v>
      </c>
      <c r="HI39">
        <v>0</v>
      </c>
      <c r="HJ39">
        <v>0</v>
      </c>
      <c r="HK39" t="s">
        <v>413</v>
      </c>
      <c r="HL39" t="s">
        <v>414</v>
      </c>
      <c r="HM39" t="s">
        <v>415</v>
      </c>
      <c r="HN39" t="s">
        <v>415</v>
      </c>
      <c r="HO39" t="s">
        <v>415</v>
      </c>
      <c r="HP39" t="s">
        <v>415</v>
      </c>
      <c r="HQ39">
        <v>0</v>
      </c>
      <c r="HR39">
        <v>100</v>
      </c>
      <c r="HS39">
        <v>100</v>
      </c>
      <c r="HT39">
        <v>1.6180000000000001</v>
      </c>
      <c r="HU39">
        <v>5.4699999999999999E-2</v>
      </c>
      <c r="HV39">
        <v>0.96926159083922681</v>
      </c>
      <c r="HW39">
        <v>1.812336702895212E-3</v>
      </c>
      <c r="HX39">
        <v>3.8619255251623539E-7</v>
      </c>
      <c r="HY39">
        <v>-5.7368983599850312E-11</v>
      </c>
      <c r="HZ39">
        <v>-0.25743662430996539</v>
      </c>
      <c r="IA39">
        <v>-3.0293124852242E-2</v>
      </c>
      <c r="IB39">
        <v>2.0697258898176802E-3</v>
      </c>
      <c r="IC39">
        <v>-2.3362980786251589E-5</v>
      </c>
      <c r="ID39">
        <v>3</v>
      </c>
      <c r="IE39">
        <v>2169</v>
      </c>
      <c r="IF39">
        <v>1</v>
      </c>
      <c r="IG39">
        <v>29</v>
      </c>
      <c r="IH39">
        <v>0.7</v>
      </c>
      <c r="II39">
        <v>0.7</v>
      </c>
      <c r="IJ39">
        <v>1.00708</v>
      </c>
      <c r="IK39">
        <v>2.4291999999999998</v>
      </c>
      <c r="IL39">
        <v>1.5490699999999999</v>
      </c>
      <c r="IM39">
        <v>2.2985799999999998</v>
      </c>
      <c r="IN39">
        <v>1.5918000000000001</v>
      </c>
      <c r="IO39">
        <v>2.3120099999999999</v>
      </c>
      <c r="IP39">
        <v>44.167700000000004</v>
      </c>
      <c r="IQ39">
        <v>14.534800000000001</v>
      </c>
      <c r="IR39">
        <v>18</v>
      </c>
      <c r="IS39">
        <v>511.315</v>
      </c>
      <c r="IT39">
        <v>429.13099999999997</v>
      </c>
      <c r="IU39">
        <v>24.539400000000001</v>
      </c>
      <c r="IV39">
        <v>41.601500000000001</v>
      </c>
      <c r="IW39">
        <v>30.001200000000001</v>
      </c>
      <c r="IX39">
        <v>41.777299999999997</v>
      </c>
      <c r="IY39">
        <v>41.793799999999997</v>
      </c>
      <c r="IZ39">
        <v>20.202999999999999</v>
      </c>
      <c r="JA39">
        <v>49.3613</v>
      </c>
      <c r="JB39">
        <v>0</v>
      </c>
      <c r="JC39">
        <v>24.524100000000001</v>
      </c>
      <c r="JD39">
        <v>400</v>
      </c>
      <c r="JE39">
        <v>20.453900000000001</v>
      </c>
      <c r="JF39">
        <v>98.011200000000002</v>
      </c>
      <c r="JG39">
        <v>97.376599999999996</v>
      </c>
    </row>
    <row r="40" spans="1:267" x14ac:dyDescent="0.3">
      <c r="A40">
        <v>24</v>
      </c>
      <c r="B40">
        <v>1659552566</v>
      </c>
      <c r="C40">
        <v>4587.5</v>
      </c>
      <c r="D40" t="s">
        <v>528</v>
      </c>
      <c r="E40" t="s">
        <v>529</v>
      </c>
      <c r="F40" t="s">
        <v>402</v>
      </c>
      <c r="G40" t="s">
        <v>403</v>
      </c>
      <c r="H40" t="s">
        <v>34</v>
      </c>
      <c r="I40" t="s">
        <v>483</v>
      </c>
      <c r="J40" t="s">
        <v>405</v>
      </c>
      <c r="K40">
        <f t="shared" si="0"/>
        <v>7.3631447023581194</v>
      </c>
      <c r="L40">
        <v>1659552566</v>
      </c>
      <c r="M40">
        <f t="shared" si="1"/>
        <v>7.3602978034968888E-3</v>
      </c>
      <c r="N40">
        <f t="shared" si="2"/>
        <v>7.3602978034968887</v>
      </c>
      <c r="O40">
        <f t="shared" si="3"/>
        <v>53.630624279260147</v>
      </c>
      <c r="P40">
        <f t="shared" si="4"/>
        <v>431.92599999999999</v>
      </c>
      <c r="Q40">
        <f t="shared" si="5"/>
        <v>190.63236859626824</v>
      </c>
      <c r="R40">
        <f t="shared" si="6"/>
        <v>18.853141116829246</v>
      </c>
      <c r="S40">
        <f t="shared" si="7"/>
        <v>42.716574787326003</v>
      </c>
      <c r="T40">
        <f t="shared" si="8"/>
        <v>0.39463920356605175</v>
      </c>
      <c r="U40">
        <f t="shared" si="9"/>
        <v>2.9072764024799618</v>
      </c>
      <c r="V40">
        <f t="shared" si="10"/>
        <v>0.36711201085060735</v>
      </c>
      <c r="W40">
        <f t="shared" si="11"/>
        <v>0.23175800973443822</v>
      </c>
      <c r="X40">
        <f t="shared" si="12"/>
        <v>321.50861386138661</v>
      </c>
      <c r="Y40">
        <f t="shared" si="13"/>
        <v>32.184670762993754</v>
      </c>
      <c r="Z40">
        <f t="shared" si="14"/>
        <v>31.983499999999999</v>
      </c>
      <c r="AA40">
        <f t="shared" si="15"/>
        <v>4.7706255451309492</v>
      </c>
      <c r="AB40">
        <f t="shared" si="16"/>
        <v>59.300701445323668</v>
      </c>
      <c r="AC40">
        <f t="shared" si="17"/>
        <v>2.8643403475025999</v>
      </c>
      <c r="AD40">
        <f t="shared" si="18"/>
        <v>4.8301964018816443</v>
      </c>
      <c r="AE40">
        <f t="shared" si="19"/>
        <v>1.9062851976283492</v>
      </c>
      <c r="AF40">
        <f t="shared" si="20"/>
        <v>-324.58913313421277</v>
      </c>
      <c r="AG40">
        <f t="shared" si="21"/>
        <v>34.388116539063674</v>
      </c>
      <c r="AH40">
        <f t="shared" si="22"/>
        <v>2.6849173096154422</v>
      </c>
      <c r="AI40">
        <f t="shared" si="23"/>
        <v>33.992514575852965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51319.962160611809</v>
      </c>
      <c r="AO40" t="s">
        <v>406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530</v>
      </c>
      <c r="AV40">
        <v>10275.200000000001</v>
      </c>
      <c r="AW40">
        <v>745.61376923076921</v>
      </c>
      <c r="AX40">
        <v>1141.0899999999999</v>
      </c>
      <c r="AY40">
        <f t="shared" si="28"/>
        <v>0.34657759753326267</v>
      </c>
      <c r="AZ40">
        <v>0.5</v>
      </c>
      <c r="BA40">
        <f t="shared" si="29"/>
        <v>1681.1885999281792</v>
      </c>
      <c r="BB40">
        <f t="shared" si="30"/>
        <v>53.630624279260147</v>
      </c>
      <c r="BC40">
        <f t="shared" si="31"/>
        <v>291.3311529817089</v>
      </c>
      <c r="BD40">
        <f t="shared" si="32"/>
        <v>3.4273405624488683E-2</v>
      </c>
      <c r="BE40">
        <f t="shared" si="33"/>
        <v>2.0075366535505523</v>
      </c>
      <c r="BF40">
        <f t="shared" si="34"/>
        <v>628.37221233877096</v>
      </c>
      <c r="BG40" t="s">
        <v>531</v>
      </c>
      <c r="BH40">
        <v>546.37</v>
      </c>
      <c r="BI40">
        <f t="shared" si="35"/>
        <v>546.37</v>
      </c>
      <c r="BJ40">
        <f t="shared" si="36"/>
        <v>0.52118588367262875</v>
      </c>
      <c r="BK40">
        <f t="shared" si="37"/>
        <v>0.66497886529666195</v>
      </c>
      <c r="BL40">
        <f t="shared" si="38"/>
        <v>0.79389360596083858</v>
      </c>
      <c r="BM40">
        <f t="shared" si="39"/>
        <v>2.681313643629577</v>
      </c>
      <c r="BN40">
        <f t="shared" si="40"/>
        <v>0.93950905677109786</v>
      </c>
      <c r="BO40">
        <f t="shared" si="41"/>
        <v>0.48728244786435454</v>
      </c>
      <c r="BP40">
        <f t="shared" si="42"/>
        <v>0.51271755213564552</v>
      </c>
      <c r="BQ40">
        <v>1665</v>
      </c>
      <c r="BR40">
        <v>300</v>
      </c>
      <c r="BS40">
        <v>300</v>
      </c>
      <c r="BT40">
        <v>300</v>
      </c>
      <c r="BU40">
        <v>10275.200000000001</v>
      </c>
      <c r="BV40">
        <v>1027.06</v>
      </c>
      <c r="BW40">
        <v>-1.0939600000000001E-2</v>
      </c>
      <c r="BX40">
        <v>-9.6199999999999992</v>
      </c>
      <c r="BY40" t="s">
        <v>409</v>
      </c>
      <c r="BZ40" t="s">
        <v>409</v>
      </c>
      <c r="CA40" t="s">
        <v>409</v>
      </c>
      <c r="CB40" t="s">
        <v>409</v>
      </c>
      <c r="CC40" t="s">
        <v>409</v>
      </c>
      <c r="CD40" t="s">
        <v>409</v>
      </c>
      <c r="CE40" t="s">
        <v>409</v>
      </c>
      <c r="CF40" t="s">
        <v>409</v>
      </c>
      <c r="CG40" t="s">
        <v>409</v>
      </c>
      <c r="CH40" t="s">
        <v>409</v>
      </c>
      <c r="CI40">
        <f t="shared" si="43"/>
        <v>1999.99</v>
      </c>
      <c r="CJ40">
        <f t="shared" si="44"/>
        <v>1681.1885999281792</v>
      </c>
      <c r="CK40">
        <f t="shared" si="45"/>
        <v>0.84059850295660443</v>
      </c>
      <c r="CL40">
        <f t="shared" si="46"/>
        <v>0.16075511070624685</v>
      </c>
      <c r="CM40">
        <v>6</v>
      </c>
      <c r="CN40">
        <v>0.5</v>
      </c>
      <c r="CO40" t="s">
        <v>410</v>
      </c>
      <c r="CP40">
        <v>2</v>
      </c>
      <c r="CQ40">
        <v>1659552566</v>
      </c>
      <c r="CR40">
        <v>431.92599999999999</v>
      </c>
      <c r="CS40">
        <v>500.07900000000001</v>
      </c>
      <c r="CT40">
        <v>28.962599999999998</v>
      </c>
      <c r="CU40">
        <v>20.388400000000001</v>
      </c>
      <c r="CV40">
        <v>429.83199999999999</v>
      </c>
      <c r="CW40">
        <v>28.932099999999998</v>
      </c>
      <c r="CX40">
        <v>500.137</v>
      </c>
      <c r="CY40">
        <v>98.797499999999999</v>
      </c>
      <c r="CZ40">
        <v>0.100401</v>
      </c>
      <c r="DA40">
        <v>32.2029</v>
      </c>
      <c r="DB40">
        <v>31.983499999999999</v>
      </c>
      <c r="DC40">
        <v>999.9</v>
      </c>
      <c r="DD40">
        <v>0</v>
      </c>
      <c r="DE40">
        <v>0</v>
      </c>
      <c r="DF40">
        <v>9993.75</v>
      </c>
      <c r="DG40">
        <v>0</v>
      </c>
      <c r="DH40">
        <v>1893.93</v>
      </c>
      <c r="DI40">
        <v>-68.152900000000002</v>
      </c>
      <c r="DJ40">
        <v>444.80900000000003</v>
      </c>
      <c r="DK40">
        <v>510.48700000000002</v>
      </c>
      <c r="DL40">
        <v>8.5741599999999991</v>
      </c>
      <c r="DM40">
        <v>500.07900000000001</v>
      </c>
      <c r="DN40">
        <v>20.388400000000001</v>
      </c>
      <c r="DO40">
        <v>2.8614299999999999</v>
      </c>
      <c r="DP40">
        <v>2.0143300000000002</v>
      </c>
      <c r="DQ40">
        <v>23.242799999999999</v>
      </c>
      <c r="DR40">
        <v>17.557400000000001</v>
      </c>
      <c r="DS40">
        <v>1999.99</v>
      </c>
      <c r="DT40">
        <v>0.98</v>
      </c>
      <c r="DU40">
        <v>0.02</v>
      </c>
      <c r="DV40">
        <v>0</v>
      </c>
      <c r="DW40">
        <v>745.31399999999996</v>
      </c>
      <c r="DX40">
        <v>5.0001199999999999</v>
      </c>
      <c r="DY40">
        <v>15452</v>
      </c>
      <c r="DZ40">
        <v>16031.9</v>
      </c>
      <c r="EA40">
        <v>51.561999999999998</v>
      </c>
      <c r="EB40">
        <v>52.75</v>
      </c>
      <c r="EC40">
        <v>52.311999999999998</v>
      </c>
      <c r="ED40">
        <v>52.061999999999998</v>
      </c>
      <c r="EE40">
        <v>52.875</v>
      </c>
      <c r="EF40">
        <v>1955.09</v>
      </c>
      <c r="EG40">
        <v>39.9</v>
      </c>
      <c r="EH40">
        <v>0</v>
      </c>
      <c r="EI40">
        <v>123.9000000953674</v>
      </c>
      <c r="EJ40">
        <v>0</v>
      </c>
      <c r="EK40">
        <v>745.61376923076921</v>
      </c>
      <c r="EL40">
        <v>-3.0501196640297961</v>
      </c>
      <c r="EM40">
        <v>-102.7794871417973</v>
      </c>
      <c r="EN40">
        <v>15465.573076923079</v>
      </c>
      <c r="EO40">
        <v>15</v>
      </c>
      <c r="EP40">
        <v>1659552522.5</v>
      </c>
      <c r="EQ40" t="s">
        <v>532</v>
      </c>
      <c r="ER40">
        <v>1659552522</v>
      </c>
      <c r="ES40">
        <v>1659552522.5</v>
      </c>
      <c r="ET40">
        <v>43</v>
      </c>
      <c r="EU40">
        <v>0.27900000000000003</v>
      </c>
      <c r="EV40">
        <v>-2E-3</v>
      </c>
      <c r="EW40">
        <v>2.2389999999999999</v>
      </c>
      <c r="EX40">
        <v>-0.216</v>
      </c>
      <c r="EY40">
        <v>500</v>
      </c>
      <c r="EZ40">
        <v>20</v>
      </c>
      <c r="FA40">
        <v>0.02</v>
      </c>
      <c r="FB40">
        <v>0.01</v>
      </c>
      <c r="FC40">
        <v>53.773561468153673</v>
      </c>
      <c r="FD40">
        <v>-0.94531275536243553</v>
      </c>
      <c r="FE40">
        <v>0.16385923083762621</v>
      </c>
      <c r="FF40">
        <v>1</v>
      </c>
      <c r="FG40">
        <v>0.38457960454090928</v>
      </c>
      <c r="FH40">
        <v>5.2775244519629463E-2</v>
      </c>
      <c r="FI40">
        <v>7.9661739316272146E-3</v>
      </c>
      <c r="FJ40">
        <v>1</v>
      </c>
      <c r="FK40">
        <v>2</v>
      </c>
      <c r="FL40">
        <v>2</v>
      </c>
      <c r="FM40" t="s">
        <v>412</v>
      </c>
      <c r="FN40">
        <v>2.9258500000000001</v>
      </c>
      <c r="FO40">
        <v>2.7032699999999998</v>
      </c>
      <c r="FP40">
        <v>0.1003</v>
      </c>
      <c r="FQ40">
        <v>0.11294</v>
      </c>
      <c r="FR40">
        <v>0.127499</v>
      </c>
      <c r="FS40">
        <v>9.9221699999999996E-2</v>
      </c>
      <c r="FT40">
        <v>31185.8</v>
      </c>
      <c r="FU40">
        <v>16947.2</v>
      </c>
      <c r="FV40">
        <v>31175.5</v>
      </c>
      <c r="FW40">
        <v>20811.099999999999</v>
      </c>
      <c r="FX40">
        <v>36919.5</v>
      </c>
      <c r="FY40">
        <v>31917</v>
      </c>
      <c r="FZ40">
        <v>47208</v>
      </c>
      <c r="GA40">
        <v>39830.800000000003</v>
      </c>
      <c r="GB40">
        <v>1.84463</v>
      </c>
      <c r="GC40">
        <v>1.7622500000000001</v>
      </c>
      <c r="GD40">
        <v>-3.6284299999999998E-2</v>
      </c>
      <c r="GE40">
        <v>0</v>
      </c>
      <c r="GF40">
        <v>32.571800000000003</v>
      </c>
      <c r="GG40">
        <v>999.9</v>
      </c>
      <c r="GH40">
        <v>47.5</v>
      </c>
      <c r="GI40">
        <v>41.8</v>
      </c>
      <c r="GJ40">
        <v>39.218200000000003</v>
      </c>
      <c r="GK40">
        <v>61.567300000000003</v>
      </c>
      <c r="GL40">
        <v>18.465499999999999</v>
      </c>
      <c r="GM40">
        <v>1</v>
      </c>
      <c r="GN40">
        <v>1.2409300000000001</v>
      </c>
      <c r="GO40">
        <v>6.3891299999999998</v>
      </c>
      <c r="GP40">
        <v>20.079999999999998</v>
      </c>
      <c r="GQ40">
        <v>5.1925800000000004</v>
      </c>
      <c r="GR40">
        <v>11.950100000000001</v>
      </c>
      <c r="GS40">
        <v>4.9919500000000001</v>
      </c>
      <c r="GT40">
        <v>3.2913299999999999</v>
      </c>
      <c r="GU40">
        <v>9999</v>
      </c>
      <c r="GV40">
        <v>9999</v>
      </c>
      <c r="GW40">
        <v>9999</v>
      </c>
      <c r="GX40">
        <v>999.9</v>
      </c>
      <c r="GY40">
        <v>1.87561</v>
      </c>
      <c r="GZ40">
        <v>1.8745400000000001</v>
      </c>
      <c r="HA40">
        <v>1.875</v>
      </c>
      <c r="HB40">
        <v>1.8786400000000001</v>
      </c>
      <c r="HC40">
        <v>1.8722300000000001</v>
      </c>
      <c r="HD40">
        <v>1.86991</v>
      </c>
      <c r="HE40">
        <v>1.8719600000000001</v>
      </c>
      <c r="HF40">
        <v>1.87503</v>
      </c>
      <c r="HG40">
        <v>0</v>
      </c>
      <c r="HH40">
        <v>0</v>
      </c>
      <c r="HI40">
        <v>0</v>
      </c>
      <c r="HJ40">
        <v>0</v>
      </c>
      <c r="HK40" t="s">
        <v>413</v>
      </c>
      <c r="HL40" t="s">
        <v>414</v>
      </c>
      <c r="HM40" t="s">
        <v>415</v>
      </c>
      <c r="HN40" t="s">
        <v>415</v>
      </c>
      <c r="HO40" t="s">
        <v>415</v>
      </c>
      <c r="HP40" t="s">
        <v>415</v>
      </c>
      <c r="HQ40">
        <v>0</v>
      </c>
      <c r="HR40">
        <v>100</v>
      </c>
      <c r="HS40">
        <v>100</v>
      </c>
      <c r="HT40">
        <v>2.0939999999999999</v>
      </c>
      <c r="HU40">
        <v>3.0499999999999999E-2</v>
      </c>
      <c r="HV40">
        <v>1.2484216122841141</v>
      </c>
      <c r="HW40">
        <v>1.812336702895212E-3</v>
      </c>
      <c r="HX40">
        <v>3.8619255251623539E-7</v>
      </c>
      <c r="HY40">
        <v>-5.7368983599850312E-11</v>
      </c>
      <c r="HZ40">
        <v>-0.25976645340545529</v>
      </c>
      <c r="IA40">
        <v>-3.0293124852242E-2</v>
      </c>
      <c r="IB40">
        <v>2.0697258898176802E-3</v>
      </c>
      <c r="IC40">
        <v>-2.3362980786251589E-5</v>
      </c>
      <c r="ID40">
        <v>3</v>
      </c>
      <c r="IE40">
        <v>2169</v>
      </c>
      <c r="IF40">
        <v>1</v>
      </c>
      <c r="IG40">
        <v>29</v>
      </c>
      <c r="IH40">
        <v>0.7</v>
      </c>
      <c r="II40">
        <v>0.7</v>
      </c>
      <c r="IJ40">
        <v>1.2060500000000001</v>
      </c>
      <c r="IK40">
        <v>2.4145500000000002</v>
      </c>
      <c r="IL40">
        <v>1.5490699999999999</v>
      </c>
      <c r="IM40">
        <v>2.2985799999999998</v>
      </c>
      <c r="IN40">
        <v>1.5918000000000001</v>
      </c>
      <c r="IO40">
        <v>2.34375</v>
      </c>
      <c r="IP40">
        <v>44.195399999999999</v>
      </c>
      <c r="IQ40">
        <v>14.534800000000001</v>
      </c>
      <c r="IR40">
        <v>18</v>
      </c>
      <c r="IS40">
        <v>511.13200000000001</v>
      </c>
      <c r="IT40">
        <v>428.59899999999999</v>
      </c>
      <c r="IU40">
        <v>23.92</v>
      </c>
      <c r="IV40">
        <v>41.636400000000002</v>
      </c>
      <c r="IW40">
        <v>30</v>
      </c>
      <c r="IX40">
        <v>41.785699999999999</v>
      </c>
      <c r="IY40">
        <v>41.798000000000002</v>
      </c>
      <c r="IZ40">
        <v>24.174099999999999</v>
      </c>
      <c r="JA40">
        <v>49.720799999999997</v>
      </c>
      <c r="JB40">
        <v>0</v>
      </c>
      <c r="JC40">
        <v>24.3323</v>
      </c>
      <c r="JD40">
        <v>500</v>
      </c>
      <c r="JE40">
        <v>20.2774</v>
      </c>
      <c r="JF40">
        <v>98.003799999999998</v>
      </c>
      <c r="JG40">
        <v>97.3703</v>
      </c>
    </row>
    <row r="41" spans="1:267" x14ac:dyDescent="0.3">
      <c r="A41">
        <v>25</v>
      </c>
      <c r="B41">
        <v>1659552722.5</v>
      </c>
      <c r="C41">
        <v>4744</v>
      </c>
      <c r="D41" t="s">
        <v>533</v>
      </c>
      <c r="E41" t="s">
        <v>534</v>
      </c>
      <c r="F41" t="s">
        <v>402</v>
      </c>
      <c r="G41" t="s">
        <v>403</v>
      </c>
      <c r="H41" t="s">
        <v>34</v>
      </c>
      <c r="I41" t="s">
        <v>483</v>
      </c>
      <c r="J41" t="s">
        <v>405</v>
      </c>
      <c r="K41">
        <f t="shared" si="0"/>
        <v>6.0424016446288569</v>
      </c>
      <c r="L41">
        <v>1659552722.5</v>
      </c>
      <c r="M41">
        <f t="shared" si="1"/>
        <v>6.1993465506070657E-3</v>
      </c>
      <c r="N41">
        <f t="shared" si="2"/>
        <v>6.199346550607066</v>
      </c>
      <c r="O41">
        <f t="shared" si="3"/>
        <v>54.619497293184743</v>
      </c>
      <c r="P41">
        <f t="shared" si="4"/>
        <v>530.63</v>
      </c>
      <c r="Q41">
        <f t="shared" si="5"/>
        <v>229.57848681598588</v>
      </c>
      <c r="R41">
        <f t="shared" si="6"/>
        <v>22.704051615840655</v>
      </c>
      <c r="S41">
        <f t="shared" si="7"/>
        <v>52.476393045354996</v>
      </c>
      <c r="T41">
        <f t="shared" si="8"/>
        <v>0.31850697683506479</v>
      </c>
      <c r="U41">
        <f t="shared" si="9"/>
        <v>2.9111465375358305</v>
      </c>
      <c r="V41">
        <f t="shared" si="10"/>
        <v>0.30033627928611367</v>
      </c>
      <c r="W41">
        <f t="shared" si="11"/>
        <v>0.18925629909922212</v>
      </c>
      <c r="X41">
        <f t="shared" si="12"/>
        <v>321.48467386137628</v>
      </c>
      <c r="Y41">
        <f t="shared" si="13"/>
        <v>32.352173704242631</v>
      </c>
      <c r="Z41">
        <f t="shared" si="14"/>
        <v>32.006500000000003</v>
      </c>
      <c r="AA41">
        <f t="shared" si="15"/>
        <v>4.7768402802065131</v>
      </c>
      <c r="AB41">
        <f t="shared" si="16"/>
        <v>58.702107188552986</v>
      </c>
      <c r="AC41">
        <f t="shared" si="17"/>
        <v>2.8138652292521997</v>
      </c>
      <c r="AD41">
        <f t="shared" si="18"/>
        <v>4.7934654546794677</v>
      </c>
      <c r="AE41">
        <f t="shared" si="19"/>
        <v>1.9629750509543133</v>
      </c>
      <c r="AF41">
        <f t="shared" si="20"/>
        <v>-273.39118288177161</v>
      </c>
      <c r="AG41">
        <f t="shared" si="21"/>
        <v>9.6364679528820307</v>
      </c>
      <c r="AH41">
        <f t="shared" si="22"/>
        <v>0.75097148037542449</v>
      </c>
      <c r="AI41">
        <f t="shared" si="23"/>
        <v>58.480930412862122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51451.765583138163</v>
      </c>
      <c r="AO41" t="s">
        <v>406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535</v>
      </c>
      <c r="AV41">
        <v>10274.5</v>
      </c>
      <c r="AW41">
        <v>739.80680000000007</v>
      </c>
      <c r="AX41">
        <v>1141.51</v>
      </c>
      <c r="AY41">
        <f t="shared" si="28"/>
        <v>0.35190510814622733</v>
      </c>
      <c r="AZ41">
        <v>0.5</v>
      </c>
      <c r="BA41">
        <f t="shared" si="29"/>
        <v>1681.062599928174</v>
      </c>
      <c r="BB41">
        <f t="shared" si="30"/>
        <v>54.619497293184743</v>
      </c>
      <c r="BC41">
        <f t="shared" si="31"/>
        <v>295.78725801415106</v>
      </c>
      <c r="BD41">
        <f t="shared" si="32"/>
        <v>3.4864217330772496E-2</v>
      </c>
      <c r="BE41">
        <f t="shared" si="33"/>
        <v>2.0064300794561585</v>
      </c>
      <c r="BF41">
        <f t="shared" si="34"/>
        <v>628.49955432402294</v>
      </c>
      <c r="BG41" t="s">
        <v>536</v>
      </c>
      <c r="BH41">
        <v>543.27</v>
      </c>
      <c r="BI41">
        <f t="shared" si="35"/>
        <v>543.27</v>
      </c>
      <c r="BJ41">
        <f t="shared" si="36"/>
        <v>0.52407775665565781</v>
      </c>
      <c r="BK41">
        <f t="shared" si="37"/>
        <v>0.67147499331372007</v>
      </c>
      <c r="BL41">
        <f t="shared" si="38"/>
        <v>0.79289621269819277</v>
      </c>
      <c r="BM41">
        <f t="shared" si="39"/>
        <v>2.715798790873043</v>
      </c>
      <c r="BN41">
        <f t="shared" si="40"/>
        <v>0.93933680373770134</v>
      </c>
      <c r="BO41">
        <f t="shared" si="41"/>
        <v>0.49309119572507937</v>
      </c>
      <c r="BP41">
        <f t="shared" si="42"/>
        <v>0.50690880427492058</v>
      </c>
      <c r="BQ41">
        <v>1667</v>
      </c>
      <c r="BR41">
        <v>300</v>
      </c>
      <c r="BS41">
        <v>300</v>
      </c>
      <c r="BT41">
        <v>300</v>
      </c>
      <c r="BU41">
        <v>10274.5</v>
      </c>
      <c r="BV41">
        <v>1027.3399999999999</v>
      </c>
      <c r="BW41">
        <v>-1.0939000000000001E-2</v>
      </c>
      <c r="BX41">
        <v>-10.4</v>
      </c>
      <c r="BY41" t="s">
        <v>409</v>
      </c>
      <c r="BZ41" t="s">
        <v>409</v>
      </c>
      <c r="CA41" t="s">
        <v>409</v>
      </c>
      <c r="CB41" t="s">
        <v>409</v>
      </c>
      <c r="CC41" t="s">
        <v>409</v>
      </c>
      <c r="CD41" t="s">
        <v>409</v>
      </c>
      <c r="CE41" t="s">
        <v>409</v>
      </c>
      <c r="CF41" t="s">
        <v>409</v>
      </c>
      <c r="CG41" t="s">
        <v>409</v>
      </c>
      <c r="CH41" t="s">
        <v>409</v>
      </c>
      <c r="CI41">
        <f t="shared" si="43"/>
        <v>1999.84</v>
      </c>
      <c r="CJ41">
        <f t="shared" si="44"/>
        <v>1681.062599928174</v>
      </c>
      <c r="CK41">
        <f t="shared" si="45"/>
        <v>0.84059854784791488</v>
      </c>
      <c r="CL41">
        <f t="shared" si="46"/>
        <v>0.16075519734647586</v>
      </c>
      <c r="CM41">
        <v>6</v>
      </c>
      <c r="CN41">
        <v>0.5</v>
      </c>
      <c r="CO41" t="s">
        <v>410</v>
      </c>
      <c r="CP41">
        <v>2</v>
      </c>
      <c r="CQ41">
        <v>1659552722.5</v>
      </c>
      <c r="CR41">
        <v>530.63</v>
      </c>
      <c r="CS41">
        <v>600.10599999999999</v>
      </c>
      <c r="CT41">
        <v>28.453199999999999</v>
      </c>
      <c r="CU41">
        <v>21.2272</v>
      </c>
      <c r="CV41">
        <v>528.08000000000004</v>
      </c>
      <c r="CW41">
        <v>28.449000000000002</v>
      </c>
      <c r="CX41">
        <v>500.10700000000003</v>
      </c>
      <c r="CY41">
        <v>98.794600000000003</v>
      </c>
      <c r="CZ41">
        <v>9.9908499999999997E-2</v>
      </c>
      <c r="DA41">
        <v>32.067900000000002</v>
      </c>
      <c r="DB41">
        <v>32.006500000000003</v>
      </c>
      <c r="DC41">
        <v>999.9</v>
      </c>
      <c r="DD41">
        <v>0</v>
      </c>
      <c r="DE41">
        <v>0</v>
      </c>
      <c r="DF41">
        <v>10016.200000000001</v>
      </c>
      <c r="DG41">
        <v>0</v>
      </c>
      <c r="DH41">
        <v>1911.96</v>
      </c>
      <c r="DI41">
        <v>-69.475300000000004</v>
      </c>
      <c r="DJ41">
        <v>546.17100000000005</v>
      </c>
      <c r="DK41">
        <v>613.12099999999998</v>
      </c>
      <c r="DL41">
        <v>7.2259200000000003</v>
      </c>
      <c r="DM41">
        <v>600.10599999999999</v>
      </c>
      <c r="DN41">
        <v>21.2272</v>
      </c>
      <c r="DO41">
        <v>2.8110200000000001</v>
      </c>
      <c r="DP41">
        <v>2.09714</v>
      </c>
      <c r="DQ41">
        <v>22.948899999999998</v>
      </c>
      <c r="DR41">
        <v>18.197500000000002</v>
      </c>
      <c r="DS41">
        <v>1999.84</v>
      </c>
      <c r="DT41">
        <v>0.98</v>
      </c>
      <c r="DU41">
        <v>0.02</v>
      </c>
      <c r="DV41">
        <v>0</v>
      </c>
      <c r="DW41">
        <v>739.41899999999998</v>
      </c>
      <c r="DX41">
        <v>5.0001199999999999</v>
      </c>
      <c r="DY41">
        <v>15355.6</v>
      </c>
      <c r="DZ41">
        <v>16030.7</v>
      </c>
      <c r="EA41">
        <v>51.625</v>
      </c>
      <c r="EB41">
        <v>52.811999999999998</v>
      </c>
      <c r="EC41">
        <v>52.375</v>
      </c>
      <c r="ED41">
        <v>52.186999999999998</v>
      </c>
      <c r="EE41">
        <v>52.875</v>
      </c>
      <c r="EF41">
        <v>1954.94</v>
      </c>
      <c r="EG41">
        <v>39.9</v>
      </c>
      <c r="EH41">
        <v>0</v>
      </c>
      <c r="EI41">
        <v>156.20000004768369</v>
      </c>
      <c r="EJ41">
        <v>0</v>
      </c>
      <c r="EK41">
        <v>739.80680000000007</v>
      </c>
      <c r="EL41">
        <v>-2.3595384664458261</v>
      </c>
      <c r="EM41">
        <v>-49.669230769106427</v>
      </c>
      <c r="EN41">
        <v>15361.948</v>
      </c>
      <c r="EO41">
        <v>15</v>
      </c>
      <c r="EP41">
        <v>1659552681.5</v>
      </c>
      <c r="EQ41" t="s">
        <v>537</v>
      </c>
      <c r="ER41">
        <v>1659552678.5</v>
      </c>
      <c r="ES41">
        <v>1659552681.5</v>
      </c>
      <c r="ET41">
        <v>44</v>
      </c>
      <c r="EU41">
        <v>0.246</v>
      </c>
      <c r="EV41">
        <v>-1.0999999999999999E-2</v>
      </c>
      <c r="EW41">
        <v>2.7029999999999998</v>
      </c>
      <c r="EX41">
        <v>-0.19900000000000001</v>
      </c>
      <c r="EY41">
        <v>600</v>
      </c>
      <c r="EZ41">
        <v>21</v>
      </c>
      <c r="FA41">
        <v>0.02</v>
      </c>
      <c r="FB41">
        <v>0.02</v>
      </c>
      <c r="FC41">
        <v>54.673239493664383</v>
      </c>
      <c r="FD41">
        <v>-0.96535265710542451</v>
      </c>
      <c r="FE41">
        <v>0.19409356518931109</v>
      </c>
      <c r="FF41">
        <v>1</v>
      </c>
      <c r="FG41">
        <v>0.31522997613060788</v>
      </c>
      <c r="FH41">
        <v>3.3705922307927287E-2</v>
      </c>
      <c r="FI41">
        <v>7.2203623239922004E-3</v>
      </c>
      <c r="FJ41">
        <v>1</v>
      </c>
      <c r="FK41">
        <v>2</v>
      </c>
      <c r="FL41">
        <v>2</v>
      </c>
      <c r="FM41" t="s">
        <v>412</v>
      </c>
      <c r="FN41">
        <v>2.9257300000000002</v>
      </c>
      <c r="FO41">
        <v>2.7029800000000002</v>
      </c>
      <c r="FP41">
        <v>0.116981</v>
      </c>
      <c r="FQ41">
        <v>0.12878300000000001</v>
      </c>
      <c r="FR41">
        <v>0.125998</v>
      </c>
      <c r="FS41">
        <v>0.102066</v>
      </c>
      <c r="FT41">
        <v>30602.9</v>
      </c>
      <c r="FU41">
        <v>16642.2</v>
      </c>
      <c r="FV41">
        <v>31172.5</v>
      </c>
      <c r="FW41">
        <v>20809.5</v>
      </c>
      <c r="FX41">
        <v>36978.6</v>
      </c>
      <c r="FY41">
        <v>31815.5</v>
      </c>
      <c r="FZ41">
        <v>47203.4</v>
      </c>
      <c r="GA41">
        <v>39827.800000000003</v>
      </c>
      <c r="GB41">
        <v>1.8431200000000001</v>
      </c>
      <c r="GC41">
        <v>1.76213</v>
      </c>
      <c r="GD41">
        <v>-3.2745299999999998E-2</v>
      </c>
      <c r="GE41">
        <v>0</v>
      </c>
      <c r="GF41">
        <v>32.537399999999998</v>
      </c>
      <c r="GG41">
        <v>999.9</v>
      </c>
      <c r="GH41">
        <v>47.4</v>
      </c>
      <c r="GI41">
        <v>41.9</v>
      </c>
      <c r="GJ41">
        <v>39.340899999999998</v>
      </c>
      <c r="GK41">
        <v>61.417299999999997</v>
      </c>
      <c r="GL41">
        <v>18.461500000000001</v>
      </c>
      <c r="GM41">
        <v>1</v>
      </c>
      <c r="GN41">
        <v>1.2478499999999999</v>
      </c>
      <c r="GO41">
        <v>7.2250500000000004</v>
      </c>
      <c r="GP41">
        <v>20.049800000000001</v>
      </c>
      <c r="GQ41">
        <v>5.1924299999999999</v>
      </c>
      <c r="GR41">
        <v>11.950100000000001</v>
      </c>
      <c r="GS41">
        <v>4.9932999999999996</v>
      </c>
      <c r="GT41">
        <v>3.2913299999999999</v>
      </c>
      <c r="GU41">
        <v>9999</v>
      </c>
      <c r="GV41">
        <v>9999</v>
      </c>
      <c r="GW41">
        <v>9999</v>
      </c>
      <c r="GX41">
        <v>999.9</v>
      </c>
      <c r="GY41">
        <v>1.87561</v>
      </c>
      <c r="GZ41">
        <v>1.8745400000000001</v>
      </c>
      <c r="HA41">
        <v>1.875</v>
      </c>
      <c r="HB41">
        <v>1.87862</v>
      </c>
      <c r="HC41">
        <v>1.87225</v>
      </c>
      <c r="HD41">
        <v>1.8698699999999999</v>
      </c>
      <c r="HE41">
        <v>1.87195</v>
      </c>
      <c r="HF41">
        <v>1.87503</v>
      </c>
      <c r="HG41">
        <v>0</v>
      </c>
      <c r="HH41">
        <v>0</v>
      </c>
      <c r="HI41">
        <v>0</v>
      </c>
      <c r="HJ41">
        <v>0</v>
      </c>
      <c r="HK41" t="s">
        <v>413</v>
      </c>
      <c r="HL41" t="s">
        <v>414</v>
      </c>
      <c r="HM41" t="s">
        <v>415</v>
      </c>
      <c r="HN41" t="s">
        <v>415</v>
      </c>
      <c r="HO41" t="s">
        <v>415</v>
      </c>
      <c r="HP41" t="s">
        <v>415</v>
      </c>
      <c r="HQ41">
        <v>0</v>
      </c>
      <c r="HR41">
        <v>100</v>
      </c>
      <c r="HS41">
        <v>100</v>
      </c>
      <c r="HT41">
        <v>2.5499999999999998</v>
      </c>
      <c r="HU41">
        <v>4.1999999999999997E-3</v>
      </c>
      <c r="HV41">
        <v>1.494405723787684</v>
      </c>
      <c r="HW41">
        <v>1.812336702895212E-3</v>
      </c>
      <c r="HX41">
        <v>3.8619255251623539E-7</v>
      </c>
      <c r="HY41">
        <v>-5.7368983599850312E-11</v>
      </c>
      <c r="HZ41">
        <v>-0.27118165615276402</v>
      </c>
      <c r="IA41">
        <v>-3.0293124852242E-2</v>
      </c>
      <c r="IB41">
        <v>2.0697258898176802E-3</v>
      </c>
      <c r="IC41">
        <v>-2.3362980786251589E-5</v>
      </c>
      <c r="ID41">
        <v>3</v>
      </c>
      <c r="IE41">
        <v>2169</v>
      </c>
      <c r="IF41">
        <v>1</v>
      </c>
      <c r="IG41">
        <v>29</v>
      </c>
      <c r="IH41">
        <v>0.7</v>
      </c>
      <c r="II41">
        <v>0.7</v>
      </c>
      <c r="IJ41">
        <v>1.39771</v>
      </c>
      <c r="IK41">
        <v>2.3999000000000001</v>
      </c>
      <c r="IL41">
        <v>1.5478499999999999</v>
      </c>
      <c r="IM41">
        <v>2.2985799999999998</v>
      </c>
      <c r="IN41">
        <v>1.5918000000000001</v>
      </c>
      <c r="IO41">
        <v>2.4267599999999998</v>
      </c>
      <c r="IP41">
        <v>44.362099999999998</v>
      </c>
      <c r="IQ41">
        <v>14.438499999999999</v>
      </c>
      <c r="IR41">
        <v>18</v>
      </c>
      <c r="IS41">
        <v>510.27600000000001</v>
      </c>
      <c r="IT41">
        <v>428.66500000000002</v>
      </c>
      <c r="IU41">
        <v>23.625399999999999</v>
      </c>
      <c r="IV41">
        <v>41.682899999999997</v>
      </c>
      <c r="IW41">
        <v>30.000499999999999</v>
      </c>
      <c r="IX41">
        <v>41.811199999999999</v>
      </c>
      <c r="IY41">
        <v>41.823399999999999</v>
      </c>
      <c r="IZ41">
        <v>28.0244</v>
      </c>
      <c r="JA41">
        <v>47.793199999999999</v>
      </c>
      <c r="JB41">
        <v>0</v>
      </c>
      <c r="JC41">
        <v>23.616599999999998</v>
      </c>
      <c r="JD41">
        <v>600</v>
      </c>
      <c r="JE41">
        <v>21.170400000000001</v>
      </c>
      <c r="JF41">
        <v>97.994299999999996</v>
      </c>
      <c r="JG41">
        <v>97.363</v>
      </c>
    </row>
    <row r="42" spans="1:267" x14ac:dyDescent="0.3">
      <c r="A42">
        <v>26</v>
      </c>
      <c r="B42">
        <v>1659552860.5</v>
      </c>
      <c r="C42">
        <v>4882</v>
      </c>
      <c r="D42" t="s">
        <v>538</v>
      </c>
      <c r="E42" t="s">
        <v>539</v>
      </c>
      <c r="F42" t="s">
        <v>402</v>
      </c>
      <c r="G42" t="s">
        <v>403</v>
      </c>
      <c r="H42" t="s">
        <v>34</v>
      </c>
      <c r="I42" t="s">
        <v>483</v>
      </c>
      <c r="J42" t="s">
        <v>405</v>
      </c>
      <c r="K42">
        <f t="shared" si="0"/>
        <v>4.3380500232430341</v>
      </c>
      <c r="L42">
        <v>1659552860.5</v>
      </c>
      <c r="M42">
        <f t="shared" si="1"/>
        <v>5.434980749203103E-3</v>
      </c>
      <c r="N42">
        <f t="shared" si="2"/>
        <v>5.4349807492031035</v>
      </c>
      <c r="O42">
        <f t="shared" si="3"/>
        <v>54.94797645938332</v>
      </c>
      <c r="P42">
        <f t="shared" si="4"/>
        <v>729.375</v>
      </c>
      <c r="Q42">
        <f t="shared" si="5"/>
        <v>365.86259111330958</v>
      </c>
      <c r="R42">
        <f t="shared" si="6"/>
        <v>36.180083950615831</v>
      </c>
      <c r="S42">
        <f t="shared" si="7"/>
        <v>72.127758815625</v>
      </c>
      <c r="T42">
        <f t="shared" si="8"/>
        <v>0.26600617376266639</v>
      </c>
      <c r="U42">
        <f t="shared" si="9"/>
        <v>2.9091042530744731</v>
      </c>
      <c r="V42">
        <f t="shared" si="10"/>
        <v>0.25319424811050073</v>
      </c>
      <c r="W42">
        <f t="shared" si="11"/>
        <v>0.15934607087702191</v>
      </c>
      <c r="X42">
        <f t="shared" si="12"/>
        <v>321.50542186138529</v>
      </c>
      <c r="Y42">
        <f t="shared" si="13"/>
        <v>32.391212907171784</v>
      </c>
      <c r="Z42">
        <f t="shared" si="14"/>
        <v>32.008299999999998</v>
      </c>
      <c r="AA42">
        <f t="shared" si="15"/>
        <v>4.7773269480136866</v>
      </c>
      <c r="AB42">
        <f t="shared" si="16"/>
        <v>57.582925515768814</v>
      </c>
      <c r="AC42">
        <f t="shared" si="17"/>
        <v>2.7352230600295</v>
      </c>
      <c r="AD42">
        <f t="shared" si="18"/>
        <v>4.7500592155229624</v>
      </c>
      <c r="AE42">
        <f t="shared" si="19"/>
        <v>2.0421038879841866</v>
      </c>
      <c r="AF42">
        <f t="shared" si="20"/>
        <v>-239.68265103985684</v>
      </c>
      <c r="AG42">
        <f t="shared" si="21"/>
        <v>-15.856082040515847</v>
      </c>
      <c r="AH42">
        <f t="shared" si="22"/>
        <v>-1.2355685430177623</v>
      </c>
      <c r="AI42">
        <f t="shared" si="23"/>
        <v>64.731120237994872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51421.135579315946</v>
      </c>
      <c r="AO42" t="s">
        <v>406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540</v>
      </c>
      <c r="AV42">
        <v>10274.9</v>
      </c>
      <c r="AW42">
        <v>736.92160000000001</v>
      </c>
      <c r="AX42">
        <v>1144.71</v>
      </c>
      <c r="AY42">
        <f t="shared" si="28"/>
        <v>0.35623730027692602</v>
      </c>
      <c r="AZ42">
        <v>0.5</v>
      </c>
      <c r="BA42">
        <f t="shared" si="29"/>
        <v>1681.1717999281786</v>
      </c>
      <c r="BB42">
        <f t="shared" si="30"/>
        <v>54.94797645938332</v>
      </c>
      <c r="BC42">
        <f t="shared" si="31"/>
        <v>299.44805165405739</v>
      </c>
      <c r="BD42">
        <f t="shared" si="32"/>
        <v>3.505733976696835E-2</v>
      </c>
      <c r="BE42">
        <f t="shared" si="33"/>
        <v>1.9980257008325251</v>
      </c>
      <c r="BF42">
        <f t="shared" si="34"/>
        <v>629.46839795077938</v>
      </c>
      <c r="BG42" t="s">
        <v>541</v>
      </c>
      <c r="BH42">
        <v>540.77</v>
      </c>
      <c r="BI42">
        <f t="shared" si="35"/>
        <v>540.77</v>
      </c>
      <c r="BJ42">
        <f t="shared" si="36"/>
        <v>0.52759214124101306</v>
      </c>
      <c r="BK42">
        <f t="shared" si="37"/>
        <v>0.67521343179786064</v>
      </c>
      <c r="BL42">
        <f t="shared" si="38"/>
        <v>0.79110373214347474</v>
      </c>
      <c r="BM42">
        <f t="shared" si="39"/>
        <v>2.6985577317094909</v>
      </c>
      <c r="BN42">
        <f t="shared" si="40"/>
        <v>0.93802439967372875</v>
      </c>
      <c r="BO42">
        <f t="shared" si="41"/>
        <v>0.49548712849959758</v>
      </c>
      <c r="BP42">
        <f t="shared" si="42"/>
        <v>0.50451287150040236</v>
      </c>
      <c r="BQ42">
        <v>1669</v>
      </c>
      <c r="BR42">
        <v>300</v>
      </c>
      <c r="BS42">
        <v>300</v>
      </c>
      <c r="BT42">
        <v>300</v>
      </c>
      <c r="BU42">
        <v>10274.9</v>
      </c>
      <c r="BV42">
        <v>1027.6300000000001</v>
      </c>
      <c r="BW42">
        <v>-1.09392E-2</v>
      </c>
      <c r="BX42">
        <v>-9.5299999999999994</v>
      </c>
      <c r="BY42" t="s">
        <v>409</v>
      </c>
      <c r="BZ42" t="s">
        <v>409</v>
      </c>
      <c r="CA42" t="s">
        <v>409</v>
      </c>
      <c r="CB42" t="s">
        <v>409</v>
      </c>
      <c r="CC42" t="s">
        <v>409</v>
      </c>
      <c r="CD42" t="s">
        <v>409</v>
      </c>
      <c r="CE42" t="s">
        <v>409</v>
      </c>
      <c r="CF42" t="s">
        <v>409</v>
      </c>
      <c r="CG42" t="s">
        <v>409</v>
      </c>
      <c r="CH42" t="s">
        <v>409</v>
      </c>
      <c r="CI42">
        <f t="shared" si="43"/>
        <v>1999.97</v>
      </c>
      <c r="CJ42">
        <f t="shared" si="44"/>
        <v>1681.1717999281786</v>
      </c>
      <c r="CK42">
        <f t="shared" si="45"/>
        <v>0.84059850894172339</v>
      </c>
      <c r="CL42">
        <f t="shared" si="46"/>
        <v>0.1607551222575265</v>
      </c>
      <c r="CM42">
        <v>6</v>
      </c>
      <c r="CN42">
        <v>0.5</v>
      </c>
      <c r="CO42" t="s">
        <v>410</v>
      </c>
      <c r="CP42">
        <v>2</v>
      </c>
      <c r="CQ42">
        <v>1659552860.5</v>
      </c>
      <c r="CR42">
        <v>729.375</v>
      </c>
      <c r="CS42">
        <v>800.053</v>
      </c>
      <c r="CT42">
        <v>27.659300000000002</v>
      </c>
      <c r="CU42">
        <v>21.319199999999999</v>
      </c>
      <c r="CV42">
        <v>725.923</v>
      </c>
      <c r="CW42">
        <v>27.686399999999999</v>
      </c>
      <c r="CX42">
        <v>500.11700000000002</v>
      </c>
      <c r="CY42">
        <v>98.789699999999996</v>
      </c>
      <c r="CZ42">
        <v>0.100115</v>
      </c>
      <c r="DA42">
        <v>31.9072</v>
      </c>
      <c r="DB42">
        <v>32.008299999999998</v>
      </c>
      <c r="DC42">
        <v>999.9</v>
      </c>
      <c r="DD42">
        <v>0</v>
      </c>
      <c r="DE42">
        <v>0</v>
      </c>
      <c r="DF42">
        <v>10005</v>
      </c>
      <c r="DG42">
        <v>0</v>
      </c>
      <c r="DH42">
        <v>1857.88</v>
      </c>
      <c r="DI42">
        <v>-70.6785</v>
      </c>
      <c r="DJ42">
        <v>750.12300000000005</v>
      </c>
      <c r="DK42">
        <v>817.48099999999999</v>
      </c>
      <c r="DL42">
        <v>6.3401300000000003</v>
      </c>
      <c r="DM42">
        <v>800.053</v>
      </c>
      <c r="DN42">
        <v>21.319199999999999</v>
      </c>
      <c r="DO42">
        <v>2.73245</v>
      </c>
      <c r="DP42">
        <v>2.1061100000000001</v>
      </c>
      <c r="DQ42">
        <v>22.4816</v>
      </c>
      <c r="DR42">
        <v>18.265499999999999</v>
      </c>
      <c r="DS42">
        <v>1999.97</v>
      </c>
      <c r="DT42">
        <v>0.98</v>
      </c>
      <c r="DU42">
        <v>0.02</v>
      </c>
      <c r="DV42">
        <v>0</v>
      </c>
      <c r="DW42">
        <v>736.51499999999999</v>
      </c>
      <c r="DX42">
        <v>5.0001199999999999</v>
      </c>
      <c r="DY42">
        <v>15311.2</v>
      </c>
      <c r="DZ42">
        <v>16031.8</v>
      </c>
      <c r="EA42">
        <v>51.561999999999998</v>
      </c>
      <c r="EB42">
        <v>52.936999999999998</v>
      </c>
      <c r="EC42">
        <v>52.375</v>
      </c>
      <c r="ED42">
        <v>52.186999999999998</v>
      </c>
      <c r="EE42">
        <v>52.936999999999998</v>
      </c>
      <c r="EF42">
        <v>1955.07</v>
      </c>
      <c r="EG42">
        <v>39.9</v>
      </c>
      <c r="EH42">
        <v>0</v>
      </c>
      <c r="EI42">
        <v>137.79999995231631</v>
      </c>
      <c r="EJ42">
        <v>0</v>
      </c>
      <c r="EK42">
        <v>736.92160000000001</v>
      </c>
      <c r="EL42">
        <v>-3.3583077005789579</v>
      </c>
      <c r="EM42">
        <v>31.400000159552679</v>
      </c>
      <c r="EN42">
        <v>15310.936</v>
      </c>
      <c r="EO42">
        <v>15</v>
      </c>
      <c r="EP42">
        <v>1659552815</v>
      </c>
      <c r="EQ42" t="s">
        <v>542</v>
      </c>
      <c r="ER42">
        <v>1659552809</v>
      </c>
      <c r="ES42">
        <v>1659552815</v>
      </c>
      <c r="ET42">
        <v>45</v>
      </c>
      <c r="EU42">
        <v>0.46</v>
      </c>
      <c r="EV42">
        <v>-8.0000000000000002E-3</v>
      </c>
      <c r="EW42">
        <v>3.6139999999999999</v>
      </c>
      <c r="EX42">
        <v>-0.192</v>
      </c>
      <c r="EY42">
        <v>800</v>
      </c>
      <c r="EZ42">
        <v>22</v>
      </c>
      <c r="FA42">
        <v>0.04</v>
      </c>
      <c r="FB42">
        <v>0.02</v>
      </c>
      <c r="FC42">
        <v>55.185172924255752</v>
      </c>
      <c r="FD42">
        <v>-0.57543262402903772</v>
      </c>
      <c r="FE42">
        <v>0.13446143941822791</v>
      </c>
      <c r="FF42">
        <v>1</v>
      </c>
      <c r="FG42">
        <v>0.26159512598695939</v>
      </c>
      <c r="FH42">
        <v>3.2735953669440362E-2</v>
      </c>
      <c r="FI42">
        <v>5.1495646487071164E-3</v>
      </c>
      <c r="FJ42">
        <v>1</v>
      </c>
      <c r="FK42">
        <v>2</v>
      </c>
      <c r="FL42">
        <v>2</v>
      </c>
      <c r="FM42" t="s">
        <v>412</v>
      </c>
      <c r="FN42">
        <v>2.9256899999999999</v>
      </c>
      <c r="FO42">
        <v>2.7030799999999999</v>
      </c>
      <c r="FP42">
        <v>0.14641199999999999</v>
      </c>
      <c r="FQ42">
        <v>0.15682099999999999</v>
      </c>
      <c r="FR42">
        <v>0.123603</v>
      </c>
      <c r="FS42">
        <v>0.10236000000000001</v>
      </c>
      <c r="FT42">
        <v>29574.3</v>
      </c>
      <c r="FU42">
        <v>16101.8</v>
      </c>
      <c r="FV42">
        <v>31167.7</v>
      </c>
      <c r="FW42">
        <v>20806.5</v>
      </c>
      <c r="FX42">
        <v>37073</v>
      </c>
      <c r="FY42">
        <v>31802</v>
      </c>
      <c r="FZ42">
        <v>47196.6</v>
      </c>
      <c r="GA42">
        <v>39823.1</v>
      </c>
      <c r="GB42">
        <v>1.8419000000000001</v>
      </c>
      <c r="GC42">
        <v>1.7611000000000001</v>
      </c>
      <c r="GD42">
        <v>-2.5369200000000001E-2</v>
      </c>
      <c r="GE42">
        <v>0</v>
      </c>
      <c r="GF42">
        <v>32.419699999999999</v>
      </c>
      <c r="GG42">
        <v>999.9</v>
      </c>
      <c r="GH42">
        <v>47.2</v>
      </c>
      <c r="GI42">
        <v>42</v>
      </c>
      <c r="GJ42">
        <v>39.383899999999997</v>
      </c>
      <c r="GK42">
        <v>61.177300000000002</v>
      </c>
      <c r="GL42">
        <v>18.4575</v>
      </c>
      <c r="GM42">
        <v>1</v>
      </c>
      <c r="GN42">
        <v>1.2594099999999999</v>
      </c>
      <c r="GO42">
        <v>7.7947800000000003</v>
      </c>
      <c r="GP42">
        <v>20.026</v>
      </c>
      <c r="GQ42">
        <v>5.1922800000000002</v>
      </c>
      <c r="GR42">
        <v>11.950100000000001</v>
      </c>
      <c r="GS42">
        <v>4.9915000000000003</v>
      </c>
      <c r="GT42">
        <v>3.2913299999999999</v>
      </c>
      <c r="GU42">
        <v>9999</v>
      </c>
      <c r="GV42">
        <v>9999</v>
      </c>
      <c r="GW42">
        <v>9999</v>
      </c>
      <c r="GX42">
        <v>999.9</v>
      </c>
      <c r="GY42">
        <v>1.87561</v>
      </c>
      <c r="GZ42">
        <v>1.8745400000000001</v>
      </c>
      <c r="HA42">
        <v>1.875</v>
      </c>
      <c r="HB42">
        <v>1.87862</v>
      </c>
      <c r="HC42">
        <v>1.8722399999999999</v>
      </c>
      <c r="HD42">
        <v>1.8698900000000001</v>
      </c>
      <c r="HE42">
        <v>1.87195</v>
      </c>
      <c r="HF42">
        <v>1.8750199999999999</v>
      </c>
      <c r="HG42">
        <v>0</v>
      </c>
      <c r="HH42">
        <v>0</v>
      </c>
      <c r="HI42">
        <v>0</v>
      </c>
      <c r="HJ42">
        <v>0</v>
      </c>
      <c r="HK42" t="s">
        <v>413</v>
      </c>
      <c r="HL42" t="s">
        <v>414</v>
      </c>
      <c r="HM42" t="s">
        <v>415</v>
      </c>
      <c r="HN42" t="s">
        <v>415</v>
      </c>
      <c r="HO42" t="s">
        <v>415</v>
      </c>
      <c r="HP42" t="s">
        <v>415</v>
      </c>
      <c r="HQ42">
        <v>0</v>
      </c>
      <c r="HR42">
        <v>100</v>
      </c>
      <c r="HS42">
        <v>100</v>
      </c>
      <c r="HT42">
        <v>3.452</v>
      </c>
      <c r="HU42">
        <v>-2.7099999999999999E-2</v>
      </c>
      <c r="HV42">
        <v>1.9546127908910771</v>
      </c>
      <c r="HW42">
        <v>1.812336702895212E-3</v>
      </c>
      <c r="HX42">
        <v>3.8619255251623539E-7</v>
      </c>
      <c r="HY42">
        <v>-5.7368983599850312E-11</v>
      </c>
      <c r="HZ42">
        <v>-0.27913144500640119</v>
      </c>
      <c r="IA42">
        <v>-3.0293124852242E-2</v>
      </c>
      <c r="IB42">
        <v>2.0697258898176802E-3</v>
      </c>
      <c r="IC42">
        <v>-2.3362980786251589E-5</v>
      </c>
      <c r="ID42">
        <v>3</v>
      </c>
      <c r="IE42">
        <v>2169</v>
      </c>
      <c r="IF42">
        <v>1</v>
      </c>
      <c r="IG42">
        <v>29</v>
      </c>
      <c r="IH42">
        <v>0.9</v>
      </c>
      <c r="II42">
        <v>0.8</v>
      </c>
      <c r="IJ42">
        <v>1.7663599999999999</v>
      </c>
      <c r="IK42">
        <v>2.3962400000000001</v>
      </c>
      <c r="IL42">
        <v>1.5478499999999999</v>
      </c>
      <c r="IM42">
        <v>2.2985799999999998</v>
      </c>
      <c r="IN42">
        <v>1.5918000000000001</v>
      </c>
      <c r="IO42">
        <v>2.3742700000000001</v>
      </c>
      <c r="IP42">
        <v>44.501399999999997</v>
      </c>
      <c r="IQ42">
        <v>14.368399999999999</v>
      </c>
      <c r="IR42">
        <v>18</v>
      </c>
      <c r="IS42">
        <v>509.81099999999998</v>
      </c>
      <c r="IT42">
        <v>428.26600000000002</v>
      </c>
      <c r="IU42">
        <v>23.109100000000002</v>
      </c>
      <c r="IV42">
        <v>41.750700000000002</v>
      </c>
      <c r="IW42">
        <v>30.000900000000001</v>
      </c>
      <c r="IX42">
        <v>41.866500000000002</v>
      </c>
      <c r="IY42">
        <v>41.870100000000001</v>
      </c>
      <c r="IZ42">
        <v>35.372100000000003</v>
      </c>
      <c r="JA42">
        <v>47.450299999999999</v>
      </c>
      <c r="JB42">
        <v>0</v>
      </c>
      <c r="JC42">
        <v>23.093499999999999</v>
      </c>
      <c r="JD42">
        <v>800</v>
      </c>
      <c r="JE42">
        <v>21.3748</v>
      </c>
      <c r="JF42">
        <v>97.979900000000001</v>
      </c>
      <c r="JG42">
        <v>97.350700000000003</v>
      </c>
    </row>
    <row r="43" spans="1:267" x14ac:dyDescent="0.3">
      <c r="A43">
        <v>27</v>
      </c>
      <c r="B43">
        <v>1659553011.5</v>
      </c>
      <c r="C43">
        <v>5033</v>
      </c>
      <c r="D43" t="s">
        <v>543</v>
      </c>
      <c r="E43" t="s">
        <v>544</v>
      </c>
      <c r="F43" t="s">
        <v>402</v>
      </c>
      <c r="G43" t="s">
        <v>403</v>
      </c>
      <c r="H43" t="s">
        <v>34</v>
      </c>
      <c r="I43" t="s">
        <v>483</v>
      </c>
      <c r="J43" t="s">
        <v>405</v>
      </c>
      <c r="K43">
        <f t="shared" si="0"/>
        <v>2.7788987343030342</v>
      </c>
      <c r="L43">
        <v>1659553011.5</v>
      </c>
      <c r="M43">
        <f t="shared" si="1"/>
        <v>4.6122409427236969E-3</v>
      </c>
      <c r="N43">
        <f t="shared" si="2"/>
        <v>4.6122409427236972</v>
      </c>
      <c r="O43">
        <f t="shared" si="3"/>
        <v>54.578527021915434</v>
      </c>
      <c r="P43">
        <f t="shared" si="4"/>
        <v>1128.31</v>
      </c>
      <c r="Q43">
        <f t="shared" si="5"/>
        <v>689.20405422162389</v>
      </c>
      <c r="R43">
        <f t="shared" si="6"/>
        <v>68.152799582344684</v>
      </c>
      <c r="S43">
        <f t="shared" si="7"/>
        <v>111.57433683933</v>
      </c>
      <c r="T43">
        <f t="shared" si="8"/>
        <v>0.22191236100199743</v>
      </c>
      <c r="U43">
        <f t="shared" si="9"/>
        <v>2.9017152511859301</v>
      </c>
      <c r="V43">
        <f t="shared" si="10"/>
        <v>0.2128967879868256</v>
      </c>
      <c r="W43">
        <f t="shared" si="11"/>
        <v>0.13383998543942729</v>
      </c>
      <c r="X43">
        <f t="shared" si="12"/>
        <v>321.47190586137071</v>
      </c>
      <c r="Y43">
        <f t="shared" si="13"/>
        <v>32.435976590567272</v>
      </c>
      <c r="Z43">
        <f t="shared" si="14"/>
        <v>31.958500000000001</v>
      </c>
      <c r="AA43">
        <f t="shared" si="15"/>
        <v>4.7638783830362064</v>
      </c>
      <c r="AB43">
        <f t="shared" si="16"/>
        <v>57.448586504403934</v>
      </c>
      <c r="AC43">
        <f t="shared" si="17"/>
        <v>2.7024621349470004</v>
      </c>
      <c r="AD43">
        <f t="shared" si="18"/>
        <v>4.7041403442360297</v>
      </c>
      <c r="AE43">
        <f t="shared" si="19"/>
        <v>2.061416248089206</v>
      </c>
      <c r="AF43">
        <f t="shared" si="20"/>
        <v>-203.39982557411503</v>
      </c>
      <c r="AG43">
        <f t="shared" si="21"/>
        <v>-34.838580612905069</v>
      </c>
      <c r="AH43">
        <f t="shared" si="22"/>
        <v>-2.7187128737503783</v>
      </c>
      <c r="AI43">
        <f t="shared" si="23"/>
        <v>80.514786800600206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51241.527265910467</v>
      </c>
      <c r="AO43" t="s">
        <v>406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545</v>
      </c>
      <c r="AV43">
        <v>10275.6</v>
      </c>
      <c r="AW43">
        <v>733.44719230769238</v>
      </c>
      <c r="AX43">
        <v>1142.3800000000001</v>
      </c>
      <c r="AY43">
        <f t="shared" si="28"/>
        <v>0.35796565739273067</v>
      </c>
      <c r="AZ43">
        <v>0.5</v>
      </c>
      <c r="BA43">
        <f t="shared" si="29"/>
        <v>1680.9953999281711</v>
      </c>
      <c r="BB43">
        <f t="shared" si="30"/>
        <v>54.578527021915434</v>
      </c>
      <c r="BC43">
        <f t="shared" si="31"/>
        <v>300.86931170472201</v>
      </c>
      <c r="BD43">
        <f t="shared" si="32"/>
        <v>3.4841238448220978E-2</v>
      </c>
      <c r="BE43">
        <f t="shared" si="33"/>
        <v>2.0041404786498358</v>
      </c>
      <c r="BF43">
        <f t="shared" si="34"/>
        <v>628.76320022941798</v>
      </c>
      <c r="BG43" t="s">
        <v>546</v>
      </c>
      <c r="BH43">
        <v>541.4</v>
      </c>
      <c r="BI43">
        <f t="shared" si="35"/>
        <v>541.4</v>
      </c>
      <c r="BJ43">
        <f t="shared" si="36"/>
        <v>0.526077137204783</v>
      </c>
      <c r="BK43">
        <f t="shared" si="37"/>
        <v>0.68044328878216853</v>
      </c>
      <c r="BL43">
        <f t="shared" si="38"/>
        <v>0.79208225651883601</v>
      </c>
      <c r="BM43">
        <f t="shared" si="39"/>
        <v>2.7485098374767669</v>
      </c>
      <c r="BN43">
        <f t="shared" si="40"/>
        <v>0.93897999388280884</v>
      </c>
      <c r="BO43">
        <f t="shared" si="41"/>
        <v>0.50227473826380109</v>
      </c>
      <c r="BP43">
        <f t="shared" si="42"/>
        <v>0.49772526173619891</v>
      </c>
      <c r="BQ43">
        <v>1671</v>
      </c>
      <c r="BR43">
        <v>300</v>
      </c>
      <c r="BS43">
        <v>300</v>
      </c>
      <c r="BT43">
        <v>300</v>
      </c>
      <c r="BU43">
        <v>10275.6</v>
      </c>
      <c r="BV43">
        <v>1025.28</v>
      </c>
      <c r="BW43">
        <v>-1.0939900000000001E-2</v>
      </c>
      <c r="BX43">
        <v>-9.56</v>
      </c>
      <c r="BY43" t="s">
        <v>409</v>
      </c>
      <c r="BZ43" t="s">
        <v>409</v>
      </c>
      <c r="CA43" t="s">
        <v>409</v>
      </c>
      <c r="CB43" t="s">
        <v>409</v>
      </c>
      <c r="CC43" t="s">
        <v>409</v>
      </c>
      <c r="CD43" t="s">
        <v>409</v>
      </c>
      <c r="CE43" t="s">
        <v>409</v>
      </c>
      <c r="CF43" t="s">
        <v>409</v>
      </c>
      <c r="CG43" t="s">
        <v>409</v>
      </c>
      <c r="CH43" t="s">
        <v>409</v>
      </c>
      <c r="CI43">
        <f t="shared" si="43"/>
        <v>1999.76</v>
      </c>
      <c r="CJ43">
        <f t="shared" si="44"/>
        <v>1680.9953999281711</v>
      </c>
      <c r="CK43">
        <f t="shared" si="45"/>
        <v>0.8405985717927007</v>
      </c>
      <c r="CL43">
        <f t="shared" si="46"/>
        <v>0.16075524355991255</v>
      </c>
      <c r="CM43">
        <v>6</v>
      </c>
      <c r="CN43">
        <v>0.5</v>
      </c>
      <c r="CO43" t="s">
        <v>410</v>
      </c>
      <c r="CP43">
        <v>2</v>
      </c>
      <c r="CQ43">
        <v>1659553011.5</v>
      </c>
      <c r="CR43">
        <v>1128.31</v>
      </c>
      <c r="CS43">
        <v>1200.03</v>
      </c>
      <c r="CT43">
        <v>27.329000000000001</v>
      </c>
      <c r="CU43">
        <v>21.946999999999999</v>
      </c>
      <c r="CV43">
        <v>1123.55</v>
      </c>
      <c r="CW43">
        <v>27.371099999999998</v>
      </c>
      <c r="CX43">
        <v>500.13299999999998</v>
      </c>
      <c r="CY43">
        <v>98.786100000000005</v>
      </c>
      <c r="CZ43">
        <v>0.100143</v>
      </c>
      <c r="DA43">
        <v>31.735800000000001</v>
      </c>
      <c r="DB43">
        <v>31.958500000000001</v>
      </c>
      <c r="DC43">
        <v>999.9</v>
      </c>
      <c r="DD43">
        <v>0</v>
      </c>
      <c r="DE43">
        <v>0</v>
      </c>
      <c r="DF43">
        <v>9963.1200000000008</v>
      </c>
      <c r="DG43">
        <v>0</v>
      </c>
      <c r="DH43">
        <v>1805.73</v>
      </c>
      <c r="DI43">
        <v>-71.712800000000001</v>
      </c>
      <c r="DJ43">
        <v>1160.02</v>
      </c>
      <c r="DK43">
        <v>1226.95</v>
      </c>
      <c r="DL43">
        <v>5.3819400000000002</v>
      </c>
      <c r="DM43">
        <v>1200.03</v>
      </c>
      <c r="DN43">
        <v>21.946999999999999</v>
      </c>
      <c r="DO43">
        <v>2.6997200000000001</v>
      </c>
      <c r="DP43">
        <v>2.1680600000000001</v>
      </c>
      <c r="DQ43">
        <v>22.2834</v>
      </c>
      <c r="DR43">
        <v>18.728200000000001</v>
      </c>
      <c r="DS43">
        <v>1999.76</v>
      </c>
      <c r="DT43">
        <v>0.97999700000000001</v>
      </c>
      <c r="DU43">
        <v>2.0003E-2</v>
      </c>
      <c r="DV43">
        <v>0</v>
      </c>
      <c r="DW43">
        <v>732.76599999999996</v>
      </c>
      <c r="DX43">
        <v>5.0001199999999999</v>
      </c>
      <c r="DY43">
        <v>15171.9</v>
      </c>
      <c r="DZ43">
        <v>16030.1</v>
      </c>
      <c r="EA43">
        <v>51.436999999999998</v>
      </c>
      <c r="EB43">
        <v>52.686999999999998</v>
      </c>
      <c r="EC43">
        <v>52.25</v>
      </c>
      <c r="ED43">
        <v>51.936999999999998</v>
      </c>
      <c r="EE43">
        <v>52.686999999999998</v>
      </c>
      <c r="EF43">
        <v>1954.86</v>
      </c>
      <c r="EG43">
        <v>39.9</v>
      </c>
      <c r="EH43">
        <v>0</v>
      </c>
      <c r="EI43">
        <v>150.4000000953674</v>
      </c>
      <c r="EJ43">
        <v>0</v>
      </c>
      <c r="EK43">
        <v>733.44719230769238</v>
      </c>
      <c r="EL43">
        <v>-2.6115897574416791</v>
      </c>
      <c r="EM43">
        <v>-103.7230772086095</v>
      </c>
      <c r="EN43">
        <v>15200.51923076923</v>
      </c>
      <c r="EO43">
        <v>15</v>
      </c>
      <c r="EP43">
        <v>1659552957</v>
      </c>
      <c r="EQ43" t="s">
        <v>547</v>
      </c>
      <c r="ER43">
        <v>1659552954</v>
      </c>
      <c r="ES43">
        <v>1659552957</v>
      </c>
      <c r="ET43">
        <v>46</v>
      </c>
      <c r="EU43">
        <v>0.36599999999999999</v>
      </c>
      <c r="EV43">
        <v>-5.0000000000000001E-3</v>
      </c>
      <c r="EW43">
        <v>4.9409999999999998</v>
      </c>
      <c r="EX43">
        <v>-0.187</v>
      </c>
      <c r="EY43">
        <v>1200</v>
      </c>
      <c r="EZ43">
        <v>22</v>
      </c>
      <c r="FA43">
        <v>0.02</v>
      </c>
      <c r="FB43">
        <v>0.02</v>
      </c>
      <c r="FC43">
        <v>54.771113066986118</v>
      </c>
      <c r="FD43">
        <v>-0.99033193040945622</v>
      </c>
      <c r="FE43">
        <v>0.1614516271548731</v>
      </c>
      <c r="FF43">
        <v>1</v>
      </c>
      <c r="FG43">
        <v>0.21095090143954559</v>
      </c>
      <c r="FH43">
        <v>2.9949511172746749E-2</v>
      </c>
      <c r="FI43">
        <v>4.7792765515794356E-3</v>
      </c>
      <c r="FJ43">
        <v>1</v>
      </c>
      <c r="FK43">
        <v>2</v>
      </c>
      <c r="FL43">
        <v>2</v>
      </c>
      <c r="FM43" t="s">
        <v>412</v>
      </c>
      <c r="FN43">
        <v>2.9257499999999999</v>
      </c>
      <c r="FO43">
        <v>2.70275</v>
      </c>
      <c r="FP43">
        <v>0.19511100000000001</v>
      </c>
      <c r="FQ43">
        <v>0.203649</v>
      </c>
      <c r="FR43">
        <v>0.122611</v>
      </c>
      <c r="FS43">
        <v>0.10446</v>
      </c>
      <c r="FT43">
        <v>27880.6</v>
      </c>
      <c r="FU43">
        <v>15203.7</v>
      </c>
      <c r="FV43">
        <v>31170.6</v>
      </c>
      <c r="FW43">
        <v>20808.2</v>
      </c>
      <c r="FX43">
        <v>37118.300000000003</v>
      </c>
      <c r="FY43">
        <v>31732</v>
      </c>
      <c r="FZ43">
        <v>47200.9</v>
      </c>
      <c r="GA43">
        <v>39826.300000000003</v>
      </c>
      <c r="GB43">
        <v>1.8424199999999999</v>
      </c>
      <c r="GC43">
        <v>1.7634000000000001</v>
      </c>
      <c r="GD43">
        <v>-1.90362E-2</v>
      </c>
      <c r="GE43">
        <v>0</v>
      </c>
      <c r="GF43">
        <v>32.267200000000003</v>
      </c>
      <c r="GG43">
        <v>999.9</v>
      </c>
      <c r="GH43">
        <v>46.8</v>
      </c>
      <c r="GI43">
        <v>42</v>
      </c>
      <c r="GJ43">
        <v>39.055900000000001</v>
      </c>
      <c r="GK43">
        <v>61.527299999999997</v>
      </c>
      <c r="GL43">
        <v>18.321300000000001</v>
      </c>
      <c r="GM43">
        <v>1</v>
      </c>
      <c r="GN43">
        <v>1.2495700000000001</v>
      </c>
      <c r="GO43">
        <v>6.6654600000000004</v>
      </c>
      <c r="GP43">
        <v>20.074200000000001</v>
      </c>
      <c r="GQ43">
        <v>5.1921299999999997</v>
      </c>
      <c r="GR43">
        <v>11.950100000000001</v>
      </c>
      <c r="GS43">
        <v>4.9930000000000003</v>
      </c>
      <c r="GT43">
        <v>3.29135</v>
      </c>
      <c r="GU43">
        <v>9999</v>
      </c>
      <c r="GV43">
        <v>9999</v>
      </c>
      <c r="GW43">
        <v>9999</v>
      </c>
      <c r="GX43">
        <v>999.9</v>
      </c>
      <c r="GY43">
        <v>1.87561</v>
      </c>
      <c r="GZ43">
        <v>1.8745400000000001</v>
      </c>
      <c r="HA43">
        <v>1.875</v>
      </c>
      <c r="HB43">
        <v>1.8786499999999999</v>
      </c>
      <c r="HC43">
        <v>1.87225</v>
      </c>
      <c r="HD43">
        <v>1.86992</v>
      </c>
      <c r="HE43">
        <v>1.87198</v>
      </c>
      <c r="HF43">
        <v>1.8750199999999999</v>
      </c>
      <c r="HG43">
        <v>0</v>
      </c>
      <c r="HH43">
        <v>0</v>
      </c>
      <c r="HI43">
        <v>0</v>
      </c>
      <c r="HJ43">
        <v>0</v>
      </c>
      <c r="HK43" t="s">
        <v>413</v>
      </c>
      <c r="HL43" t="s">
        <v>414</v>
      </c>
      <c r="HM43" t="s">
        <v>415</v>
      </c>
      <c r="HN43" t="s">
        <v>415</v>
      </c>
      <c r="HO43" t="s">
        <v>415</v>
      </c>
      <c r="HP43" t="s">
        <v>415</v>
      </c>
      <c r="HQ43">
        <v>0</v>
      </c>
      <c r="HR43">
        <v>100</v>
      </c>
      <c r="HS43">
        <v>100</v>
      </c>
      <c r="HT43">
        <v>4.76</v>
      </c>
      <c r="HU43">
        <v>-4.2099999999999999E-2</v>
      </c>
      <c r="HV43">
        <v>2.3213334946969</v>
      </c>
      <c r="HW43">
        <v>1.812336702895212E-3</v>
      </c>
      <c r="HX43">
        <v>3.8619255251623539E-7</v>
      </c>
      <c r="HY43">
        <v>-5.7368983599850312E-11</v>
      </c>
      <c r="HZ43">
        <v>-0.28448924685394522</v>
      </c>
      <c r="IA43">
        <v>-3.0293124852242E-2</v>
      </c>
      <c r="IB43">
        <v>2.0697258898176802E-3</v>
      </c>
      <c r="IC43">
        <v>-2.3362980786251589E-5</v>
      </c>
      <c r="ID43">
        <v>3</v>
      </c>
      <c r="IE43">
        <v>2169</v>
      </c>
      <c r="IF43">
        <v>1</v>
      </c>
      <c r="IG43">
        <v>29</v>
      </c>
      <c r="IH43">
        <v>1</v>
      </c>
      <c r="II43">
        <v>0.9</v>
      </c>
      <c r="IJ43">
        <v>2.4572799999999999</v>
      </c>
      <c r="IK43">
        <v>2.3889200000000002</v>
      </c>
      <c r="IL43">
        <v>1.5490699999999999</v>
      </c>
      <c r="IM43">
        <v>2.2985799999999998</v>
      </c>
      <c r="IN43">
        <v>1.5918000000000001</v>
      </c>
      <c r="IO43">
        <v>2.31934</v>
      </c>
      <c r="IP43">
        <v>44.389899999999997</v>
      </c>
      <c r="IQ43">
        <v>14.3422</v>
      </c>
      <c r="IR43">
        <v>18</v>
      </c>
      <c r="IS43">
        <v>510.142</v>
      </c>
      <c r="IT43">
        <v>429.75</v>
      </c>
      <c r="IU43">
        <v>23.194900000000001</v>
      </c>
      <c r="IV43">
        <v>41.737900000000003</v>
      </c>
      <c r="IW43">
        <v>29.9984</v>
      </c>
      <c r="IX43">
        <v>41.862200000000001</v>
      </c>
      <c r="IY43">
        <v>41.865900000000003</v>
      </c>
      <c r="IZ43">
        <v>49.190199999999997</v>
      </c>
      <c r="JA43">
        <v>45.479900000000001</v>
      </c>
      <c r="JB43">
        <v>0</v>
      </c>
      <c r="JC43">
        <v>23.2209</v>
      </c>
      <c r="JD43">
        <v>1200</v>
      </c>
      <c r="JE43">
        <v>22.054400000000001</v>
      </c>
      <c r="JF43">
        <v>97.988799999999998</v>
      </c>
      <c r="JG43">
        <v>97.358500000000006</v>
      </c>
    </row>
    <row r="44" spans="1:267" x14ac:dyDescent="0.3">
      <c r="A44">
        <v>28</v>
      </c>
      <c r="B44">
        <v>1659553160.0999999</v>
      </c>
      <c r="C44">
        <v>5181.5999999046326</v>
      </c>
      <c r="D44" t="s">
        <v>548</v>
      </c>
      <c r="E44" t="s">
        <v>549</v>
      </c>
      <c r="F44" t="s">
        <v>402</v>
      </c>
      <c r="G44" t="s">
        <v>403</v>
      </c>
      <c r="H44" t="s">
        <v>34</v>
      </c>
      <c r="I44" t="s">
        <v>483</v>
      </c>
      <c r="J44" t="s">
        <v>405</v>
      </c>
      <c r="K44">
        <f t="shared" si="0"/>
        <v>2.20092771309168</v>
      </c>
      <c r="L44">
        <v>1659553160.0999999</v>
      </c>
      <c r="M44">
        <f t="shared" si="1"/>
        <v>4.248785711743727E-3</v>
      </c>
      <c r="N44">
        <f t="shared" si="2"/>
        <v>4.2487857117437269</v>
      </c>
      <c r="O44">
        <f t="shared" si="3"/>
        <v>53.740827485773373</v>
      </c>
      <c r="P44">
        <f t="shared" si="4"/>
        <v>1428.15</v>
      </c>
      <c r="Q44">
        <f t="shared" si="5"/>
        <v>957.42380876819766</v>
      </c>
      <c r="R44">
        <f t="shared" si="6"/>
        <v>94.669256230457165</v>
      </c>
      <c r="S44">
        <f t="shared" si="7"/>
        <v>141.21426378510003</v>
      </c>
      <c r="T44">
        <f t="shared" si="8"/>
        <v>0.2066238774855563</v>
      </c>
      <c r="U44">
        <f t="shared" si="9"/>
        <v>2.9104568637679931</v>
      </c>
      <c r="V44">
        <f t="shared" si="10"/>
        <v>0.1988067443220343</v>
      </c>
      <c r="W44">
        <f t="shared" si="11"/>
        <v>0.12493191272910509</v>
      </c>
      <c r="X44">
        <f t="shared" si="12"/>
        <v>321.49105786137915</v>
      </c>
      <c r="Y44">
        <f t="shared" si="13"/>
        <v>32.485047837161204</v>
      </c>
      <c r="Z44">
        <f t="shared" si="14"/>
        <v>32.008499999999998</v>
      </c>
      <c r="AA44">
        <f t="shared" si="15"/>
        <v>4.7773810248788084</v>
      </c>
      <c r="AB44">
        <f t="shared" si="16"/>
        <v>58.489142436148498</v>
      </c>
      <c r="AC44">
        <f t="shared" si="17"/>
        <v>2.7445689017472001</v>
      </c>
      <c r="AD44">
        <f t="shared" si="18"/>
        <v>4.6924416864948819</v>
      </c>
      <c r="AE44">
        <f t="shared" si="19"/>
        <v>2.0328121231316083</v>
      </c>
      <c r="AF44">
        <f t="shared" si="20"/>
        <v>-187.37144988789836</v>
      </c>
      <c r="AG44">
        <f t="shared" si="21"/>
        <v>-49.677247069132669</v>
      </c>
      <c r="AH44">
        <f t="shared" si="22"/>
        <v>-3.8651569314225735</v>
      </c>
      <c r="AI44">
        <f t="shared" si="23"/>
        <v>80.577203972925531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51495.447864275142</v>
      </c>
      <c r="AO44" t="s">
        <v>406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550</v>
      </c>
      <c r="AV44">
        <v>10276.200000000001</v>
      </c>
      <c r="AW44">
        <v>730.50692307692304</v>
      </c>
      <c r="AX44">
        <v>1139.05</v>
      </c>
      <c r="AY44">
        <f t="shared" si="28"/>
        <v>0.35867001178444924</v>
      </c>
      <c r="AZ44">
        <v>0.5</v>
      </c>
      <c r="BA44">
        <f t="shared" si="29"/>
        <v>1681.0961999281758</v>
      </c>
      <c r="BB44">
        <f t="shared" si="30"/>
        <v>53.740827485773373</v>
      </c>
      <c r="BC44">
        <f t="shared" si="31"/>
        <v>301.47939691951581</v>
      </c>
      <c r="BD44">
        <f t="shared" si="32"/>
        <v>3.4340843805122187E-2</v>
      </c>
      <c r="BE44">
        <f t="shared" si="33"/>
        <v>2.0129230499100124</v>
      </c>
      <c r="BF44">
        <f t="shared" si="34"/>
        <v>627.75309450596342</v>
      </c>
      <c r="BG44" t="s">
        <v>551</v>
      </c>
      <c r="BH44">
        <v>539.07000000000005</v>
      </c>
      <c r="BI44">
        <f t="shared" si="35"/>
        <v>539.07000000000005</v>
      </c>
      <c r="BJ44">
        <f t="shared" si="36"/>
        <v>0.5267371932750976</v>
      </c>
      <c r="BK44">
        <f t="shared" si="37"/>
        <v>0.68092782579932165</v>
      </c>
      <c r="BL44">
        <f t="shared" si="38"/>
        <v>0.79259540929203542</v>
      </c>
      <c r="BM44">
        <f t="shared" si="39"/>
        <v>2.8087545844692619</v>
      </c>
      <c r="BN44">
        <f t="shared" si="40"/>
        <v>0.94034571436188041</v>
      </c>
      <c r="BO44">
        <f t="shared" si="41"/>
        <v>0.50248361987801149</v>
      </c>
      <c r="BP44">
        <f t="shared" si="42"/>
        <v>0.49751638012198851</v>
      </c>
      <c r="BQ44">
        <v>1673</v>
      </c>
      <c r="BR44">
        <v>300</v>
      </c>
      <c r="BS44">
        <v>300</v>
      </c>
      <c r="BT44">
        <v>300</v>
      </c>
      <c r="BU44">
        <v>10276.200000000001</v>
      </c>
      <c r="BV44">
        <v>1021.74</v>
      </c>
      <c r="BW44">
        <v>-1.0940800000000001E-2</v>
      </c>
      <c r="BX44">
        <v>-9.3699999999999992</v>
      </c>
      <c r="BY44" t="s">
        <v>409</v>
      </c>
      <c r="BZ44" t="s">
        <v>409</v>
      </c>
      <c r="CA44" t="s">
        <v>409</v>
      </c>
      <c r="CB44" t="s">
        <v>409</v>
      </c>
      <c r="CC44" t="s">
        <v>409</v>
      </c>
      <c r="CD44" t="s">
        <v>409</v>
      </c>
      <c r="CE44" t="s">
        <v>409</v>
      </c>
      <c r="CF44" t="s">
        <v>409</v>
      </c>
      <c r="CG44" t="s">
        <v>409</v>
      </c>
      <c r="CH44" t="s">
        <v>409</v>
      </c>
      <c r="CI44">
        <f t="shared" si="43"/>
        <v>1999.88</v>
      </c>
      <c r="CJ44">
        <f t="shared" si="44"/>
        <v>1681.0961999281758</v>
      </c>
      <c r="CK44">
        <f t="shared" si="45"/>
        <v>0.84059853587624045</v>
      </c>
      <c r="CL44">
        <f t="shared" si="46"/>
        <v>0.16075517424114402</v>
      </c>
      <c r="CM44">
        <v>6</v>
      </c>
      <c r="CN44">
        <v>0.5</v>
      </c>
      <c r="CO44" t="s">
        <v>410</v>
      </c>
      <c r="CP44">
        <v>2</v>
      </c>
      <c r="CQ44">
        <v>1659553160.0999999</v>
      </c>
      <c r="CR44">
        <v>1428.15</v>
      </c>
      <c r="CS44">
        <v>1499.91</v>
      </c>
      <c r="CT44">
        <v>27.756799999999998</v>
      </c>
      <c r="CU44">
        <v>22.8005</v>
      </c>
      <c r="CV44">
        <v>1422.35</v>
      </c>
      <c r="CW44">
        <v>27.799900000000001</v>
      </c>
      <c r="CX44">
        <v>500.07299999999998</v>
      </c>
      <c r="CY44">
        <v>98.779300000000006</v>
      </c>
      <c r="CZ44">
        <v>9.9853999999999998E-2</v>
      </c>
      <c r="DA44">
        <v>31.6919</v>
      </c>
      <c r="DB44">
        <v>32.008499999999998</v>
      </c>
      <c r="DC44">
        <v>999.9</v>
      </c>
      <c r="DD44">
        <v>0</v>
      </c>
      <c r="DE44">
        <v>0</v>
      </c>
      <c r="DF44">
        <v>10013.799999999999</v>
      </c>
      <c r="DG44">
        <v>0</v>
      </c>
      <c r="DH44">
        <v>1857.39</v>
      </c>
      <c r="DI44">
        <v>-71.764300000000006</v>
      </c>
      <c r="DJ44">
        <v>1468.92</v>
      </c>
      <c r="DK44">
        <v>1534.91</v>
      </c>
      <c r="DL44">
        <v>4.9563699999999997</v>
      </c>
      <c r="DM44">
        <v>1499.91</v>
      </c>
      <c r="DN44">
        <v>22.8005</v>
      </c>
      <c r="DO44">
        <v>2.7418</v>
      </c>
      <c r="DP44">
        <v>2.2522199999999999</v>
      </c>
      <c r="DQ44">
        <v>22.537800000000001</v>
      </c>
      <c r="DR44">
        <v>19.3386</v>
      </c>
      <c r="DS44">
        <v>1999.88</v>
      </c>
      <c r="DT44">
        <v>0.97999700000000001</v>
      </c>
      <c r="DU44">
        <v>2.0003E-2</v>
      </c>
      <c r="DV44">
        <v>0</v>
      </c>
      <c r="DW44">
        <v>730.09100000000001</v>
      </c>
      <c r="DX44">
        <v>5.0001199999999999</v>
      </c>
      <c r="DY44">
        <v>15166.9</v>
      </c>
      <c r="DZ44">
        <v>16031</v>
      </c>
      <c r="EA44">
        <v>51.311999999999998</v>
      </c>
      <c r="EB44">
        <v>52.5</v>
      </c>
      <c r="EC44">
        <v>52.125</v>
      </c>
      <c r="ED44">
        <v>51.811999999999998</v>
      </c>
      <c r="EE44">
        <v>52.625</v>
      </c>
      <c r="EF44">
        <v>1954.98</v>
      </c>
      <c r="EG44">
        <v>39.9</v>
      </c>
      <c r="EH44">
        <v>0</v>
      </c>
      <c r="EI44">
        <v>148.4000000953674</v>
      </c>
      <c r="EJ44">
        <v>0</v>
      </c>
      <c r="EK44">
        <v>730.50692307692304</v>
      </c>
      <c r="EL44">
        <v>-1.9945982992575659</v>
      </c>
      <c r="EM44">
        <v>59.104273414504277</v>
      </c>
      <c r="EN44">
        <v>15153.8</v>
      </c>
      <c r="EO44">
        <v>15</v>
      </c>
      <c r="EP44">
        <v>1659553117.0999999</v>
      </c>
      <c r="EQ44" t="s">
        <v>552</v>
      </c>
      <c r="ER44">
        <v>1659553117.0999999</v>
      </c>
      <c r="ES44">
        <v>1659553100.0999999</v>
      </c>
      <c r="ET44">
        <v>47</v>
      </c>
      <c r="EU44">
        <v>0.28299999999999997</v>
      </c>
      <c r="EV44">
        <v>-1.4E-2</v>
      </c>
      <c r="EW44">
        <v>5.9850000000000003</v>
      </c>
      <c r="EX44">
        <v>-0.161</v>
      </c>
      <c r="EY44">
        <v>1501</v>
      </c>
      <c r="EZ44">
        <v>24</v>
      </c>
      <c r="FA44">
        <v>0.03</v>
      </c>
      <c r="FB44">
        <v>0.02</v>
      </c>
      <c r="FC44">
        <v>53.771213857718017</v>
      </c>
      <c r="FD44">
        <v>-0.78893969318766222</v>
      </c>
      <c r="FE44">
        <v>0.1941760593590858</v>
      </c>
      <c r="FF44">
        <v>1</v>
      </c>
      <c r="FG44">
        <v>0.19000694337222479</v>
      </c>
      <c r="FH44">
        <v>0.1240357551775116</v>
      </c>
      <c r="FI44">
        <v>1.8901574996767131E-2</v>
      </c>
      <c r="FJ44">
        <v>1</v>
      </c>
      <c r="FK44">
        <v>2</v>
      </c>
      <c r="FL44">
        <v>2</v>
      </c>
      <c r="FM44" t="s">
        <v>412</v>
      </c>
      <c r="FN44">
        <v>2.92564</v>
      </c>
      <c r="FO44">
        <v>2.7029000000000001</v>
      </c>
      <c r="FP44">
        <v>0.225997</v>
      </c>
      <c r="FQ44">
        <v>0.233511</v>
      </c>
      <c r="FR44">
        <v>0.12395399999999999</v>
      </c>
      <c r="FS44">
        <v>0.107277</v>
      </c>
      <c r="FT44">
        <v>26804.5</v>
      </c>
      <c r="FU44">
        <v>14630.7</v>
      </c>
      <c r="FV44">
        <v>31172.1</v>
      </c>
      <c r="FW44">
        <v>20810</v>
      </c>
      <c r="FX44">
        <v>37065.1</v>
      </c>
      <c r="FY44">
        <v>31636.5</v>
      </c>
      <c r="FZ44">
        <v>47203.1</v>
      </c>
      <c r="GA44">
        <v>39829.199999999997</v>
      </c>
      <c r="GB44">
        <v>1.8423</v>
      </c>
      <c r="GC44">
        <v>1.7665999999999999</v>
      </c>
      <c r="GD44">
        <v>-1.1310000000000001E-2</v>
      </c>
      <c r="GE44">
        <v>0</v>
      </c>
      <c r="GF44">
        <v>32.191899999999997</v>
      </c>
      <c r="GG44">
        <v>999.9</v>
      </c>
      <c r="GH44">
        <v>46.5</v>
      </c>
      <c r="GI44">
        <v>41.9</v>
      </c>
      <c r="GJ44">
        <v>38.596600000000002</v>
      </c>
      <c r="GK44">
        <v>61.283700000000003</v>
      </c>
      <c r="GL44">
        <v>18.681899999999999</v>
      </c>
      <c r="GM44">
        <v>1</v>
      </c>
      <c r="GN44">
        <v>1.24725</v>
      </c>
      <c r="GO44">
        <v>7.0255599999999996</v>
      </c>
      <c r="GP44">
        <v>20.059000000000001</v>
      </c>
      <c r="GQ44">
        <v>5.1933299999999996</v>
      </c>
      <c r="GR44">
        <v>11.950100000000001</v>
      </c>
      <c r="GS44">
        <v>4.9929500000000004</v>
      </c>
      <c r="GT44">
        <v>3.2913000000000001</v>
      </c>
      <c r="GU44">
        <v>9999</v>
      </c>
      <c r="GV44">
        <v>9999</v>
      </c>
      <c r="GW44">
        <v>9999</v>
      </c>
      <c r="GX44">
        <v>999.9</v>
      </c>
      <c r="GY44">
        <v>1.87561</v>
      </c>
      <c r="GZ44">
        <v>1.8745400000000001</v>
      </c>
      <c r="HA44">
        <v>1.8749899999999999</v>
      </c>
      <c r="HB44">
        <v>1.87859</v>
      </c>
      <c r="HC44">
        <v>1.8722099999999999</v>
      </c>
      <c r="HD44">
        <v>1.8698399999999999</v>
      </c>
      <c r="HE44">
        <v>1.87195</v>
      </c>
      <c r="HF44">
        <v>1.8750199999999999</v>
      </c>
      <c r="HG44">
        <v>0</v>
      </c>
      <c r="HH44">
        <v>0</v>
      </c>
      <c r="HI44">
        <v>0</v>
      </c>
      <c r="HJ44">
        <v>0</v>
      </c>
      <c r="HK44" t="s">
        <v>413</v>
      </c>
      <c r="HL44" t="s">
        <v>414</v>
      </c>
      <c r="HM44" t="s">
        <v>415</v>
      </c>
      <c r="HN44" t="s">
        <v>415</v>
      </c>
      <c r="HO44" t="s">
        <v>415</v>
      </c>
      <c r="HP44" t="s">
        <v>415</v>
      </c>
      <c r="HQ44">
        <v>0</v>
      </c>
      <c r="HR44">
        <v>100</v>
      </c>
      <c r="HS44">
        <v>100</v>
      </c>
      <c r="HT44">
        <v>5.8</v>
      </c>
      <c r="HU44">
        <v>-4.3099999999999999E-2</v>
      </c>
      <c r="HV44">
        <v>2.6044893828213862</v>
      </c>
      <c r="HW44">
        <v>1.812336702895212E-3</v>
      </c>
      <c r="HX44">
        <v>3.8619255251623539E-7</v>
      </c>
      <c r="HY44">
        <v>-5.7368983599850312E-11</v>
      </c>
      <c r="HZ44">
        <v>-0.29856559937224592</v>
      </c>
      <c r="IA44">
        <v>-3.0293124852242E-2</v>
      </c>
      <c r="IB44">
        <v>2.0697258898176802E-3</v>
      </c>
      <c r="IC44">
        <v>-2.3362980786251589E-5</v>
      </c>
      <c r="ID44">
        <v>3</v>
      </c>
      <c r="IE44">
        <v>2169</v>
      </c>
      <c r="IF44">
        <v>1</v>
      </c>
      <c r="IG44">
        <v>29</v>
      </c>
      <c r="IH44">
        <v>0.7</v>
      </c>
      <c r="II44">
        <v>1</v>
      </c>
      <c r="IJ44">
        <v>2.94434</v>
      </c>
      <c r="IK44">
        <v>2.36816</v>
      </c>
      <c r="IL44">
        <v>1.5490699999999999</v>
      </c>
      <c r="IM44">
        <v>2.2985799999999998</v>
      </c>
      <c r="IN44">
        <v>1.5918000000000001</v>
      </c>
      <c r="IO44">
        <v>2.3327599999999999</v>
      </c>
      <c r="IP44">
        <v>44.223199999999999</v>
      </c>
      <c r="IQ44">
        <v>14.2896</v>
      </c>
      <c r="IR44">
        <v>18</v>
      </c>
      <c r="IS44">
        <v>509.88299999999998</v>
      </c>
      <c r="IT44">
        <v>431.70600000000002</v>
      </c>
      <c r="IU44">
        <v>23.354800000000001</v>
      </c>
      <c r="IV44">
        <v>41.691899999999997</v>
      </c>
      <c r="IW44">
        <v>30.0014</v>
      </c>
      <c r="IX44">
        <v>41.8367</v>
      </c>
      <c r="IY44">
        <v>41.840400000000002</v>
      </c>
      <c r="IZ44">
        <v>58.943800000000003</v>
      </c>
      <c r="JA44">
        <v>42.333399999999997</v>
      </c>
      <c r="JB44">
        <v>0</v>
      </c>
      <c r="JC44">
        <v>23.3064</v>
      </c>
      <c r="JD44">
        <v>1500</v>
      </c>
      <c r="JE44">
        <v>22.909099999999999</v>
      </c>
      <c r="JF44">
        <v>97.993600000000001</v>
      </c>
      <c r="JG44">
        <v>97.366200000000006</v>
      </c>
    </row>
    <row r="45" spans="1:267" x14ac:dyDescent="0.3">
      <c r="A45">
        <v>29</v>
      </c>
      <c r="B45">
        <v>1659553950.5999999</v>
      </c>
      <c r="C45">
        <v>5972.0999999046326</v>
      </c>
      <c r="D45" t="s">
        <v>553</v>
      </c>
      <c r="E45" t="s">
        <v>554</v>
      </c>
      <c r="F45" t="s">
        <v>402</v>
      </c>
      <c r="G45" t="s">
        <v>403</v>
      </c>
      <c r="H45" t="s">
        <v>555</v>
      </c>
      <c r="I45" t="s">
        <v>556</v>
      </c>
      <c r="J45" t="s">
        <v>405</v>
      </c>
      <c r="K45">
        <f t="shared" si="0"/>
        <v>8.5855923555157982</v>
      </c>
      <c r="L45">
        <v>1659553950.5999999</v>
      </c>
      <c r="M45">
        <f t="shared" si="1"/>
        <v>6.6095192479740904E-3</v>
      </c>
      <c r="N45">
        <f t="shared" si="2"/>
        <v>6.6095192479740907</v>
      </c>
      <c r="O45">
        <f t="shared" si="3"/>
        <v>48.828670160196751</v>
      </c>
      <c r="P45">
        <f t="shared" si="4"/>
        <v>338.79599999999999</v>
      </c>
      <c r="Q45">
        <f t="shared" si="5"/>
        <v>94.525165638561361</v>
      </c>
      <c r="R45">
        <f t="shared" si="6"/>
        <v>9.3453354237902282</v>
      </c>
      <c r="S45">
        <f t="shared" si="7"/>
        <v>33.495442603559994</v>
      </c>
      <c r="T45">
        <f t="shared" si="8"/>
        <v>0.34788171618452934</v>
      </c>
      <c r="U45">
        <f t="shared" si="9"/>
        <v>2.9055129832734887</v>
      </c>
      <c r="V45">
        <f t="shared" si="10"/>
        <v>0.32628752713249626</v>
      </c>
      <c r="W45">
        <f t="shared" si="11"/>
        <v>0.20575805778863132</v>
      </c>
      <c r="X45">
        <f t="shared" si="12"/>
        <v>321.54909286136927</v>
      </c>
      <c r="Y45">
        <f t="shared" si="13"/>
        <v>32.231956693910227</v>
      </c>
      <c r="Z45">
        <f t="shared" si="14"/>
        <v>32.013199999999998</v>
      </c>
      <c r="AA45">
        <f t="shared" si="15"/>
        <v>4.7786519846218223</v>
      </c>
      <c r="AB45">
        <f t="shared" si="16"/>
        <v>59.57082873926889</v>
      </c>
      <c r="AC45">
        <f t="shared" si="17"/>
        <v>2.8532462747669998</v>
      </c>
      <c r="AD45">
        <f t="shared" si="18"/>
        <v>4.789670271761973</v>
      </c>
      <c r="AE45">
        <f t="shared" si="19"/>
        <v>1.9254057098548225</v>
      </c>
      <c r="AF45">
        <f t="shared" si="20"/>
        <v>-291.47979883565739</v>
      </c>
      <c r="AG45">
        <f t="shared" si="21"/>
        <v>6.3753300493377498</v>
      </c>
      <c r="AH45">
        <f t="shared" si="22"/>
        <v>0.49777592683445371</v>
      </c>
      <c r="AI45">
        <f t="shared" si="23"/>
        <v>36.942400001884067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51294.651086963233</v>
      </c>
      <c r="AO45" t="s">
        <v>406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557</v>
      </c>
      <c r="AV45">
        <v>10288</v>
      </c>
      <c r="AW45">
        <v>731.1816923076924</v>
      </c>
      <c r="AX45">
        <v>1110.98</v>
      </c>
      <c r="AY45">
        <f t="shared" si="28"/>
        <v>0.34185881626339598</v>
      </c>
      <c r="AZ45">
        <v>0.5</v>
      </c>
      <c r="BA45">
        <f t="shared" si="29"/>
        <v>1681.3988999281707</v>
      </c>
      <c r="BB45">
        <f t="shared" si="30"/>
        <v>48.828670160196751</v>
      </c>
      <c r="BC45">
        <f t="shared" si="31"/>
        <v>287.40051879801035</v>
      </c>
      <c r="BD45">
        <f t="shared" si="32"/>
        <v>3.141319094463408E-2</v>
      </c>
      <c r="BE45">
        <f t="shared" si="33"/>
        <v>2.0890475076058972</v>
      </c>
      <c r="BF45">
        <f t="shared" si="34"/>
        <v>619.13193948387004</v>
      </c>
      <c r="BG45" t="s">
        <v>558</v>
      </c>
      <c r="BH45">
        <v>522.4</v>
      </c>
      <c r="BI45">
        <f t="shared" si="35"/>
        <v>522.4</v>
      </c>
      <c r="BJ45">
        <f t="shared" si="36"/>
        <v>0.52978451457271958</v>
      </c>
      <c r="BK45">
        <f t="shared" si="37"/>
        <v>0.64527898958902374</v>
      </c>
      <c r="BL45">
        <f t="shared" si="38"/>
        <v>0.79770198695982431</v>
      </c>
      <c r="BM45">
        <f t="shared" si="39"/>
        <v>3.23553508062006</v>
      </c>
      <c r="BN45">
        <f t="shared" si="40"/>
        <v>0.95185795876054158</v>
      </c>
      <c r="BO45">
        <f t="shared" si="41"/>
        <v>0.46102596346114727</v>
      </c>
      <c r="BP45">
        <f t="shared" si="42"/>
        <v>0.53897403653885267</v>
      </c>
      <c r="BQ45">
        <v>1675</v>
      </c>
      <c r="BR45">
        <v>300</v>
      </c>
      <c r="BS45">
        <v>300</v>
      </c>
      <c r="BT45">
        <v>300</v>
      </c>
      <c r="BU45">
        <v>10288</v>
      </c>
      <c r="BV45">
        <v>1002.96</v>
      </c>
      <c r="BW45">
        <v>-1.09537E-2</v>
      </c>
      <c r="BX45">
        <v>-5.71</v>
      </c>
      <c r="BY45" t="s">
        <v>409</v>
      </c>
      <c r="BZ45" t="s">
        <v>409</v>
      </c>
      <c r="CA45" t="s">
        <v>409</v>
      </c>
      <c r="CB45" t="s">
        <v>409</v>
      </c>
      <c r="CC45" t="s">
        <v>409</v>
      </c>
      <c r="CD45" t="s">
        <v>409</v>
      </c>
      <c r="CE45" t="s">
        <v>409</v>
      </c>
      <c r="CF45" t="s">
        <v>409</v>
      </c>
      <c r="CG45" t="s">
        <v>409</v>
      </c>
      <c r="CH45" t="s">
        <v>409</v>
      </c>
      <c r="CI45">
        <f t="shared" si="43"/>
        <v>2000.24</v>
      </c>
      <c r="CJ45">
        <f t="shared" si="44"/>
        <v>1681.3988999281707</v>
      </c>
      <c r="CK45">
        <f t="shared" si="45"/>
        <v>0.84059857813470917</v>
      </c>
      <c r="CL45">
        <f t="shared" si="46"/>
        <v>0.16075525579998864</v>
      </c>
      <c r="CM45">
        <v>6</v>
      </c>
      <c r="CN45">
        <v>0.5</v>
      </c>
      <c r="CO45" t="s">
        <v>410</v>
      </c>
      <c r="CP45">
        <v>2</v>
      </c>
      <c r="CQ45">
        <v>1659553950.5999999</v>
      </c>
      <c r="CR45">
        <v>338.79599999999999</v>
      </c>
      <c r="CS45">
        <v>400.06700000000001</v>
      </c>
      <c r="CT45">
        <v>28.8597</v>
      </c>
      <c r="CU45">
        <v>21.1585</v>
      </c>
      <c r="CV45">
        <v>337.27600000000001</v>
      </c>
      <c r="CW45">
        <v>28.846800000000002</v>
      </c>
      <c r="CX45">
        <v>500.08600000000001</v>
      </c>
      <c r="CY45">
        <v>98.765699999999995</v>
      </c>
      <c r="CZ45">
        <v>0.10041</v>
      </c>
      <c r="DA45">
        <v>32.053899999999999</v>
      </c>
      <c r="DB45">
        <v>32.013199999999998</v>
      </c>
      <c r="DC45">
        <v>999.9</v>
      </c>
      <c r="DD45">
        <v>0</v>
      </c>
      <c r="DE45">
        <v>0</v>
      </c>
      <c r="DF45">
        <v>9986.8799999999992</v>
      </c>
      <c r="DG45">
        <v>0</v>
      </c>
      <c r="DH45">
        <v>1719.94</v>
      </c>
      <c r="DI45">
        <v>-61.270699999999998</v>
      </c>
      <c r="DJ45">
        <v>348.86399999999998</v>
      </c>
      <c r="DK45">
        <v>408.71499999999997</v>
      </c>
      <c r="DL45">
        <v>7.7012400000000003</v>
      </c>
      <c r="DM45">
        <v>400.06700000000001</v>
      </c>
      <c r="DN45">
        <v>21.1585</v>
      </c>
      <c r="DO45">
        <v>2.8503500000000002</v>
      </c>
      <c r="DP45">
        <v>2.0897299999999999</v>
      </c>
      <c r="DQ45">
        <v>23.178599999999999</v>
      </c>
      <c r="DR45">
        <v>18.141100000000002</v>
      </c>
      <c r="DS45">
        <v>2000.24</v>
      </c>
      <c r="DT45">
        <v>0.97999499999999995</v>
      </c>
      <c r="DU45">
        <v>2.0004899999999999E-2</v>
      </c>
      <c r="DV45">
        <v>0</v>
      </c>
      <c r="DW45">
        <v>730.85900000000004</v>
      </c>
      <c r="DX45">
        <v>5.0001199999999999</v>
      </c>
      <c r="DY45">
        <v>15038.2</v>
      </c>
      <c r="DZ45">
        <v>16034</v>
      </c>
      <c r="EA45">
        <v>51.125</v>
      </c>
      <c r="EB45">
        <v>52.625</v>
      </c>
      <c r="EC45">
        <v>51.811999999999998</v>
      </c>
      <c r="ED45">
        <v>52.311999999999998</v>
      </c>
      <c r="EE45">
        <v>52.561999999999998</v>
      </c>
      <c r="EF45">
        <v>1955.33</v>
      </c>
      <c r="EG45">
        <v>39.909999999999997</v>
      </c>
      <c r="EH45">
        <v>0</v>
      </c>
      <c r="EI45">
        <v>790</v>
      </c>
      <c r="EJ45">
        <v>0</v>
      </c>
      <c r="EK45">
        <v>731.1816923076924</v>
      </c>
      <c r="EL45">
        <v>-1.886837608633738</v>
      </c>
      <c r="EM45">
        <v>60.765811964658717</v>
      </c>
      <c r="EN45">
        <v>15030.053846153851</v>
      </c>
      <c r="EO45">
        <v>15</v>
      </c>
      <c r="EP45">
        <v>1659553909.0999999</v>
      </c>
      <c r="EQ45" t="s">
        <v>559</v>
      </c>
      <c r="ER45">
        <v>1659553903.0999999</v>
      </c>
      <c r="ES45">
        <v>1659553909.0999999</v>
      </c>
      <c r="ET45">
        <v>49</v>
      </c>
      <c r="EU45">
        <v>0.14899999999999999</v>
      </c>
      <c r="EV45">
        <v>1.7999999999999999E-2</v>
      </c>
      <c r="EW45">
        <v>1.6479999999999999</v>
      </c>
      <c r="EX45">
        <v>-0.189</v>
      </c>
      <c r="EY45">
        <v>400</v>
      </c>
      <c r="EZ45">
        <v>22</v>
      </c>
      <c r="FA45">
        <v>0.02</v>
      </c>
      <c r="FB45">
        <v>0.01</v>
      </c>
      <c r="FC45">
        <v>48.942203697534403</v>
      </c>
      <c r="FD45">
        <v>-0.66550288155796467</v>
      </c>
      <c r="FE45">
        <v>0.14724114401266419</v>
      </c>
      <c r="FF45">
        <v>1</v>
      </c>
      <c r="FG45">
        <v>0.32155968846025379</v>
      </c>
      <c r="FH45">
        <v>0.12676958271658659</v>
      </c>
      <c r="FI45">
        <v>1.8786109736525371E-2</v>
      </c>
      <c r="FJ45">
        <v>1</v>
      </c>
      <c r="FK45">
        <v>2</v>
      </c>
      <c r="FL45">
        <v>2</v>
      </c>
      <c r="FM45" t="s">
        <v>412</v>
      </c>
      <c r="FN45">
        <v>2.9257900000000001</v>
      </c>
      <c r="FO45">
        <v>2.70322</v>
      </c>
      <c r="FP45">
        <v>8.2847799999999999E-2</v>
      </c>
      <c r="FQ45">
        <v>9.5458200000000007E-2</v>
      </c>
      <c r="FR45">
        <v>0.12723400000000001</v>
      </c>
      <c r="FS45">
        <v>0.101843</v>
      </c>
      <c r="FT45">
        <v>31803.4</v>
      </c>
      <c r="FU45">
        <v>17290.2</v>
      </c>
      <c r="FV45">
        <v>31186.400000000001</v>
      </c>
      <c r="FW45">
        <v>20820.400000000001</v>
      </c>
      <c r="FX45">
        <v>36942</v>
      </c>
      <c r="FY45">
        <v>31839.5</v>
      </c>
      <c r="FZ45">
        <v>47223.9</v>
      </c>
      <c r="GA45">
        <v>39848.699999999997</v>
      </c>
      <c r="GB45">
        <v>1.8471</v>
      </c>
      <c r="GC45">
        <v>1.76033</v>
      </c>
      <c r="GD45">
        <v>-2.5972700000000001E-2</v>
      </c>
      <c r="GE45">
        <v>0</v>
      </c>
      <c r="GF45">
        <v>32.4343</v>
      </c>
      <c r="GG45">
        <v>999.9</v>
      </c>
      <c r="GH45">
        <v>46.4</v>
      </c>
      <c r="GI45">
        <v>42.3</v>
      </c>
      <c r="GJ45">
        <v>39.343299999999999</v>
      </c>
      <c r="GK45">
        <v>61.423900000000003</v>
      </c>
      <c r="GL45">
        <v>18.625800000000002</v>
      </c>
      <c r="GM45">
        <v>1</v>
      </c>
      <c r="GN45">
        <v>1.2294700000000001</v>
      </c>
      <c r="GO45">
        <v>7.2817800000000004</v>
      </c>
      <c r="GP45">
        <v>20.045999999999999</v>
      </c>
      <c r="GQ45">
        <v>5.1933299999999996</v>
      </c>
      <c r="GR45">
        <v>11.950100000000001</v>
      </c>
      <c r="GS45">
        <v>4.9931000000000001</v>
      </c>
      <c r="GT45">
        <v>3.2913299999999999</v>
      </c>
      <c r="GU45">
        <v>9999</v>
      </c>
      <c r="GV45">
        <v>9999</v>
      </c>
      <c r="GW45">
        <v>9999</v>
      </c>
      <c r="GX45">
        <v>999.9</v>
      </c>
      <c r="GY45">
        <v>1.8757200000000001</v>
      </c>
      <c r="GZ45">
        <v>1.87466</v>
      </c>
      <c r="HA45">
        <v>1.8751100000000001</v>
      </c>
      <c r="HB45">
        <v>1.87866</v>
      </c>
      <c r="HC45">
        <v>1.87226</v>
      </c>
      <c r="HD45">
        <v>1.8699699999999999</v>
      </c>
      <c r="HE45">
        <v>1.8721000000000001</v>
      </c>
      <c r="HF45">
        <v>1.8751500000000001</v>
      </c>
      <c r="HG45">
        <v>0</v>
      </c>
      <c r="HH45">
        <v>0</v>
      </c>
      <c r="HI45">
        <v>0</v>
      </c>
      <c r="HJ45">
        <v>0</v>
      </c>
      <c r="HK45" t="s">
        <v>413</v>
      </c>
      <c r="HL45" t="s">
        <v>414</v>
      </c>
      <c r="HM45" t="s">
        <v>415</v>
      </c>
      <c r="HN45" t="s">
        <v>415</v>
      </c>
      <c r="HO45" t="s">
        <v>415</v>
      </c>
      <c r="HP45" t="s">
        <v>415</v>
      </c>
      <c r="HQ45">
        <v>0</v>
      </c>
      <c r="HR45">
        <v>100</v>
      </c>
      <c r="HS45">
        <v>100</v>
      </c>
      <c r="HT45">
        <v>1.52</v>
      </c>
      <c r="HU45">
        <v>1.29E-2</v>
      </c>
      <c r="HV45">
        <v>0.86770089154932961</v>
      </c>
      <c r="HW45">
        <v>1.812336702895212E-3</v>
      </c>
      <c r="HX45">
        <v>3.8619255251623539E-7</v>
      </c>
      <c r="HY45">
        <v>-5.7368983599850312E-11</v>
      </c>
      <c r="HZ45">
        <v>-0.27468275214255422</v>
      </c>
      <c r="IA45">
        <v>-3.0293124852242E-2</v>
      </c>
      <c r="IB45">
        <v>2.0697258898176802E-3</v>
      </c>
      <c r="IC45">
        <v>-2.3362980786251589E-5</v>
      </c>
      <c r="ID45">
        <v>3</v>
      </c>
      <c r="IE45">
        <v>2169</v>
      </c>
      <c r="IF45">
        <v>1</v>
      </c>
      <c r="IG45">
        <v>29</v>
      </c>
      <c r="IH45">
        <v>0.8</v>
      </c>
      <c r="II45">
        <v>0.7</v>
      </c>
      <c r="IJ45">
        <v>1.00708</v>
      </c>
      <c r="IK45">
        <v>2.4072300000000002</v>
      </c>
      <c r="IL45">
        <v>1.5490699999999999</v>
      </c>
      <c r="IM45">
        <v>2.2985799999999998</v>
      </c>
      <c r="IN45">
        <v>1.5918000000000001</v>
      </c>
      <c r="IO45">
        <v>2.35229</v>
      </c>
      <c r="IP45">
        <v>45.290399999999998</v>
      </c>
      <c r="IQ45">
        <v>14.8588</v>
      </c>
      <c r="IR45">
        <v>18</v>
      </c>
      <c r="IS45">
        <v>511.93900000000002</v>
      </c>
      <c r="IT45">
        <v>426.50900000000001</v>
      </c>
      <c r="IU45">
        <v>23.7057</v>
      </c>
      <c r="IV45">
        <v>41.547800000000002</v>
      </c>
      <c r="IW45">
        <v>30</v>
      </c>
      <c r="IX45">
        <v>41.654600000000002</v>
      </c>
      <c r="IY45">
        <v>41.655200000000001</v>
      </c>
      <c r="IZ45">
        <v>20.184200000000001</v>
      </c>
      <c r="JA45">
        <v>47.577599999999997</v>
      </c>
      <c r="JB45">
        <v>0</v>
      </c>
      <c r="JC45">
        <v>23.709499999999998</v>
      </c>
      <c r="JD45">
        <v>400</v>
      </c>
      <c r="JE45">
        <v>20.945799999999998</v>
      </c>
      <c r="JF45">
        <v>98.037400000000005</v>
      </c>
      <c r="JG45">
        <v>97.414199999999994</v>
      </c>
    </row>
    <row r="46" spans="1:267" x14ac:dyDescent="0.3">
      <c r="A46">
        <v>30</v>
      </c>
      <c r="B46">
        <v>1659554080.5999999</v>
      </c>
      <c r="C46">
        <v>6102.0999999046326</v>
      </c>
      <c r="D46" t="s">
        <v>560</v>
      </c>
      <c r="E46" t="s">
        <v>561</v>
      </c>
      <c r="F46" t="s">
        <v>402</v>
      </c>
      <c r="G46" t="s">
        <v>403</v>
      </c>
      <c r="H46" t="s">
        <v>555</v>
      </c>
      <c r="I46" t="s">
        <v>556</v>
      </c>
      <c r="J46" t="s">
        <v>405</v>
      </c>
      <c r="K46">
        <f t="shared" si="0"/>
        <v>9.5462501427502975</v>
      </c>
      <c r="L46">
        <v>1659554080.5999999</v>
      </c>
      <c r="M46">
        <f t="shared" si="1"/>
        <v>7.7502062752080117E-3</v>
      </c>
      <c r="N46">
        <f t="shared" si="2"/>
        <v>7.7502062752080114</v>
      </c>
      <c r="O46">
        <f t="shared" si="3"/>
        <v>39.604527360008809</v>
      </c>
      <c r="P46">
        <f t="shared" si="4"/>
        <v>250.232</v>
      </c>
      <c r="Q46">
        <f t="shared" si="5"/>
        <v>90.876798466166932</v>
      </c>
      <c r="R46">
        <f t="shared" si="6"/>
        <v>8.9843561983254077</v>
      </c>
      <c r="S46">
        <f t="shared" si="7"/>
        <v>24.738695224352004</v>
      </c>
      <c r="T46">
        <f t="shared" si="8"/>
        <v>0.44040152000130478</v>
      </c>
      <c r="U46">
        <f t="shared" si="9"/>
        <v>2.9040343607996246</v>
      </c>
      <c r="V46">
        <f t="shared" si="10"/>
        <v>0.40637984594048115</v>
      </c>
      <c r="W46">
        <f t="shared" si="11"/>
        <v>0.25682474585883053</v>
      </c>
      <c r="X46">
        <f t="shared" si="12"/>
        <v>321.47727286133801</v>
      </c>
      <c r="Y46">
        <f t="shared" si="13"/>
        <v>32.136012792400734</v>
      </c>
      <c r="Z46">
        <f t="shared" si="14"/>
        <v>31.849699999999999</v>
      </c>
      <c r="AA46">
        <f t="shared" si="15"/>
        <v>4.7346113885006584</v>
      </c>
      <c r="AB46">
        <f t="shared" si="16"/>
        <v>60.315762488628799</v>
      </c>
      <c r="AC46">
        <f t="shared" si="17"/>
        <v>2.9221738454807999</v>
      </c>
      <c r="AD46">
        <f t="shared" si="18"/>
        <v>4.8447930108347901</v>
      </c>
      <c r="AE46">
        <f t="shared" si="19"/>
        <v>1.8124375430198585</v>
      </c>
      <c r="AF46">
        <f t="shared" si="20"/>
        <v>-341.78409673667329</v>
      </c>
      <c r="AG46">
        <f t="shared" si="21"/>
        <v>63.658231366804685</v>
      </c>
      <c r="AH46">
        <f t="shared" si="22"/>
        <v>4.973820631161769</v>
      </c>
      <c r="AI46">
        <f t="shared" si="23"/>
        <v>48.325228122631145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51218.938666611699</v>
      </c>
      <c r="AO46" t="s">
        <v>406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562</v>
      </c>
      <c r="AV46">
        <v>10286.799999999999</v>
      </c>
      <c r="AW46">
        <v>722.53579999999988</v>
      </c>
      <c r="AX46">
        <v>1020.82</v>
      </c>
      <c r="AY46">
        <f t="shared" si="28"/>
        <v>0.29220058384436054</v>
      </c>
      <c r="AZ46">
        <v>0.5</v>
      </c>
      <c r="BA46">
        <f t="shared" si="29"/>
        <v>1681.0208999281542</v>
      </c>
      <c r="BB46">
        <f t="shared" si="30"/>
        <v>39.604527360008809</v>
      </c>
      <c r="BC46">
        <f t="shared" si="31"/>
        <v>245.59764420678951</v>
      </c>
      <c r="BD46">
        <f t="shared" si="32"/>
        <v>2.5933027899425021E-2</v>
      </c>
      <c r="BE46">
        <f t="shared" si="33"/>
        <v>2.361875746948531</v>
      </c>
      <c r="BF46">
        <f t="shared" si="34"/>
        <v>590.08781129582826</v>
      </c>
      <c r="BG46" t="s">
        <v>563</v>
      </c>
      <c r="BH46">
        <v>516.33000000000004</v>
      </c>
      <c r="BI46">
        <f t="shared" si="35"/>
        <v>516.33000000000004</v>
      </c>
      <c r="BJ46">
        <f t="shared" si="36"/>
        <v>0.49420074058110142</v>
      </c>
      <c r="BK46">
        <f t="shared" si="37"/>
        <v>0.59125889512180652</v>
      </c>
      <c r="BL46">
        <f t="shared" si="38"/>
        <v>0.82696515911289148</v>
      </c>
      <c r="BM46">
        <f t="shared" si="39"/>
        <v>10.956879953659906</v>
      </c>
      <c r="BN46">
        <f t="shared" si="40"/>
        <v>0.98883494326297394</v>
      </c>
      <c r="BO46">
        <f t="shared" si="41"/>
        <v>0.42251844866128774</v>
      </c>
      <c r="BP46">
        <f t="shared" si="42"/>
        <v>0.57748155133871226</v>
      </c>
      <c r="BQ46">
        <v>1677</v>
      </c>
      <c r="BR46">
        <v>300</v>
      </c>
      <c r="BS46">
        <v>300</v>
      </c>
      <c r="BT46">
        <v>300</v>
      </c>
      <c r="BU46">
        <v>10286.799999999999</v>
      </c>
      <c r="BV46">
        <v>934.63</v>
      </c>
      <c r="BW46">
        <v>-1.0952099999999999E-2</v>
      </c>
      <c r="BX46">
        <v>-6.52</v>
      </c>
      <c r="BY46" t="s">
        <v>409</v>
      </c>
      <c r="BZ46" t="s">
        <v>409</v>
      </c>
      <c r="CA46" t="s">
        <v>409</v>
      </c>
      <c r="CB46" t="s">
        <v>409</v>
      </c>
      <c r="CC46" t="s">
        <v>409</v>
      </c>
      <c r="CD46" t="s">
        <v>409</v>
      </c>
      <c r="CE46" t="s">
        <v>409</v>
      </c>
      <c r="CF46" t="s">
        <v>409</v>
      </c>
      <c r="CG46" t="s">
        <v>409</v>
      </c>
      <c r="CH46" t="s">
        <v>409</v>
      </c>
      <c r="CI46">
        <f t="shared" si="43"/>
        <v>1999.79</v>
      </c>
      <c r="CJ46">
        <f t="shared" si="44"/>
        <v>1681.0208999281542</v>
      </c>
      <c r="CK46">
        <f t="shared" si="45"/>
        <v>0.84059871282892418</v>
      </c>
      <c r="CL46">
        <f t="shared" si="46"/>
        <v>0.1607555157598238</v>
      </c>
      <c r="CM46">
        <v>6</v>
      </c>
      <c r="CN46">
        <v>0.5</v>
      </c>
      <c r="CO46" t="s">
        <v>410</v>
      </c>
      <c r="CP46">
        <v>2</v>
      </c>
      <c r="CQ46">
        <v>1659554080.5999999</v>
      </c>
      <c r="CR46">
        <v>250.232</v>
      </c>
      <c r="CS46">
        <v>300.07</v>
      </c>
      <c r="CT46">
        <v>29.5578</v>
      </c>
      <c r="CU46">
        <v>20.5351</v>
      </c>
      <c r="CV46">
        <v>249.08699999999999</v>
      </c>
      <c r="CW46">
        <v>29.5137</v>
      </c>
      <c r="CX46">
        <v>500.14699999999999</v>
      </c>
      <c r="CY46">
        <v>98.762500000000003</v>
      </c>
      <c r="CZ46">
        <v>0.100536</v>
      </c>
      <c r="DA46">
        <v>32.256300000000003</v>
      </c>
      <c r="DB46">
        <v>31.849699999999999</v>
      </c>
      <c r="DC46">
        <v>999.9</v>
      </c>
      <c r="DD46">
        <v>0</v>
      </c>
      <c r="DE46">
        <v>0</v>
      </c>
      <c r="DF46">
        <v>9978.75</v>
      </c>
      <c r="DG46">
        <v>0</v>
      </c>
      <c r="DH46">
        <v>1535.66</v>
      </c>
      <c r="DI46">
        <v>-49.837699999999998</v>
      </c>
      <c r="DJ46">
        <v>257.85300000000001</v>
      </c>
      <c r="DK46">
        <v>306.36099999999999</v>
      </c>
      <c r="DL46">
        <v>9.0226900000000008</v>
      </c>
      <c r="DM46">
        <v>300.07</v>
      </c>
      <c r="DN46">
        <v>20.5351</v>
      </c>
      <c r="DO46">
        <v>2.9192</v>
      </c>
      <c r="DP46">
        <v>2.0280900000000002</v>
      </c>
      <c r="DQ46">
        <v>23.574100000000001</v>
      </c>
      <c r="DR46">
        <v>17.665400000000002</v>
      </c>
      <c r="DS46">
        <v>1999.79</v>
      </c>
      <c r="DT46">
        <v>0.97999199999999997</v>
      </c>
      <c r="DU46">
        <v>2.0007899999999999E-2</v>
      </c>
      <c r="DV46">
        <v>0</v>
      </c>
      <c r="DW46">
        <v>722.58500000000004</v>
      </c>
      <c r="DX46">
        <v>5.0001199999999999</v>
      </c>
      <c r="DY46">
        <v>14840.7</v>
      </c>
      <c r="DZ46">
        <v>16030.4</v>
      </c>
      <c r="EA46">
        <v>51.186999999999998</v>
      </c>
      <c r="EB46">
        <v>52.561999999999998</v>
      </c>
      <c r="EC46">
        <v>51.875</v>
      </c>
      <c r="ED46">
        <v>52.25</v>
      </c>
      <c r="EE46">
        <v>52.561999999999998</v>
      </c>
      <c r="EF46">
        <v>1954.88</v>
      </c>
      <c r="EG46">
        <v>39.909999999999997</v>
      </c>
      <c r="EH46">
        <v>0</v>
      </c>
      <c r="EI46">
        <v>129.69999980926511</v>
      </c>
      <c r="EJ46">
        <v>0</v>
      </c>
      <c r="EK46">
        <v>722.53579999999988</v>
      </c>
      <c r="EL46">
        <v>-1.159769261098742</v>
      </c>
      <c r="EM46">
        <v>57.161538602605248</v>
      </c>
      <c r="EN46">
        <v>14834.763999999999</v>
      </c>
      <c r="EO46">
        <v>15</v>
      </c>
      <c r="EP46">
        <v>1659554027.5999999</v>
      </c>
      <c r="EQ46" t="s">
        <v>564</v>
      </c>
      <c r="ER46">
        <v>1659554027.5999999</v>
      </c>
      <c r="ES46">
        <v>1659554027.0999999</v>
      </c>
      <c r="ET46">
        <v>50</v>
      </c>
      <c r="EU46">
        <v>-0.19700000000000001</v>
      </c>
      <c r="EV46">
        <v>1.0999999999999999E-2</v>
      </c>
      <c r="EW46">
        <v>1.2450000000000001</v>
      </c>
      <c r="EX46">
        <v>-0.20799999999999999</v>
      </c>
      <c r="EY46">
        <v>300</v>
      </c>
      <c r="EZ46">
        <v>21</v>
      </c>
      <c r="FA46">
        <v>0.02</v>
      </c>
      <c r="FB46">
        <v>0.01</v>
      </c>
      <c r="FC46">
        <v>39.264908131549497</v>
      </c>
      <c r="FD46">
        <v>0.83902248845952454</v>
      </c>
      <c r="FE46">
        <v>0.12566592606393359</v>
      </c>
      <c r="FF46">
        <v>1</v>
      </c>
      <c r="FG46">
        <v>0.42232174480840939</v>
      </c>
      <c r="FH46">
        <v>0.11833834539500721</v>
      </c>
      <c r="FI46">
        <v>1.7791317965318319E-2</v>
      </c>
      <c r="FJ46">
        <v>1</v>
      </c>
      <c r="FK46">
        <v>2</v>
      </c>
      <c r="FL46">
        <v>2</v>
      </c>
      <c r="FM46" t="s">
        <v>412</v>
      </c>
      <c r="FN46">
        <v>2.92597</v>
      </c>
      <c r="FO46">
        <v>2.7032699999999998</v>
      </c>
      <c r="FP46">
        <v>6.4249899999999999E-2</v>
      </c>
      <c r="FQ46">
        <v>7.5813800000000001E-2</v>
      </c>
      <c r="FR46">
        <v>0.12928200000000001</v>
      </c>
      <c r="FS46">
        <v>9.9726899999999993E-2</v>
      </c>
      <c r="FT46">
        <v>32451.200000000001</v>
      </c>
      <c r="FU46">
        <v>17667.599999999999</v>
      </c>
      <c r="FV46">
        <v>31188.400000000001</v>
      </c>
      <c r="FW46">
        <v>20821.900000000001</v>
      </c>
      <c r="FX46">
        <v>36859</v>
      </c>
      <c r="FY46">
        <v>31915.1</v>
      </c>
      <c r="FZ46">
        <v>47226.7</v>
      </c>
      <c r="GA46">
        <v>39851.199999999997</v>
      </c>
      <c r="GB46">
        <v>1.84748</v>
      </c>
      <c r="GC46">
        <v>1.7581199999999999</v>
      </c>
      <c r="GD46">
        <v>-3.5960199999999998E-2</v>
      </c>
      <c r="GE46">
        <v>0</v>
      </c>
      <c r="GF46">
        <v>32.4328</v>
      </c>
      <c r="GG46">
        <v>999.9</v>
      </c>
      <c r="GH46">
        <v>46.4</v>
      </c>
      <c r="GI46">
        <v>42.4</v>
      </c>
      <c r="GJ46">
        <v>39.552100000000003</v>
      </c>
      <c r="GK46">
        <v>61.6539</v>
      </c>
      <c r="GL46">
        <v>18.573699999999999</v>
      </c>
      <c r="GM46">
        <v>1</v>
      </c>
      <c r="GN46">
        <v>1.2066300000000001</v>
      </c>
      <c r="GO46">
        <v>4.7470699999999999</v>
      </c>
      <c r="GP46">
        <v>20.1327</v>
      </c>
      <c r="GQ46">
        <v>5.1924299999999999</v>
      </c>
      <c r="GR46">
        <v>11.950100000000001</v>
      </c>
      <c r="GS46">
        <v>4.99275</v>
      </c>
      <c r="GT46">
        <v>3.2911000000000001</v>
      </c>
      <c r="GU46">
        <v>9999</v>
      </c>
      <c r="GV46">
        <v>9999</v>
      </c>
      <c r="GW46">
        <v>9999</v>
      </c>
      <c r="GX46">
        <v>999.9</v>
      </c>
      <c r="GY46">
        <v>1.8757600000000001</v>
      </c>
      <c r="GZ46">
        <v>1.8746799999999999</v>
      </c>
      <c r="HA46">
        <v>1.8751500000000001</v>
      </c>
      <c r="HB46">
        <v>1.8787100000000001</v>
      </c>
      <c r="HC46">
        <v>1.87233</v>
      </c>
      <c r="HD46">
        <v>1.86998</v>
      </c>
      <c r="HE46">
        <v>1.8721000000000001</v>
      </c>
      <c r="HF46">
        <v>1.8751500000000001</v>
      </c>
      <c r="HG46">
        <v>0</v>
      </c>
      <c r="HH46">
        <v>0</v>
      </c>
      <c r="HI46">
        <v>0</v>
      </c>
      <c r="HJ46">
        <v>0</v>
      </c>
      <c r="HK46" t="s">
        <v>413</v>
      </c>
      <c r="HL46" t="s">
        <v>414</v>
      </c>
      <c r="HM46" t="s">
        <v>415</v>
      </c>
      <c r="HN46" t="s">
        <v>415</v>
      </c>
      <c r="HO46" t="s">
        <v>415</v>
      </c>
      <c r="HP46" t="s">
        <v>415</v>
      </c>
      <c r="HQ46">
        <v>0</v>
      </c>
      <c r="HR46">
        <v>100</v>
      </c>
      <c r="HS46">
        <v>100</v>
      </c>
      <c r="HT46">
        <v>1.145</v>
      </c>
      <c r="HU46">
        <v>4.41E-2</v>
      </c>
      <c r="HV46">
        <v>0.67079120463436226</v>
      </c>
      <c r="HW46">
        <v>1.812336702895212E-3</v>
      </c>
      <c r="HX46">
        <v>3.8619255251623539E-7</v>
      </c>
      <c r="HY46">
        <v>-5.7368983599850312E-11</v>
      </c>
      <c r="HZ46">
        <v>-0.26405623506692549</v>
      </c>
      <c r="IA46">
        <v>-3.0293124852242E-2</v>
      </c>
      <c r="IB46">
        <v>2.0697258898176802E-3</v>
      </c>
      <c r="IC46">
        <v>-2.3362980786251589E-5</v>
      </c>
      <c r="ID46">
        <v>3</v>
      </c>
      <c r="IE46">
        <v>2169</v>
      </c>
      <c r="IF46">
        <v>1</v>
      </c>
      <c r="IG46">
        <v>29</v>
      </c>
      <c r="IH46">
        <v>0.9</v>
      </c>
      <c r="II46">
        <v>0.9</v>
      </c>
      <c r="IJ46">
        <v>0.79711900000000002</v>
      </c>
      <c r="IK46">
        <v>2.4060100000000002</v>
      </c>
      <c r="IL46">
        <v>1.5478499999999999</v>
      </c>
      <c r="IM46">
        <v>2.2985799999999998</v>
      </c>
      <c r="IN46">
        <v>1.5918000000000001</v>
      </c>
      <c r="IO46">
        <v>2.3877000000000002</v>
      </c>
      <c r="IP46">
        <v>45.375799999999998</v>
      </c>
      <c r="IQ46">
        <v>14.9026</v>
      </c>
      <c r="IR46">
        <v>18</v>
      </c>
      <c r="IS46">
        <v>511.995</v>
      </c>
      <c r="IT46">
        <v>424.92399999999998</v>
      </c>
      <c r="IU46">
        <v>25.4849</v>
      </c>
      <c r="IV46">
        <v>41.514200000000002</v>
      </c>
      <c r="IW46">
        <v>29.9999</v>
      </c>
      <c r="IX46">
        <v>41.625100000000003</v>
      </c>
      <c r="IY46">
        <v>41.629199999999997</v>
      </c>
      <c r="IZ46">
        <v>16.007000000000001</v>
      </c>
      <c r="JA46">
        <v>49.570500000000003</v>
      </c>
      <c r="JB46">
        <v>0</v>
      </c>
      <c r="JC46">
        <v>25.5562</v>
      </c>
      <c r="JD46">
        <v>300</v>
      </c>
      <c r="JE46">
        <v>20.471800000000002</v>
      </c>
      <c r="JF46">
        <v>98.043300000000002</v>
      </c>
      <c r="JG46">
        <v>97.420400000000001</v>
      </c>
    </row>
    <row r="47" spans="1:267" x14ac:dyDescent="0.3">
      <c r="A47">
        <v>31</v>
      </c>
      <c r="B47">
        <v>1659554182.5999999</v>
      </c>
      <c r="C47">
        <v>6204.0999999046326</v>
      </c>
      <c r="D47" t="s">
        <v>565</v>
      </c>
      <c r="E47" t="s">
        <v>566</v>
      </c>
      <c r="F47" t="s">
        <v>402</v>
      </c>
      <c r="G47" t="s">
        <v>403</v>
      </c>
      <c r="H47" t="s">
        <v>555</v>
      </c>
      <c r="I47" t="s">
        <v>556</v>
      </c>
      <c r="J47" t="s">
        <v>405</v>
      </c>
      <c r="K47">
        <f t="shared" si="0"/>
        <v>10.141284204525201</v>
      </c>
      <c r="L47">
        <v>1659554182.5999999</v>
      </c>
      <c r="M47">
        <f t="shared" si="1"/>
        <v>6.3764621851948736E-3</v>
      </c>
      <c r="N47">
        <f t="shared" si="2"/>
        <v>6.3764621851948737</v>
      </c>
      <c r="O47">
        <f t="shared" si="3"/>
        <v>28.125873760190778</v>
      </c>
      <c r="P47">
        <f t="shared" si="4"/>
        <v>164.91399999999999</v>
      </c>
      <c r="Q47">
        <f t="shared" si="5"/>
        <v>26.280646787960873</v>
      </c>
      <c r="R47">
        <f t="shared" si="6"/>
        <v>2.5980998532575095</v>
      </c>
      <c r="S47">
        <f t="shared" si="7"/>
        <v>16.303367365995999</v>
      </c>
      <c r="T47">
        <f t="shared" si="8"/>
        <v>0.35056523910792542</v>
      </c>
      <c r="U47">
        <f t="shared" si="9"/>
        <v>2.9098830696232261</v>
      </c>
      <c r="V47">
        <f t="shared" si="10"/>
        <v>0.32867858450989285</v>
      </c>
      <c r="W47">
        <f t="shared" si="11"/>
        <v>0.20727657386940357</v>
      </c>
      <c r="X47">
        <f t="shared" si="12"/>
        <v>321.51078886135264</v>
      </c>
      <c r="Y47">
        <f t="shared" si="13"/>
        <v>32.659995472197437</v>
      </c>
      <c r="Z47">
        <f t="shared" si="14"/>
        <v>31.912500000000001</v>
      </c>
      <c r="AA47">
        <f t="shared" si="15"/>
        <v>4.7514853083659103</v>
      </c>
      <c r="AB47">
        <f t="shared" si="16"/>
        <v>59.462676877695152</v>
      </c>
      <c r="AC47">
        <f t="shared" si="17"/>
        <v>2.9078724549774</v>
      </c>
      <c r="AD47">
        <f t="shared" si="18"/>
        <v>4.8902481483610476</v>
      </c>
      <c r="AE47">
        <f t="shared" si="19"/>
        <v>1.8436128533885103</v>
      </c>
      <c r="AF47">
        <f t="shared" si="20"/>
        <v>-281.20198236709393</v>
      </c>
      <c r="AG47">
        <f t="shared" si="21"/>
        <v>79.882082092419324</v>
      </c>
      <c r="AH47">
        <f t="shared" si="22"/>
        <v>6.235890496426884</v>
      </c>
      <c r="AI47">
        <f t="shared" si="23"/>
        <v>126.42677908310489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51355.813680515559</v>
      </c>
      <c r="AO47" t="s">
        <v>406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567</v>
      </c>
      <c r="AV47">
        <v>10286</v>
      </c>
      <c r="AW47">
        <v>729.71415999999999</v>
      </c>
      <c r="AX47">
        <v>938.24900000000002</v>
      </c>
      <c r="AY47">
        <f t="shared" si="28"/>
        <v>0.22225959206990897</v>
      </c>
      <c r="AZ47">
        <v>0.5</v>
      </c>
      <c r="BA47">
        <f t="shared" si="29"/>
        <v>1681.197299928162</v>
      </c>
      <c r="BB47">
        <f t="shared" si="30"/>
        <v>28.125873760190778</v>
      </c>
      <c r="BC47">
        <f t="shared" si="31"/>
        <v>186.83111303553284</v>
      </c>
      <c r="BD47">
        <f t="shared" si="32"/>
        <v>1.9102640897000991E-2</v>
      </c>
      <c r="BE47">
        <f t="shared" si="33"/>
        <v>2.6577390436866972</v>
      </c>
      <c r="BF47">
        <f t="shared" si="34"/>
        <v>561.5221801842481</v>
      </c>
      <c r="BG47" t="s">
        <v>568</v>
      </c>
      <c r="BH47">
        <v>519.58000000000004</v>
      </c>
      <c r="BI47">
        <f t="shared" si="35"/>
        <v>519.58000000000004</v>
      </c>
      <c r="BJ47">
        <f t="shared" si="36"/>
        <v>0.44622376362777894</v>
      </c>
      <c r="BK47">
        <f t="shared" si="37"/>
        <v>0.49808999472136711</v>
      </c>
      <c r="BL47">
        <f t="shared" si="38"/>
        <v>0.85624062164138881</v>
      </c>
      <c r="BM47">
        <f t="shared" si="39"/>
        <v>-3.7677346779371703</v>
      </c>
      <c r="BN47">
        <f t="shared" si="40"/>
        <v>1.0226994795024411</v>
      </c>
      <c r="BO47">
        <f t="shared" si="41"/>
        <v>0.35465612926755857</v>
      </c>
      <c r="BP47">
        <f t="shared" si="42"/>
        <v>0.64534387073244148</v>
      </c>
      <c r="BQ47">
        <v>1679</v>
      </c>
      <c r="BR47">
        <v>300</v>
      </c>
      <c r="BS47">
        <v>300</v>
      </c>
      <c r="BT47">
        <v>300</v>
      </c>
      <c r="BU47">
        <v>10286</v>
      </c>
      <c r="BV47">
        <v>881.66</v>
      </c>
      <c r="BW47">
        <v>-1.09508E-2</v>
      </c>
      <c r="BX47">
        <v>-1.36</v>
      </c>
      <c r="BY47" t="s">
        <v>409</v>
      </c>
      <c r="BZ47" t="s">
        <v>409</v>
      </c>
      <c r="CA47" t="s">
        <v>409</v>
      </c>
      <c r="CB47" t="s">
        <v>409</v>
      </c>
      <c r="CC47" t="s">
        <v>409</v>
      </c>
      <c r="CD47" t="s">
        <v>409</v>
      </c>
      <c r="CE47" t="s">
        <v>409</v>
      </c>
      <c r="CF47" t="s">
        <v>409</v>
      </c>
      <c r="CG47" t="s">
        <v>409</v>
      </c>
      <c r="CH47" t="s">
        <v>409</v>
      </c>
      <c r="CI47">
        <f t="shared" si="43"/>
        <v>2000</v>
      </c>
      <c r="CJ47">
        <f t="shared" si="44"/>
        <v>1681.197299928162</v>
      </c>
      <c r="CK47">
        <f t="shared" si="45"/>
        <v>0.84059864996408096</v>
      </c>
      <c r="CL47">
        <f t="shared" si="46"/>
        <v>0.16075539443067632</v>
      </c>
      <c r="CM47">
        <v>6</v>
      </c>
      <c r="CN47">
        <v>0.5</v>
      </c>
      <c r="CO47" t="s">
        <v>410</v>
      </c>
      <c r="CP47">
        <v>2</v>
      </c>
      <c r="CQ47">
        <v>1659554182.5999999</v>
      </c>
      <c r="CR47">
        <v>164.91399999999999</v>
      </c>
      <c r="CS47">
        <v>199.92699999999999</v>
      </c>
      <c r="CT47">
        <v>29.414100000000001</v>
      </c>
      <c r="CU47">
        <v>21.987400000000001</v>
      </c>
      <c r="CV47">
        <v>163.851</v>
      </c>
      <c r="CW47">
        <v>29.594100000000001</v>
      </c>
      <c r="CX47">
        <v>499.99900000000002</v>
      </c>
      <c r="CY47">
        <v>98.759699999999995</v>
      </c>
      <c r="CZ47">
        <v>0.10011399999999999</v>
      </c>
      <c r="DA47">
        <v>32.421700000000001</v>
      </c>
      <c r="DB47">
        <v>31.912500000000001</v>
      </c>
      <c r="DC47">
        <v>999.9</v>
      </c>
      <c r="DD47">
        <v>0</v>
      </c>
      <c r="DE47">
        <v>0</v>
      </c>
      <c r="DF47">
        <v>10012.5</v>
      </c>
      <c r="DG47">
        <v>0</v>
      </c>
      <c r="DH47">
        <v>1422.13</v>
      </c>
      <c r="DI47">
        <v>-35.097799999999999</v>
      </c>
      <c r="DJ47">
        <v>169.864</v>
      </c>
      <c r="DK47">
        <v>204.42099999999999</v>
      </c>
      <c r="DL47">
        <v>7.6532400000000003</v>
      </c>
      <c r="DM47">
        <v>199.92699999999999</v>
      </c>
      <c r="DN47">
        <v>21.987400000000001</v>
      </c>
      <c r="DO47">
        <v>2.9272999999999998</v>
      </c>
      <c r="DP47">
        <v>2.1714699999999998</v>
      </c>
      <c r="DQ47">
        <v>23.620100000000001</v>
      </c>
      <c r="DR47">
        <v>18.753399999999999</v>
      </c>
      <c r="DS47">
        <v>2000</v>
      </c>
      <c r="DT47">
        <v>0.97999499999999995</v>
      </c>
      <c r="DU47">
        <v>2.0004899999999999E-2</v>
      </c>
      <c r="DV47">
        <v>0</v>
      </c>
      <c r="DW47">
        <v>729.08500000000004</v>
      </c>
      <c r="DX47">
        <v>5.0001199999999999</v>
      </c>
      <c r="DY47">
        <v>14927.8</v>
      </c>
      <c r="DZ47">
        <v>16032</v>
      </c>
      <c r="EA47">
        <v>51.25</v>
      </c>
      <c r="EB47">
        <v>52.561999999999998</v>
      </c>
      <c r="EC47">
        <v>51.936999999999998</v>
      </c>
      <c r="ED47">
        <v>52.311999999999998</v>
      </c>
      <c r="EE47">
        <v>52.625</v>
      </c>
      <c r="EF47">
        <v>1955.09</v>
      </c>
      <c r="EG47">
        <v>39.909999999999997</v>
      </c>
      <c r="EH47">
        <v>0</v>
      </c>
      <c r="EI47">
        <v>101.7999999523163</v>
      </c>
      <c r="EJ47">
        <v>0</v>
      </c>
      <c r="EK47">
        <v>729.71415999999999</v>
      </c>
      <c r="EL47">
        <v>-4.3646923039219248</v>
      </c>
      <c r="EM47">
        <v>-51.200000160778593</v>
      </c>
      <c r="EN47">
        <v>14934.224</v>
      </c>
      <c r="EO47">
        <v>15</v>
      </c>
      <c r="EP47">
        <v>1659554217.5999999</v>
      </c>
      <c r="EQ47" t="s">
        <v>569</v>
      </c>
      <c r="ER47">
        <v>1659554210.5999999</v>
      </c>
      <c r="ES47">
        <v>1659554217.5999999</v>
      </c>
      <c r="ET47">
        <v>51</v>
      </c>
      <c r="EU47">
        <v>1.7000000000000001E-2</v>
      </c>
      <c r="EV47">
        <v>-8.9999999999999993E-3</v>
      </c>
      <c r="EW47">
        <v>1.0629999999999999</v>
      </c>
      <c r="EX47">
        <v>-0.18</v>
      </c>
      <c r="EY47">
        <v>200</v>
      </c>
      <c r="EZ47">
        <v>22</v>
      </c>
      <c r="FA47">
        <v>0.03</v>
      </c>
      <c r="FB47">
        <v>0.01</v>
      </c>
      <c r="FC47">
        <v>27.965455631786259</v>
      </c>
      <c r="FD47">
        <v>0.97604112552435007</v>
      </c>
      <c r="FE47">
        <v>0.14446801743832199</v>
      </c>
      <c r="FF47">
        <v>1</v>
      </c>
      <c r="FG47">
        <v>0.35949891160310388</v>
      </c>
      <c r="FH47">
        <v>-3.4836529215318601E-2</v>
      </c>
      <c r="FI47">
        <v>6.4968442654327104E-3</v>
      </c>
      <c r="FJ47">
        <v>1</v>
      </c>
      <c r="FK47">
        <v>2</v>
      </c>
      <c r="FL47">
        <v>2</v>
      </c>
      <c r="FM47" t="s">
        <v>412</v>
      </c>
      <c r="FN47">
        <v>2.9256600000000001</v>
      </c>
      <c r="FO47">
        <v>2.7031499999999999</v>
      </c>
      <c r="FP47">
        <v>4.4070400000000003E-2</v>
      </c>
      <c r="FQ47">
        <v>5.3368499999999999E-2</v>
      </c>
      <c r="FR47">
        <v>0.12953400000000001</v>
      </c>
      <c r="FS47">
        <v>0.104628</v>
      </c>
      <c r="FT47">
        <v>33154.300000000003</v>
      </c>
      <c r="FU47">
        <v>18098</v>
      </c>
      <c r="FV47">
        <v>31191.1</v>
      </c>
      <c r="FW47">
        <v>20822.599999999999</v>
      </c>
      <c r="FX47">
        <v>36850.800000000003</v>
      </c>
      <c r="FY47">
        <v>31744.799999999999</v>
      </c>
      <c r="FZ47">
        <v>47230.6</v>
      </c>
      <c r="GA47">
        <v>39852.800000000003</v>
      </c>
      <c r="GB47">
        <v>1.8482000000000001</v>
      </c>
      <c r="GC47">
        <v>1.76095</v>
      </c>
      <c r="GD47">
        <v>-3.99575E-2</v>
      </c>
      <c r="GE47">
        <v>0</v>
      </c>
      <c r="GF47">
        <v>32.560299999999998</v>
      </c>
      <c r="GG47">
        <v>999.9</v>
      </c>
      <c r="GH47">
        <v>46.5</v>
      </c>
      <c r="GI47">
        <v>42.5</v>
      </c>
      <c r="GJ47">
        <v>39.849699999999999</v>
      </c>
      <c r="GK47">
        <v>61.353999999999999</v>
      </c>
      <c r="GL47">
        <v>18.882200000000001</v>
      </c>
      <c r="GM47">
        <v>1</v>
      </c>
      <c r="GN47">
        <v>1.20407</v>
      </c>
      <c r="GO47">
        <v>3.62059</v>
      </c>
      <c r="GP47">
        <v>20.1601</v>
      </c>
      <c r="GQ47">
        <v>5.1873399999999998</v>
      </c>
      <c r="GR47">
        <v>11.950100000000001</v>
      </c>
      <c r="GS47">
        <v>4.9922000000000004</v>
      </c>
      <c r="GT47">
        <v>3.2915299999999998</v>
      </c>
      <c r="GU47">
        <v>9999</v>
      </c>
      <c r="GV47">
        <v>9999</v>
      </c>
      <c r="GW47">
        <v>9999</v>
      </c>
      <c r="GX47">
        <v>999.9</v>
      </c>
      <c r="GY47">
        <v>1.8757600000000001</v>
      </c>
      <c r="GZ47">
        <v>1.87469</v>
      </c>
      <c r="HA47">
        <v>1.8751500000000001</v>
      </c>
      <c r="HB47">
        <v>1.8787700000000001</v>
      </c>
      <c r="HC47">
        <v>1.8724000000000001</v>
      </c>
      <c r="HD47">
        <v>1.87008</v>
      </c>
      <c r="HE47">
        <v>1.87212</v>
      </c>
      <c r="HF47">
        <v>1.8751500000000001</v>
      </c>
      <c r="HG47">
        <v>0</v>
      </c>
      <c r="HH47">
        <v>0</v>
      </c>
      <c r="HI47">
        <v>0</v>
      </c>
      <c r="HJ47">
        <v>0</v>
      </c>
      <c r="HK47" t="s">
        <v>413</v>
      </c>
      <c r="HL47" t="s">
        <v>414</v>
      </c>
      <c r="HM47" t="s">
        <v>415</v>
      </c>
      <c r="HN47" t="s">
        <v>415</v>
      </c>
      <c r="HO47" t="s">
        <v>415</v>
      </c>
      <c r="HP47" t="s">
        <v>415</v>
      </c>
      <c r="HQ47">
        <v>0</v>
      </c>
      <c r="HR47">
        <v>100</v>
      </c>
      <c r="HS47">
        <v>100</v>
      </c>
      <c r="HT47">
        <v>1.0629999999999999</v>
      </c>
      <c r="HU47">
        <v>-0.18</v>
      </c>
      <c r="HV47">
        <v>0.67079120463436226</v>
      </c>
      <c r="HW47">
        <v>1.812336702895212E-3</v>
      </c>
      <c r="HX47">
        <v>3.8619255251623539E-7</v>
      </c>
      <c r="HY47">
        <v>-5.7368983599850312E-11</v>
      </c>
      <c r="HZ47">
        <v>-0.26405623506692549</v>
      </c>
      <c r="IA47">
        <v>-3.0293124852242E-2</v>
      </c>
      <c r="IB47">
        <v>2.0697258898176802E-3</v>
      </c>
      <c r="IC47">
        <v>-2.3362980786251589E-5</v>
      </c>
      <c r="ID47">
        <v>3</v>
      </c>
      <c r="IE47">
        <v>2169</v>
      </c>
      <c r="IF47">
        <v>1</v>
      </c>
      <c r="IG47">
        <v>29</v>
      </c>
      <c r="IH47">
        <v>2.6</v>
      </c>
      <c r="II47">
        <v>2.6</v>
      </c>
      <c r="IJ47">
        <v>0.58105499999999999</v>
      </c>
      <c r="IK47">
        <v>2.4291999999999998</v>
      </c>
      <c r="IL47">
        <v>1.5490699999999999</v>
      </c>
      <c r="IM47">
        <v>2.2985799999999998</v>
      </c>
      <c r="IN47">
        <v>1.5918000000000001</v>
      </c>
      <c r="IO47">
        <v>2.32544</v>
      </c>
      <c r="IP47">
        <v>45.518599999999999</v>
      </c>
      <c r="IQ47">
        <v>14.8413</v>
      </c>
      <c r="IR47">
        <v>18</v>
      </c>
      <c r="IS47">
        <v>512.23400000000004</v>
      </c>
      <c r="IT47">
        <v>426.59300000000002</v>
      </c>
      <c r="IU47">
        <v>24.924199999999999</v>
      </c>
      <c r="IV47">
        <v>41.447000000000003</v>
      </c>
      <c r="IW47">
        <v>29.989899999999999</v>
      </c>
      <c r="IX47">
        <v>41.587200000000003</v>
      </c>
      <c r="IY47">
        <v>41.599699999999999</v>
      </c>
      <c r="IZ47">
        <v>11.6753</v>
      </c>
      <c r="JA47">
        <v>45.8063</v>
      </c>
      <c r="JB47">
        <v>0</v>
      </c>
      <c r="JC47">
        <v>25.313500000000001</v>
      </c>
      <c r="JD47">
        <v>200</v>
      </c>
      <c r="JE47">
        <v>21.886299999999999</v>
      </c>
      <c r="JF47">
        <v>98.051599999999993</v>
      </c>
      <c r="JG47">
        <v>97.424099999999996</v>
      </c>
    </row>
    <row r="48" spans="1:267" x14ac:dyDescent="0.3">
      <c r="A48">
        <v>32</v>
      </c>
      <c r="B48">
        <v>1659554308.5999999</v>
      </c>
      <c r="C48">
        <v>6330.0999999046326</v>
      </c>
      <c r="D48" t="s">
        <v>570</v>
      </c>
      <c r="E48" t="s">
        <v>571</v>
      </c>
      <c r="F48" t="s">
        <v>402</v>
      </c>
      <c r="G48" t="s">
        <v>403</v>
      </c>
      <c r="H48" t="s">
        <v>555</v>
      </c>
      <c r="I48" t="s">
        <v>556</v>
      </c>
      <c r="J48" t="s">
        <v>405</v>
      </c>
      <c r="K48">
        <f t="shared" si="0"/>
        <v>11.110324262479955</v>
      </c>
      <c r="L48">
        <v>1659554308.5999999</v>
      </c>
      <c r="M48">
        <f t="shared" si="1"/>
        <v>8.1058421195523492E-3</v>
      </c>
      <c r="N48">
        <f t="shared" si="2"/>
        <v>8.1058421195523493</v>
      </c>
      <c r="O48">
        <f t="shared" si="3"/>
        <v>18.134339810339757</v>
      </c>
      <c r="P48">
        <f t="shared" si="4"/>
        <v>97.282299999999992</v>
      </c>
      <c r="Q48">
        <f t="shared" si="5"/>
        <v>27.075863308406642</v>
      </c>
      <c r="R48">
        <f t="shared" si="6"/>
        <v>2.6765074202759083</v>
      </c>
      <c r="S48">
        <f t="shared" si="7"/>
        <v>9.6165649399871196</v>
      </c>
      <c r="T48">
        <f t="shared" si="8"/>
        <v>0.45631339774528495</v>
      </c>
      <c r="U48">
        <f t="shared" si="9"/>
        <v>2.906258558166622</v>
      </c>
      <c r="V48">
        <f t="shared" si="10"/>
        <v>0.41992322210329874</v>
      </c>
      <c r="W48">
        <f t="shared" si="11"/>
        <v>0.26547927095692175</v>
      </c>
      <c r="X48">
        <f t="shared" si="12"/>
        <v>321.54749686136859</v>
      </c>
      <c r="Y48">
        <f t="shared" si="13"/>
        <v>32.333422490058027</v>
      </c>
      <c r="Z48">
        <f t="shared" si="14"/>
        <v>31.977399999999999</v>
      </c>
      <c r="AA48">
        <f t="shared" si="15"/>
        <v>4.7689784707553429</v>
      </c>
      <c r="AB48">
        <f t="shared" si="16"/>
        <v>59.601722990962493</v>
      </c>
      <c r="AC48">
        <f t="shared" si="17"/>
        <v>2.9351774797374399</v>
      </c>
      <c r="AD48">
        <f t="shared" si="18"/>
        <v>4.9246520611199545</v>
      </c>
      <c r="AE48">
        <f t="shared" si="19"/>
        <v>1.8338009910179029</v>
      </c>
      <c r="AF48">
        <f t="shared" si="20"/>
        <v>-357.46763747225862</v>
      </c>
      <c r="AG48">
        <f t="shared" si="21"/>
        <v>89.089505395147967</v>
      </c>
      <c r="AH48">
        <f t="shared" si="22"/>
        <v>6.9698083862143765</v>
      </c>
      <c r="AI48">
        <f t="shared" si="23"/>
        <v>60.139173170472304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51232.733984896957</v>
      </c>
      <c r="AO48" t="s">
        <v>406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572</v>
      </c>
      <c r="AV48">
        <v>10285.6</v>
      </c>
      <c r="AW48">
        <v>743.44443999999999</v>
      </c>
      <c r="AX48">
        <v>886.22199999999998</v>
      </c>
      <c r="AY48">
        <f t="shared" si="28"/>
        <v>0.16110811963593774</v>
      </c>
      <c r="AZ48">
        <v>0.5</v>
      </c>
      <c r="BA48">
        <f t="shared" si="29"/>
        <v>1681.3904999281701</v>
      </c>
      <c r="BB48">
        <f t="shared" si="30"/>
        <v>18.134339810339757</v>
      </c>
      <c r="BC48">
        <f t="shared" si="31"/>
        <v>135.4428309085784</v>
      </c>
      <c r="BD48">
        <f t="shared" si="32"/>
        <v>1.3158022689333301E-2</v>
      </c>
      <c r="BE48">
        <f t="shared" si="33"/>
        <v>2.8724721345215984</v>
      </c>
      <c r="BF48">
        <f t="shared" si="34"/>
        <v>542.46295895352864</v>
      </c>
      <c r="BG48" t="s">
        <v>573</v>
      </c>
      <c r="BH48">
        <v>541.22</v>
      </c>
      <c r="BI48">
        <f t="shared" si="35"/>
        <v>541.22</v>
      </c>
      <c r="BJ48">
        <f t="shared" si="36"/>
        <v>0.38929523302287683</v>
      </c>
      <c r="BK48">
        <f t="shared" si="37"/>
        <v>0.41384560089506733</v>
      </c>
      <c r="BL48">
        <f t="shared" si="38"/>
        <v>0.88064898898171706</v>
      </c>
      <c r="BM48">
        <f t="shared" si="39"/>
        <v>-1.3297152383210731</v>
      </c>
      <c r="BN48">
        <f t="shared" si="40"/>
        <v>1.0440371189512883</v>
      </c>
      <c r="BO48">
        <f t="shared" si="41"/>
        <v>0.30127539337899734</v>
      </c>
      <c r="BP48">
        <f t="shared" si="42"/>
        <v>0.69872460662100266</v>
      </c>
      <c r="BQ48">
        <v>1681</v>
      </c>
      <c r="BR48">
        <v>300</v>
      </c>
      <c r="BS48">
        <v>300</v>
      </c>
      <c r="BT48">
        <v>300</v>
      </c>
      <c r="BU48">
        <v>10285.6</v>
      </c>
      <c r="BV48">
        <v>847.39</v>
      </c>
      <c r="BW48">
        <v>-1.0949800000000001E-2</v>
      </c>
      <c r="BX48">
        <v>-1.08</v>
      </c>
      <c r="BY48" t="s">
        <v>409</v>
      </c>
      <c r="BZ48" t="s">
        <v>409</v>
      </c>
      <c r="CA48" t="s">
        <v>409</v>
      </c>
      <c r="CB48" t="s">
        <v>409</v>
      </c>
      <c r="CC48" t="s">
        <v>409</v>
      </c>
      <c r="CD48" t="s">
        <v>409</v>
      </c>
      <c r="CE48" t="s">
        <v>409</v>
      </c>
      <c r="CF48" t="s">
        <v>409</v>
      </c>
      <c r="CG48" t="s">
        <v>409</v>
      </c>
      <c r="CH48" t="s">
        <v>409</v>
      </c>
      <c r="CI48">
        <f t="shared" si="43"/>
        <v>2000.23</v>
      </c>
      <c r="CJ48">
        <f t="shared" si="44"/>
        <v>1681.3904999281701</v>
      </c>
      <c r="CK48">
        <f t="shared" si="45"/>
        <v>0.84059858112725538</v>
      </c>
      <c r="CL48">
        <f t="shared" si="46"/>
        <v>0.1607552615756031</v>
      </c>
      <c r="CM48">
        <v>6</v>
      </c>
      <c r="CN48">
        <v>0.5</v>
      </c>
      <c r="CO48" t="s">
        <v>410</v>
      </c>
      <c r="CP48">
        <v>2</v>
      </c>
      <c r="CQ48">
        <v>1659554308.5999999</v>
      </c>
      <c r="CR48">
        <v>97.282299999999992</v>
      </c>
      <c r="CS48">
        <v>119.991</v>
      </c>
      <c r="CT48">
        <v>29.692599999999999</v>
      </c>
      <c r="CU48">
        <v>20.253900000000002</v>
      </c>
      <c r="CV48">
        <v>96.325299999999999</v>
      </c>
      <c r="CW48">
        <v>29.9086</v>
      </c>
      <c r="CX48">
        <v>499.97300000000001</v>
      </c>
      <c r="CY48">
        <v>98.752300000000005</v>
      </c>
      <c r="CZ48">
        <v>9.9854399999999996E-2</v>
      </c>
      <c r="DA48">
        <v>32.545999999999999</v>
      </c>
      <c r="DB48">
        <v>31.977399999999999</v>
      </c>
      <c r="DC48">
        <v>999.9</v>
      </c>
      <c r="DD48">
        <v>0</v>
      </c>
      <c r="DE48">
        <v>0</v>
      </c>
      <c r="DF48">
        <v>9992.5</v>
      </c>
      <c r="DG48">
        <v>0</v>
      </c>
      <c r="DH48">
        <v>1814.55</v>
      </c>
      <c r="DI48">
        <v>-22.8003</v>
      </c>
      <c r="DJ48">
        <v>100.19199999999999</v>
      </c>
      <c r="DK48">
        <v>122.47199999999999</v>
      </c>
      <c r="DL48">
        <v>9.7015799999999999</v>
      </c>
      <c r="DM48">
        <v>119.991</v>
      </c>
      <c r="DN48">
        <v>20.253900000000002</v>
      </c>
      <c r="DO48">
        <v>2.95818</v>
      </c>
      <c r="DP48">
        <v>2.0001199999999999</v>
      </c>
      <c r="DQ48">
        <v>23.7944</v>
      </c>
      <c r="DR48">
        <v>17.4453</v>
      </c>
      <c r="DS48">
        <v>2000.23</v>
      </c>
      <c r="DT48">
        <v>0.97999499999999995</v>
      </c>
      <c r="DU48">
        <v>2.0004899999999999E-2</v>
      </c>
      <c r="DV48">
        <v>0</v>
      </c>
      <c r="DW48">
        <v>742.625</v>
      </c>
      <c r="DX48">
        <v>5.0001199999999999</v>
      </c>
      <c r="DY48">
        <v>15349.4</v>
      </c>
      <c r="DZ48">
        <v>16033.8</v>
      </c>
      <c r="EA48">
        <v>51.186999999999998</v>
      </c>
      <c r="EB48">
        <v>52.5</v>
      </c>
      <c r="EC48">
        <v>51.875</v>
      </c>
      <c r="ED48">
        <v>52.186999999999998</v>
      </c>
      <c r="EE48">
        <v>52.561999999999998</v>
      </c>
      <c r="EF48">
        <v>1955.32</v>
      </c>
      <c r="EG48">
        <v>39.909999999999997</v>
      </c>
      <c r="EH48">
        <v>0</v>
      </c>
      <c r="EI48">
        <v>125.7999999523163</v>
      </c>
      <c r="EJ48">
        <v>0</v>
      </c>
      <c r="EK48">
        <v>743.44443999999999</v>
      </c>
      <c r="EL48">
        <v>-4.496769233758493</v>
      </c>
      <c r="EM48">
        <v>52.68461539507323</v>
      </c>
      <c r="EN48">
        <v>15346.332</v>
      </c>
      <c r="EO48">
        <v>15</v>
      </c>
      <c r="EP48">
        <v>1659554338.5999999</v>
      </c>
      <c r="EQ48" t="s">
        <v>574</v>
      </c>
      <c r="ER48">
        <v>1659554334.5999999</v>
      </c>
      <c r="ES48">
        <v>1659554338.5999999</v>
      </c>
      <c r="ET48">
        <v>52</v>
      </c>
      <c r="EU48">
        <v>4.8000000000000001E-2</v>
      </c>
      <c r="EV48">
        <v>0.01</v>
      </c>
      <c r="EW48">
        <v>0.95699999999999996</v>
      </c>
      <c r="EX48">
        <v>-0.216</v>
      </c>
      <c r="EY48">
        <v>120</v>
      </c>
      <c r="EZ48">
        <v>20</v>
      </c>
      <c r="FA48">
        <v>0.04</v>
      </c>
      <c r="FB48">
        <v>0.01</v>
      </c>
      <c r="FC48">
        <v>17.95761778902294</v>
      </c>
      <c r="FD48">
        <v>0.89358963659680113</v>
      </c>
      <c r="FE48">
        <v>0.12991919500150589</v>
      </c>
      <c r="FF48">
        <v>1</v>
      </c>
      <c r="FG48">
        <v>0.47163945727836748</v>
      </c>
      <c r="FH48">
        <v>2.2654162159268559E-2</v>
      </c>
      <c r="FI48">
        <v>3.592038977558889E-3</v>
      </c>
      <c r="FJ48">
        <v>1</v>
      </c>
      <c r="FK48">
        <v>2</v>
      </c>
      <c r="FL48">
        <v>2</v>
      </c>
      <c r="FM48" t="s">
        <v>412</v>
      </c>
      <c r="FN48">
        <v>2.9256799999999998</v>
      </c>
      <c r="FO48">
        <v>2.7027100000000002</v>
      </c>
      <c r="FP48">
        <v>2.6507900000000001E-2</v>
      </c>
      <c r="FQ48">
        <v>3.31423E-2</v>
      </c>
      <c r="FR48">
        <v>0.13050300000000001</v>
      </c>
      <c r="FS48">
        <v>9.8776100000000006E-2</v>
      </c>
      <c r="FT48">
        <v>33769</v>
      </c>
      <c r="FU48">
        <v>18488.5</v>
      </c>
      <c r="FV48">
        <v>31196.1</v>
      </c>
      <c r="FW48">
        <v>20826.599999999999</v>
      </c>
      <c r="FX48">
        <v>36815.4</v>
      </c>
      <c r="FY48">
        <v>31954.7</v>
      </c>
      <c r="FZ48">
        <v>47237.8</v>
      </c>
      <c r="GA48">
        <v>39860</v>
      </c>
      <c r="GB48">
        <v>1.84798</v>
      </c>
      <c r="GC48">
        <v>1.7586999999999999</v>
      </c>
      <c r="GD48">
        <v>-2.9511699999999998E-2</v>
      </c>
      <c r="GE48">
        <v>0</v>
      </c>
      <c r="GF48">
        <v>32.4559</v>
      </c>
      <c r="GG48">
        <v>999.9</v>
      </c>
      <c r="GH48">
        <v>46.5</v>
      </c>
      <c r="GI48">
        <v>42.6</v>
      </c>
      <c r="GJ48">
        <v>40.0625</v>
      </c>
      <c r="GK48">
        <v>61.713999999999999</v>
      </c>
      <c r="GL48">
        <v>19.130600000000001</v>
      </c>
      <c r="GM48">
        <v>1</v>
      </c>
      <c r="GN48">
        <v>1.19502</v>
      </c>
      <c r="GO48">
        <v>5.1691500000000001</v>
      </c>
      <c r="GP48">
        <v>20.119700000000002</v>
      </c>
      <c r="GQ48">
        <v>5.1927300000000001</v>
      </c>
      <c r="GR48">
        <v>11.950100000000001</v>
      </c>
      <c r="GS48">
        <v>4.9927999999999999</v>
      </c>
      <c r="GT48">
        <v>3.2912499999999998</v>
      </c>
      <c r="GU48">
        <v>9999</v>
      </c>
      <c r="GV48">
        <v>9999</v>
      </c>
      <c r="GW48">
        <v>9999</v>
      </c>
      <c r="GX48">
        <v>999.9</v>
      </c>
      <c r="GY48">
        <v>1.8757600000000001</v>
      </c>
      <c r="GZ48">
        <v>1.8746799999999999</v>
      </c>
      <c r="HA48">
        <v>1.8751500000000001</v>
      </c>
      <c r="HB48">
        <v>1.8787199999999999</v>
      </c>
      <c r="HC48">
        <v>1.8723799999999999</v>
      </c>
      <c r="HD48">
        <v>1.87005</v>
      </c>
      <c r="HE48">
        <v>1.8721000000000001</v>
      </c>
      <c r="HF48">
        <v>1.8751500000000001</v>
      </c>
      <c r="HG48">
        <v>0</v>
      </c>
      <c r="HH48">
        <v>0</v>
      </c>
      <c r="HI48">
        <v>0</v>
      </c>
      <c r="HJ48">
        <v>0</v>
      </c>
      <c r="HK48" t="s">
        <v>413</v>
      </c>
      <c r="HL48" t="s">
        <v>414</v>
      </c>
      <c r="HM48" t="s">
        <v>415</v>
      </c>
      <c r="HN48" t="s">
        <v>415</v>
      </c>
      <c r="HO48" t="s">
        <v>415</v>
      </c>
      <c r="HP48" t="s">
        <v>415</v>
      </c>
      <c r="HQ48">
        <v>0</v>
      </c>
      <c r="HR48">
        <v>100</v>
      </c>
      <c r="HS48">
        <v>100</v>
      </c>
      <c r="HT48">
        <v>0.95699999999999996</v>
      </c>
      <c r="HU48">
        <v>-0.216</v>
      </c>
      <c r="HV48">
        <v>0.6875364415159757</v>
      </c>
      <c r="HW48">
        <v>1.812336702895212E-3</v>
      </c>
      <c r="HX48">
        <v>3.8619255251623539E-7</v>
      </c>
      <c r="HY48">
        <v>-5.7368983599850312E-11</v>
      </c>
      <c r="HZ48">
        <v>-0.27347470151426972</v>
      </c>
      <c r="IA48">
        <v>-3.0293124852242E-2</v>
      </c>
      <c r="IB48">
        <v>2.0697258898176802E-3</v>
      </c>
      <c r="IC48">
        <v>-2.3362980786251589E-5</v>
      </c>
      <c r="ID48">
        <v>3</v>
      </c>
      <c r="IE48">
        <v>2169</v>
      </c>
      <c r="IF48">
        <v>1</v>
      </c>
      <c r="IG48">
        <v>29</v>
      </c>
      <c r="IH48">
        <v>1.6</v>
      </c>
      <c r="II48">
        <v>1.5</v>
      </c>
      <c r="IJ48">
        <v>0.39917000000000002</v>
      </c>
      <c r="IK48">
        <v>2.4511699999999998</v>
      </c>
      <c r="IL48">
        <v>1.5490699999999999</v>
      </c>
      <c r="IM48">
        <v>2.2985799999999998</v>
      </c>
      <c r="IN48">
        <v>1.5918000000000001</v>
      </c>
      <c r="IO48">
        <v>2.2973599999999998</v>
      </c>
      <c r="IP48">
        <v>45.604500000000002</v>
      </c>
      <c r="IQ48">
        <v>14.7362</v>
      </c>
      <c r="IR48">
        <v>18</v>
      </c>
      <c r="IS48">
        <v>511.56299999999999</v>
      </c>
      <c r="IT48">
        <v>424.69499999999999</v>
      </c>
      <c r="IU48">
        <v>25.730599999999999</v>
      </c>
      <c r="IV48">
        <v>41.3508</v>
      </c>
      <c r="IW48">
        <v>29.9998</v>
      </c>
      <c r="IX48">
        <v>41.511600000000001</v>
      </c>
      <c r="IY48">
        <v>41.525100000000002</v>
      </c>
      <c r="IZ48">
        <v>8.0374999999999996</v>
      </c>
      <c r="JA48">
        <v>51.211500000000001</v>
      </c>
      <c r="JB48">
        <v>0</v>
      </c>
      <c r="JC48">
        <v>25.732399999999998</v>
      </c>
      <c r="JD48">
        <v>120</v>
      </c>
      <c r="JE48">
        <v>20.170000000000002</v>
      </c>
      <c r="JF48">
        <v>98.066999999999993</v>
      </c>
      <c r="JG48">
        <v>97.4422</v>
      </c>
    </row>
    <row r="49" spans="1:267" x14ac:dyDescent="0.3">
      <c r="A49">
        <v>33</v>
      </c>
      <c r="B49">
        <v>1659554479.0999999</v>
      </c>
      <c r="C49">
        <v>6500.5999999046326</v>
      </c>
      <c r="D49" t="s">
        <v>575</v>
      </c>
      <c r="E49" t="s">
        <v>576</v>
      </c>
      <c r="F49" t="s">
        <v>402</v>
      </c>
      <c r="G49" t="s">
        <v>403</v>
      </c>
      <c r="H49" t="s">
        <v>555</v>
      </c>
      <c r="I49" t="s">
        <v>556</v>
      </c>
      <c r="J49" t="s">
        <v>405</v>
      </c>
      <c r="K49">
        <f t="shared" si="0"/>
        <v>12.602905949980729</v>
      </c>
      <c r="L49">
        <v>1659554479.0999999</v>
      </c>
      <c r="M49">
        <f t="shared" si="1"/>
        <v>8.9668523969702943E-3</v>
      </c>
      <c r="N49">
        <f t="shared" si="2"/>
        <v>8.9668523969702942</v>
      </c>
      <c r="O49">
        <f t="shared" si="3"/>
        <v>11.589262488997377</v>
      </c>
      <c r="P49">
        <f t="shared" si="4"/>
        <v>55.548299999999998</v>
      </c>
      <c r="Q49">
        <f t="shared" si="5"/>
        <v>15.888411595997992</v>
      </c>
      <c r="R49">
        <f t="shared" si="6"/>
        <v>1.5706329350472688</v>
      </c>
      <c r="S49">
        <f t="shared" si="7"/>
        <v>5.4911712815812201</v>
      </c>
      <c r="T49">
        <f t="shared" si="8"/>
        <v>0.5211266744539812</v>
      </c>
      <c r="U49">
        <f t="shared" si="9"/>
        <v>2.9106672439208845</v>
      </c>
      <c r="V49">
        <f t="shared" si="10"/>
        <v>0.47429753827104665</v>
      </c>
      <c r="W49">
        <f t="shared" si="11"/>
        <v>0.30029191186777854</v>
      </c>
      <c r="X49">
        <f t="shared" si="12"/>
        <v>321.54270886136652</v>
      </c>
      <c r="Y49">
        <f t="shared" si="13"/>
        <v>32.22043106846693</v>
      </c>
      <c r="Z49">
        <f t="shared" si="14"/>
        <v>32.050800000000002</v>
      </c>
      <c r="AA49">
        <f t="shared" si="15"/>
        <v>4.7888302636479052</v>
      </c>
      <c r="AB49">
        <f t="shared" si="16"/>
        <v>60.406777501669971</v>
      </c>
      <c r="AC49">
        <f t="shared" si="17"/>
        <v>2.9935065135381396</v>
      </c>
      <c r="AD49">
        <f t="shared" si="18"/>
        <v>4.9555805446754428</v>
      </c>
      <c r="AE49">
        <f t="shared" si="19"/>
        <v>1.7953237501097656</v>
      </c>
      <c r="AF49">
        <f t="shared" si="20"/>
        <v>-395.43819070639</v>
      </c>
      <c r="AG49">
        <f t="shared" si="21"/>
        <v>95.140530795019089</v>
      </c>
      <c r="AH49">
        <f t="shared" si="22"/>
        <v>7.4386696879410934</v>
      </c>
      <c r="AI49">
        <f t="shared" si="23"/>
        <v>28.683718637936721</v>
      </c>
      <c r="AJ49">
        <v>0</v>
      </c>
      <c r="AK49">
        <v>0</v>
      </c>
      <c r="AL49">
        <f t="shared" si="24"/>
        <v>1</v>
      </c>
      <c r="AM49">
        <f t="shared" si="25"/>
        <v>0</v>
      </c>
      <c r="AN49">
        <f t="shared" si="26"/>
        <v>51338.232215820462</v>
      </c>
      <c r="AO49" t="s">
        <v>406</v>
      </c>
      <c r="AP49">
        <v>10366.9</v>
      </c>
      <c r="AQ49">
        <v>993.59653846153856</v>
      </c>
      <c r="AR49">
        <v>3431.87</v>
      </c>
      <c r="AS49">
        <f t="shared" si="27"/>
        <v>0.71047955241266758</v>
      </c>
      <c r="AT49">
        <v>-3.9894345373445681</v>
      </c>
      <c r="AU49" t="s">
        <v>577</v>
      </c>
      <c r="AV49">
        <v>10287</v>
      </c>
      <c r="AW49">
        <v>751.33012000000008</v>
      </c>
      <c r="AX49">
        <v>847.447</v>
      </c>
      <c r="AY49">
        <f t="shared" si="28"/>
        <v>0.11341934067853199</v>
      </c>
      <c r="AZ49">
        <v>0.5</v>
      </c>
      <c r="BA49">
        <f t="shared" si="29"/>
        <v>1681.3652999281692</v>
      </c>
      <c r="BB49">
        <f t="shared" si="30"/>
        <v>11.589262488997377</v>
      </c>
      <c r="BC49">
        <f t="shared" si="31"/>
        <v>95.34967187880757</v>
      </c>
      <c r="BD49">
        <f t="shared" si="32"/>
        <v>9.2655040680377394E-3</v>
      </c>
      <c r="BE49">
        <f t="shared" si="33"/>
        <v>3.0496573827035789</v>
      </c>
      <c r="BF49">
        <f t="shared" si="34"/>
        <v>527.68410246604299</v>
      </c>
      <c r="BG49" t="s">
        <v>578</v>
      </c>
      <c r="BH49">
        <v>566.61</v>
      </c>
      <c r="BI49">
        <f t="shared" si="35"/>
        <v>566.61</v>
      </c>
      <c r="BJ49">
        <f t="shared" si="36"/>
        <v>0.33139181565336828</v>
      </c>
      <c r="BK49">
        <f t="shared" si="37"/>
        <v>0.34225148395688576</v>
      </c>
      <c r="BL49">
        <f t="shared" si="38"/>
        <v>0.90198550916845244</v>
      </c>
      <c r="BM49">
        <f t="shared" si="39"/>
        <v>-0.65766119422467095</v>
      </c>
      <c r="BN49">
        <f t="shared" si="40"/>
        <v>1.059939765070208</v>
      </c>
      <c r="BO49">
        <f t="shared" si="41"/>
        <v>0.25810640111807448</v>
      </c>
      <c r="BP49">
        <f t="shared" si="42"/>
        <v>0.74189359888192552</v>
      </c>
      <c r="BQ49">
        <v>1683</v>
      </c>
      <c r="BR49">
        <v>300</v>
      </c>
      <c r="BS49">
        <v>300</v>
      </c>
      <c r="BT49">
        <v>300</v>
      </c>
      <c r="BU49">
        <v>10287</v>
      </c>
      <c r="BV49">
        <v>824.09</v>
      </c>
      <c r="BW49">
        <v>-1.0951600000000001E-2</v>
      </c>
      <c r="BX49">
        <v>0.64</v>
      </c>
      <c r="BY49" t="s">
        <v>409</v>
      </c>
      <c r="BZ49" t="s">
        <v>409</v>
      </c>
      <c r="CA49" t="s">
        <v>409</v>
      </c>
      <c r="CB49" t="s">
        <v>409</v>
      </c>
      <c r="CC49" t="s">
        <v>409</v>
      </c>
      <c r="CD49" t="s">
        <v>409</v>
      </c>
      <c r="CE49" t="s">
        <v>409</v>
      </c>
      <c r="CF49" t="s">
        <v>409</v>
      </c>
      <c r="CG49" t="s">
        <v>409</v>
      </c>
      <c r="CH49" t="s">
        <v>409</v>
      </c>
      <c r="CI49">
        <f t="shared" si="43"/>
        <v>2000.2</v>
      </c>
      <c r="CJ49">
        <f t="shared" si="44"/>
        <v>1681.3652999281692</v>
      </c>
      <c r="CK49">
        <f t="shared" si="45"/>
        <v>0.84059859010507409</v>
      </c>
      <c r="CL49">
        <f t="shared" si="46"/>
        <v>0.16075527890279298</v>
      </c>
      <c r="CM49">
        <v>6</v>
      </c>
      <c r="CN49">
        <v>0.5</v>
      </c>
      <c r="CO49" t="s">
        <v>410</v>
      </c>
      <c r="CP49">
        <v>2</v>
      </c>
      <c r="CQ49">
        <v>1659554479.0999999</v>
      </c>
      <c r="CR49">
        <v>55.548299999999998</v>
      </c>
      <c r="CS49">
        <v>70.055099999999996</v>
      </c>
      <c r="CT49">
        <v>30.2821</v>
      </c>
      <c r="CU49">
        <v>19.846299999999999</v>
      </c>
      <c r="CV49">
        <v>54.663899999999998</v>
      </c>
      <c r="CW49">
        <v>30.211400000000001</v>
      </c>
      <c r="CX49">
        <v>499.93200000000002</v>
      </c>
      <c r="CY49">
        <v>98.7547</v>
      </c>
      <c r="CZ49">
        <v>9.9293400000000004E-2</v>
      </c>
      <c r="DA49">
        <v>32.6571</v>
      </c>
      <c r="DB49">
        <v>32.050800000000002</v>
      </c>
      <c r="DC49">
        <v>999.9</v>
      </c>
      <c r="DD49">
        <v>0</v>
      </c>
      <c r="DE49">
        <v>0</v>
      </c>
      <c r="DF49">
        <v>10017.5</v>
      </c>
      <c r="DG49">
        <v>0</v>
      </c>
      <c r="DH49">
        <v>1551.14</v>
      </c>
      <c r="DI49">
        <v>-14.5068</v>
      </c>
      <c r="DJ49">
        <v>57.282899999999998</v>
      </c>
      <c r="DK49">
        <v>71.473500000000001</v>
      </c>
      <c r="DL49">
        <v>10.435700000000001</v>
      </c>
      <c r="DM49">
        <v>70.055099999999996</v>
      </c>
      <c r="DN49">
        <v>19.846299999999999</v>
      </c>
      <c r="DO49">
        <v>2.9904999999999999</v>
      </c>
      <c r="DP49">
        <v>1.9599200000000001</v>
      </c>
      <c r="DQ49">
        <v>23.975100000000001</v>
      </c>
      <c r="DR49">
        <v>17.124199999999998</v>
      </c>
      <c r="DS49">
        <v>2000.2</v>
      </c>
      <c r="DT49">
        <v>0.97999499999999995</v>
      </c>
      <c r="DU49">
        <v>2.0004899999999999E-2</v>
      </c>
      <c r="DV49">
        <v>0</v>
      </c>
      <c r="DW49">
        <v>751.20799999999997</v>
      </c>
      <c r="DX49">
        <v>5.0001199999999999</v>
      </c>
      <c r="DY49">
        <v>15409.4</v>
      </c>
      <c r="DZ49">
        <v>16033.6</v>
      </c>
      <c r="EA49">
        <v>51.125</v>
      </c>
      <c r="EB49">
        <v>52.25</v>
      </c>
      <c r="EC49">
        <v>51.75</v>
      </c>
      <c r="ED49">
        <v>52.061999999999998</v>
      </c>
      <c r="EE49">
        <v>52.5</v>
      </c>
      <c r="EF49">
        <v>1955.29</v>
      </c>
      <c r="EG49">
        <v>39.909999999999997</v>
      </c>
      <c r="EH49">
        <v>0</v>
      </c>
      <c r="EI49">
        <v>170.0999999046326</v>
      </c>
      <c r="EJ49">
        <v>0</v>
      </c>
      <c r="EK49">
        <v>751.33012000000008</v>
      </c>
      <c r="EL49">
        <v>-1.268923073237775</v>
      </c>
      <c r="EM49">
        <v>36.56153808931824</v>
      </c>
      <c r="EN49">
        <v>15410.34</v>
      </c>
      <c r="EO49">
        <v>15</v>
      </c>
      <c r="EP49">
        <v>1659554439.5999999</v>
      </c>
      <c r="EQ49" t="s">
        <v>579</v>
      </c>
      <c r="ER49">
        <v>1659554428.5999999</v>
      </c>
      <c r="ES49">
        <v>1659554439.5999999</v>
      </c>
      <c r="ET49">
        <v>53</v>
      </c>
      <c r="EU49">
        <v>4.8000000000000001E-2</v>
      </c>
      <c r="EV49">
        <v>4.0000000000000001E-3</v>
      </c>
      <c r="EW49">
        <v>0.91100000000000003</v>
      </c>
      <c r="EX49">
        <v>-0.21</v>
      </c>
      <c r="EY49">
        <v>70</v>
      </c>
      <c r="EZ49">
        <v>20</v>
      </c>
      <c r="FA49">
        <v>0.1</v>
      </c>
      <c r="FB49">
        <v>0.01</v>
      </c>
      <c r="FC49">
        <v>11.54002634716147</v>
      </c>
      <c r="FD49">
        <v>-0.22012398017381121</v>
      </c>
      <c r="FE49">
        <v>6.981300473663285E-2</v>
      </c>
      <c r="FF49">
        <v>1</v>
      </c>
      <c r="FG49">
        <v>0.51443627817347937</v>
      </c>
      <c r="FH49">
        <v>7.8668005721579101E-2</v>
      </c>
      <c r="FI49">
        <v>1.8037765124107309E-2</v>
      </c>
      <c r="FJ49">
        <v>1</v>
      </c>
      <c r="FK49">
        <v>2</v>
      </c>
      <c r="FL49">
        <v>2</v>
      </c>
      <c r="FM49" t="s">
        <v>412</v>
      </c>
      <c r="FN49">
        <v>2.9256899999999999</v>
      </c>
      <c r="FO49">
        <v>2.7023799999999998</v>
      </c>
      <c r="FP49">
        <v>1.5139100000000001E-2</v>
      </c>
      <c r="FQ49">
        <v>1.958E-2</v>
      </c>
      <c r="FR49">
        <v>0.13145299999999999</v>
      </c>
      <c r="FS49">
        <v>9.7392400000000004E-2</v>
      </c>
      <c r="FT49">
        <v>34169.9</v>
      </c>
      <c r="FU49">
        <v>18750.2</v>
      </c>
      <c r="FV49">
        <v>31201.8</v>
      </c>
      <c r="FW49">
        <v>20829</v>
      </c>
      <c r="FX49">
        <v>36781.800000000003</v>
      </c>
      <c r="FY49">
        <v>32006.799999999999</v>
      </c>
      <c r="FZ49">
        <v>47246.6</v>
      </c>
      <c r="GA49">
        <v>39864.9</v>
      </c>
      <c r="GB49">
        <v>1.8494999999999999</v>
      </c>
      <c r="GC49">
        <v>1.7583</v>
      </c>
      <c r="GD49">
        <v>-3.4317399999999998E-2</v>
      </c>
      <c r="GE49">
        <v>0</v>
      </c>
      <c r="GF49">
        <v>32.607100000000003</v>
      </c>
      <c r="GG49">
        <v>999.9</v>
      </c>
      <c r="GH49">
        <v>46.5</v>
      </c>
      <c r="GI49">
        <v>42.8</v>
      </c>
      <c r="GJ49">
        <v>40.4758</v>
      </c>
      <c r="GK49">
        <v>61.323999999999998</v>
      </c>
      <c r="GL49">
        <v>19.2668</v>
      </c>
      <c r="GM49">
        <v>1</v>
      </c>
      <c r="GN49">
        <v>1.1927300000000001</v>
      </c>
      <c r="GO49">
        <v>6.2364499999999996</v>
      </c>
      <c r="GP49">
        <v>20.0838</v>
      </c>
      <c r="GQ49">
        <v>5.1928799999999997</v>
      </c>
      <c r="GR49">
        <v>11.950100000000001</v>
      </c>
      <c r="GS49">
        <v>4.9919000000000002</v>
      </c>
      <c r="GT49">
        <v>3.2912499999999998</v>
      </c>
      <c r="GU49">
        <v>9999</v>
      </c>
      <c r="GV49">
        <v>9999</v>
      </c>
      <c r="GW49">
        <v>9999</v>
      </c>
      <c r="GX49">
        <v>999.9</v>
      </c>
      <c r="GY49">
        <v>1.87575</v>
      </c>
      <c r="GZ49">
        <v>1.87469</v>
      </c>
      <c r="HA49">
        <v>1.8751500000000001</v>
      </c>
      <c r="HB49">
        <v>1.8787</v>
      </c>
      <c r="HC49">
        <v>1.87239</v>
      </c>
      <c r="HD49">
        <v>1.87</v>
      </c>
      <c r="HE49">
        <v>1.8721000000000001</v>
      </c>
      <c r="HF49">
        <v>1.8751500000000001</v>
      </c>
      <c r="HG49">
        <v>0</v>
      </c>
      <c r="HH49">
        <v>0</v>
      </c>
      <c r="HI49">
        <v>0</v>
      </c>
      <c r="HJ49">
        <v>0</v>
      </c>
      <c r="HK49" t="s">
        <v>413</v>
      </c>
      <c r="HL49" t="s">
        <v>414</v>
      </c>
      <c r="HM49" t="s">
        <v>415</v>
      </c>
      <c r="HN49" t="s">
        <v>415</v>
      </c>
      <c r="HO49" t="s">
        <v>415</v>
      </c>
      <c r="HP49" t="s">
        <v>415</v>
      </c>
      <c r="HQ49">
        <v>0</v>
      </c>
      <c r="HR49">
        <v>100</v>
      </c>
      <c r="HS49">
        <v>100</v>
      </c>
      <c r="HT49">
        <v>0.88400000000000001</v>
      </c>
      <c r="HU49">
        <v>7.0699999999999999E-2</v>
      </c>
      <c r="HV49">
        <v>0.78418256005703246</v>
      </c>
      <c r="HW49">
        <v>1.812336702895212E-3</v>
      </c>
      <c r="HX49">
        <v>3.8619255251623539E-7</v>
      </c>
      <c r="HY49">
        <v>-5.7368983599850312E-11</v>
      </c>
      <c r="HZ49">
        <v>-0.25897368264726223</v>
      </c>
      <c r="IA49">
        <v>-3.0293124852242E-2</v>
      </c>
      <c r="IB49">
        <v>2.0697258898176802E-3</v>
      </c>
      <c r="IC49">
        <v>-2.3362980786251589E-5</v>
      </c>
      <c r="ID49">
        <v>3</v>
      </c>
      <c r="IE49">
        <v>2169</v>
      </c>
      <c r="IF49">
        <v>1</v>
      </c>
      <c r="IG49">
        <v>29</v>
      </c>
      <c r="IH49">
        <v>0.8</v>
      </c>
      <c r="II49">
        <v>0.7</v>
      </c>
      <c r="IJ49">
        <v>0.28686499999999998</v>
      </c>
      <c r="IK49">
        <v>2.4633799999999999</v>
      </c>
      <c r="IL49">
        <v>1.5490699999999999</v>
      </c>
      <c r="IM49">
        <v>2.2997999999999998</v>
      </c>
      <c r="IN49">
        <v>1.5918000000000001</v>
      </c>
      <c r="IO49">
        <v>2.35107</v>
      </c>
      <c r="IP49">
        <v>45.776800000000001</v>
      </c>
      <c r="IQ49">
        <v>14.5961</v>
      </c>
      <c r="IR49">
        <v>18</v>
      </c>
      <c r="IS49">
        <v>511.91899999999998</v>
      </c>
      <c r="IT49">
        <v>423.87200000000001</v>
      </c>
      <c r="IU49">
        <v>25.3308</v>
      </c>
      <c r="IV49">
        <v>41.231900000000003</v>
      </c>
      <c r="IW49">
        <v>30.000299999999999</v>
      </c>
      <c r="IX49">
        <v>41.410400000000003</v>
      </c>
      <c r="IY49">
        <v>41.428100000000001</v>
      </c>
      <c r="IZ49">
        <v>5.79</v>
      </c>
      <c r="JA49">
        <v>52.478400000000001</v>
      </c>
      <c r="JB49">
        <v>0</v>
      </c>
      <c r="JC49">
        <v>25.3065</v>
      </c>
      <c r="JD49">
        <v>70</v>
      </c>
      <c r="JE49">
        <v>19.847899999999999</v>
      </c>
      <c r="JF49">
        <v>98.084999999999994</v>
      </c>
      <c r="JG49">
        <v>97.453900000000004</v>
      </c>
    </row>
    <row r="50" spans="1:267" x14ac:dyDescent="0.3">
      <c r="A50">
        <v>34</v>
      </c>
      <c r="B50">
        <v>1659554608.0999999</v>
      </c>
      <c r="C50">
        <v>6629.5999999046326</v>
      </c>
      <c r="D50" t="s">
        <v>580</v>
      </c>
      <c r="E50" t="s">
        <v>581</v>
      </c>
      <c r="F50" t="s">
        <v>402</v>
      </c>
      <c r="G50" t="s">
        <v>403</v>
      </c>
      <c r="H50" t="s">
        <v>555</v>
      </c>
      <c r="I50" t="s">
        <v>556</v>
      </c>
      <c r="J50" t="s">
        <v>405</v>
      </c>
      <c r="K50">
        <f t="shared" si="0"/>
        <v>12.523361600818394</v>
      </c>
      <c r="L50">
        <v>1659554608.0999999</v>
      </c>
      <c r="M50">
        <f t="shared" si="1"/>
        <v>9.6167298303689933E-3</v>
      </c>
      <c r="N50">
        <f t="shared" si="2"/>
        <v>9.6167298303689925</v>
      </c>
      <c r="O50">
        <f t="shared" si="3"/>
        <v>4.9189126948075392</v>
      </c>
      <c r="P50">
        <f t="shared" si="4"/>
        <v>23.8353</v>
      </c>
      <c r="Q50">
        <f t="shared" si="5"/>
        <v>8.331128461188996</v>
      </c>
      <c r="R50">
        <f t="shared" si="6"/>
        <v>0.82351468631681912</v>
      </c>
      <c r="S50">
        <f t="shared" si="7"/>
        <v>2.3560697322348001</v>
      </c>
      <c r="T50">
        <f t="shared" si="8"/>
        <v>0.5722859449178429</v>
      </c>
      <c r="U50">
        <f t="shared" si="9"/>
        <v>2.9062873339344852</v>
      </c>
      <c r="V50">
        <f t="shared" si="10"/>
        <v>0.51626323170017874</v>
      </c>
      <c r="W50">
        <f t="shared" si="11"/>
        <v>0.32723971146517639</v>
      </c>
      <c r="X50">
        <f t="shared" si="12"/>
        <v>321.47930686140899</v>
      </c>
      <c r="Y50">
        <f t="shared" si="13"/>
        <v>31.840060610928941</v>
      </c>
      <c r="Z50">
        <f t="shared" si="14"/>
        <v>31.8748</v>
      </c>
      <c r="AA50">
        <f t="shared" si="15"/>
        <v>4.7413493131900299</v>
      </c>
      <c r="AB50">
        <f t="shared" si="16"/>
        <v>60.683752545371384</v>
      </c>
      <c r="AC50">
        <f t="shared" si="17"/>
        <v>2.9718922489147999</v>
      </c>
      <c r="AD50">
        <f t="shared" si="18"/>
        <v>4.8973442219032304</v>
      </c>
      <c r="AE50">
        <f t="shared" si="19"/>
        <v>1.7694570642752301</v>
      </c>
      <c r="AF50">
        <f t="shared" si="20"/>
        <v>-424.09778551927258</v>
      </c>
      <c r="AG50">
        <f t="shared" si="21"/>
        <v>89.717122548975922</v>
      </c>
      <c r="AH50">
        <f t="shared" si="22"/>
        <v>7.0119028813450495</v>
      </c>
      <c r="AI50">
        <f t="shared" si="23"/>
        <v>-5.889453227542603</v>
      </c>
      <c r="AJ50">
        <v>0</v>
      </c>
      <c r="AK50">
        <v>0</v>
      </c>
      <c r="AL50">
        <f t="shared" si="24"/>
        <v>1</v>
      </c>
      <c r="AM50">
        <f t="shared" si="25"/>
        <v>0</v>
      </c>
      <c r="AN50">
        <f t="shared" si="26"/>
        <v>51249.987099781792</v>
      </c>
      <c r="AO50" t="s">
        <v>406</v>
      </c>
      <c r="AP50">
        <v>10366.9</v>
      </c>
      <c r="AQ50">
        <v>993.59653846153856</v>
      </c>
      <c r="AR50">
        <v>3431.87</v>
      </c>
      <c r="AS50">
        <f t="shared" si="27"/>
        <v>0.71047955241266758</v>
      </c>
      <c r="AT50">
        <v>-3.9894345373445681</v>
      </c>
      <c r="AU50" t="s">
        <v>582</v>
      </c>
      <c r="AV50">
        <v>10288.200000000001</v>
      </c>
      <c r="AW50">
        <v>760.81043999999997</v>
      </c>
      <c r="AX50">
        <v>829.95299999999997</v>
      </c>
      <c r="AY50">
        <f t="shared" si="28"/>
        <v>8.3309006654593731E-2</v>
      </c>
      <c r="AZ50">
        <v>0.5</v>
      </c>
      <c r="BA50">
        <f t="shared" si="29"/>
        <v>1681.0370999281911</v>
      </c>
      <c r="BB50">
        <f t="shared" si="30"/>
        <v>4.9189126948075392</v>
      </c>
      <c r="BC50">
        <f t="shared" si="31"/>
        <v>70.022765472268304</v>
      </c>
      <c r="BD50">
        <f t="shared" si="32"/>
        <v>5.2993162569301084E-3</v>
      </c>
      <c r="BE50">
        <f t="shared" si="33"/>
        <v>3.1350172841112691</v>
      </c>
      <c r="BF50">
        <f t="shared" si="34"/>
        <v>520.84800739537525</v>
      </c>
      <c r="BG50" t="s">
        <v>583</v>
      </c>
      <c r="BH50">
        <v>596.42999999999995</v>
      </c>
      <c r="BI50">
        <f t="shared" si="35"/>
        <v>596.42999999999995</v>
      </c>
      <c r="BJ50">
        <f t="shared" si="36"/>
        <v>0.28136894498845122</v>
      </c>
      <c r="BK50">
        <f t="shared" si="37"/>
        <v>0.29608458267493992</v>
      </c>
      <c r="BL50">
        <f t="shared" si="38"/>
        <v>0.91764135372287892</v>
      </c>
      <c r="BM50">
        <f t="shared" si="39"/>
        <v>-0.42251934081864584</v>
      </c>
      <c r="BN50">
        <f t="shared" si="40"/>
        <v>1.0671145140374392</v>
      </c>
      <c r="BO50">
        <f t="shared" si="41"/>
        <v>0.23211265035323966</v>
      </c>
      <c r="BP50">
        <f t="shared" si="42"/>
        <v>0.76788734964676031</v>
      </c>
      <c r="BQ50">
        <v>1685</v>
      </c>
      <c r="BR50">
        <v>300</v>
      </c>
      <c r="BS50">
        <v>300</v>
      </c>
      <c r="BT50">
        <v>300</v>
      </c>
      <c r="BU50">
        <v>10288.200000000001</v>
      </c>
      <c r="BV50">
        <v>811.05</v>
      </c>
      <c r="BW50">
        <v>-1.0952E-2</v>
      </c>
      <c r="BX50">
        <v>-0.03</v>
      </c>
      <c r="BY50" t="s">
        <v>409</v>
      </c>
      <c r="BZ50" t="s">
        <v>409</v>
      </c>
      <c r="CA50" t="s">
        <v>409</v>
      </c>
      <c r="CB50" t="s">
        <v>409</v>
      </c>
      <c r="CC50" t="s">
        <v>409</v>
      </c>
      <c r="CD50" t="s">
        <v>409</v>
      </c>
      <c r="CE50" t="s">
        <v>409</v>
      </c>
      <c r="CF50" t="s">
        <v>409</v>
      </c>
      <c r="CG50" t="s">
        <v>409</v>
      </c>
      <c r="CH50" t="s">
        <v>409</v>
      </c>
      <c r="CI50">
        <f t="shared" si="43"/>
        <v>1999.81</v>
      </c>
      <c r="CJ50">
        <f t="shared" si="44"/>
        <v>1681.0370999281911</v>
      </c>
      <c r="CK50">
        <f t="shared" si="45"/>
        <v>0.84059840681274278</v>
      </c>
      <c r="CL50">
        <f t="shared" si="46"/>
        <v>0.1607549251485936</v>
      </c>
      <c r="CM50">
        <v>6</v>
      </c>
      <c r="CN50">
        <v>0.5</v>
      </c>
      <c r="CO50" t="s">
        <v>410</v>
      </c>
      <c r="CP50">
        <v>2</v>
      </c>
      <c r="CQ50">
        <v>1659554608.0999999</v>
      </c>
      <c r="CR50">
        <v>23.8353</v>
      </c>
      <c r="CS50">
        <v>30.011500000000002</v>
      </c>
      <c r="CT50">
        <v>30.065300000000001</v>
      </c>
      <c r="CU50">
        <v>18.875</v>
      </c>
      <c r="CV50">
        <v>23.0154</v>
      </c>
      <c r="CW50">
        <v>29.9925</v>
      </c>
      <c r="CX50">
        <v>500.12599999999998</v>
      </c>
      <c r="CY50">
        <v>98.747799999999998</v>
      </c>
      <c r="CZ50">
        <v>0.100116</v>
      </c>
      <c r="DA50">
        <v>32.447400000000002</v>
      </c>
      <c r="DB50">
        <v>31.8748</v>
      </c>
      <c r="DC50">
        <v>999.9</v>
      </c>
      <c r="DD50">
        <v>0</v>
      </c>
      <c r="DE50">
        <v>0</v>
      </c>
      <c r="DF50">
        <v>9993.1200000000008</v>
      </c>
      <c r="DG50">
        <v>0</v>
      </c>
      <c r="DH50">
        <v>522.649</v>
      </c>
      <c r="DI50">
        <v>-6.1761999999999997</v>
      </c>
      <c r="DJ50">
        <v>24.574100000000001</v>
      </c>
      <c r="DK50">
        <v>30.588799999999999</v>
      </c>
      <c r="DL50">
        <v>11.190300000000001</v>
      </c>
      <c r="DM50">
        <v>30.011500000000002</v>
      </c>
      <c r="DN50">
        <v>18.875</v>
      </c>
      <c r="DO50">
        <v>2.96888</v>
      </c>
      <c r="DP50">
        <v>1.8638600000000001</v>
      </c>
      <c r="DQ50">
        <v>23.854399999999998</v>
      </c>
      <c r="DR50">
        <v>16.332899999999999</v>
      </c>
      <c r="DS50">
        <v>1999.81</v>
      </c>
      <c r="DT50">
        <v>0.98000500000000001</v>
      </c>
      <c r="DU50">
        <v>1.9994899999999999E-2</v>
      </c>
      <c r="DV50">
        <v>0</v>
      </c>
      <c r="DW50">
        <v>760.447</v>
      </c>
      <c r="DX50">
        <v>5.0001199999999999</v>
      </c>
      <c r="DY50">
        <v>15237.3</v>
      </c>
      <c r="DZ50">
        <v>16030.5</v>
      </c>
      <c r="EA50">
        <v>50.811999999999998</v>
      </c>
      <c r="EB50">
        <v>51.686999999999998</v>
      </c>
      <c r="EC50">
        <v>51.436999999999998</v>
      </c>
      <c r="ED50">
        <v>51.686999999999998</v>
      </c>
      <c r="EE50">
        <v>52.25</v>
      </c>
      <c r="EF50">
        <v>1954.92</v>
      </c>
      <c r="EG50">
        <v>39.89</v>
      </c>
      <c r="EH50">
        <v>0</v>
      </c>
      <c r="EI50">
        <v>128.5</v>
      </c>
      <c r="EJ50">
        <v>0</v>
      </c>
      <c r="EK50">
        <v>760.81043999999997</v>
      </c>
      <c r="EL50">
        <v>-1.9779999985734751</v>
      </c>
      <c r="EM50">
        <v>-126.038461359778</v>
      </c>
      <c r="EN50">
        <v>15252.407999999999</v>
      </c>
      <c r="EO50">
        <v>15</v>
      </c>
      <c r="EP50">
        <v>1659554567.0999999</v>
      </c>
      <c r="EQ50" t="s">
        <v>584</v>
      </c>
      <c r="ER50">
        <v>1659554554.0999999</v>
      </c>
      <c r="ES50">
        <v>1659554567.0999999</v>
      </c>
      <c r="ET50">
        <v>54</v>
      </c>
      <c r="EU50">
        <v>-6.0000000000000001E-3</v>
      </c>
      <c r="EV50">
        <v>8.9999999999999993E-3</v>
      </c>
      <c r="EW50">
        <v>0.83099999999999996</v>
      </c>
      <c r="EX50">
        <v>-0.22600000000000001</v>
      </c>
      <c r="EY50">
        <v>30</v>
      </c>
      <c r="EZ50">
        <v>19</v>
      </c>
      <c r="FA50">
        <v>0.32</v>
      </c>
      <c r="FB50">
        <v>0.01</v>
      </c>
      <c r="FC50">
        <v>4.9888414821167268</v>
      </c>
      <c r="FD50">
        <v>-0.42652562350554418</v>
      </c>
      <c r="FE50">
        <v>7.8847488524421708E-2</v>
      </c>
      <c r="FF50">
        <v>1</v>
      </c>
      <c r="FG50">
        <v>0.55949060853806065</v>
      </c>
      <c r="FH50">
        <v>0.1007930102445328</v>
      </c>
      <c r="FI50">
        <v>1.8251332752499079E-2</v>
      </c>
      <c r="FJ50">
        <v>1</v>
      </c>
      <c r="FK50">
        <v>2</v>
      </c>
      <c r="FL50">
        <v>2</v>
      </c>
      <c r="FM50" t="s">
        <v>412</v>
      </c>
      <c r="FN50">
        <v>2.9262600000000001</v>
      </c>
      <c r="FO50">
        <v>2.7029800000000002</v>
      </c>
      <c r="FP50">
        <v>6.3704399999999998E-3</v>
      </c>
      <c r="FQ50">
        <v>8.3994299999999994E-3</v>
      </c>
      <c r="FR50">
        <v>0.13080600000000001</v>
      </c>
      <c r="FS50">
        <v>9.4004199999999996E-2</v>
      </c>
      <c r="FT50">
        <v>34480.1</v>
      </c>
      <c r="FU50">
        <v>18967.5</v>
      </c>
      <c r="FV50">
        <v>31207.200000000001</v>
      </c>
      <c r="FW50">
        <v>20832.8</v>
      </c>
      <c r="FX50">
        <v>36814</v>
      </c>
      <c r="FY50">
        <v>32130.799999999999</v>
      </c>
      <c r="FZ50">
        <v>47254.7</v>
      </c>
      <c r="GA50">
        <v>39871.9</v>
      </c>
      <c r="GB50">
        <v>1.8507</v>
      </c>
      <c r="GC50">
        <v>1.7560199999999999</v>
      </c>
      <c r="GD50">
        <v>-2.9582500000000001E-2</v>
      </c>
      <c r="GE50">
        <v>0</v>
      </c>
      <c r="GF50">
        <v>32.354599999999998</v>
      </c>
      <c r="GG50">
        <v>999.9</v>
      </c>
      <c r="GH50">
        <v>46.6</v>
      </c>
      <c r="GI50">
        <v>42.9</v>
      </c>
      <c r="GJ50">
        <v>40.782600000000002</v>
      </c>
      <c r="GK50">
        <v>61.564</v>
      </c>
      <c r="GL50">
        <v>18.834099999999999</v>
      </c>
      <c r="GM50">
        <v>1</v>
      </c>
      <c r="GN50">
        <v>1.17293</v>
      </c>
      <c r="GO50">
        <v>4.6707200000000002</v>
      </c>
      <c r="GP50">
        <v>20.134399999999999</v>
      </c>
      <c r="GQ50">
        <v>5.1873399999999998</v>
      </c>
      <c r="GR50">
        <v>11.950100000000001</v>
      </c>
      <c r="GS50">
        <v>4.9924999999999997</v>
      </c>
      <c r="GT50">
        <v>3.29128</v>
      </c>
      <c r="GU50">
        <v>9999</v>
      </c>
      <c r="GV50">
        <v>9999</v>
      </c>
      <c r="GW50">
        <v>9999</v>
      </c>
      <c r="GX50">
        <v>999.9</v>
      </c>
      <c r="GY50">
        <v>1.8757600000000001</v>
      </c>
      <c r="GZ50">
        <v>1.87469</v>
      </c>
      <c r="HA50">
        <v>1.8751500000000001</v>
      </c>
      <c r="HB50">
        <v>1.8787199999999999</v>
      </c>
      <c r="HC50">
        <v>1.8723700000000001</v>
      </c>
      <c r="HD50">
        <v>1.8700399999999999</v>
      </c>
      <c r="HE50">
        <v>1.8721099999999999</v>
      </c>
      <c r="HF50">
        <v>1.8751500000000001</v>
      </c>
      <c r="HG50">
        <v>0</v>
      </c>
      <c r="HH50">
        <v>0</v>
      </c>
      <c r="HI50">
        <v>0</v>
      </c>
      <c r="HJ50">
        <v>0</v>
      </c>
      <c r="HK50" t="s">
        <v>413</v>
      </c>
      <c r="HL50" t="s">
        <v>414</v>
      </c>
      <c r="HM50" t="s">
        <v>415</v>
      </c>
      <c r="HN50" t="s">
        <v>415</v>
      </c>
      <c r="HO50" t="s">
        <v>415</v>
      </c>
      <c r="HP50" t="s">
        <v>415</v>
      </c>
      <c r="HQ50">
        <v>0</v>
      </c>
      <c r="HR50">
        <v>100</v>
      </c>
      <c r="HS50">
        <v>100</v>
      </c>
      <c r="HT50">
        <v>0.82</v>
      </c>
      <c r="HU50">
        <v>7.2800000000000004E-2</v>
      </c>
      <c r="HV50">
        <v>0.77790947647474007</v>
      </c>
      <c r="HW50">
        <v>1.812336702895212E-3</v>
      </c>
      <c r="HX50">
        <v>3.8619255251623539E-7</v>
      </c>
      <c r="HY50">
        <v>-5.7368983599850312E-11</v>
      </c>
      <c r="HZ50">
        <v>-0.25019139844562771</v>
      </c>
      <c r="IA50">
        <v>-3.0293124852242E-2</v>
      </c>
      <c r="IB50">
        <v>2.0697258898176802E-3</v>
      </c>
      <c r="IC50">
        <v>-2.3362980786251589E-5</v>
      </c>
      <c r="ID50">
        <v>3</v>
      </c>
      <c r="IE50">
        <v>2169</v>
      </c>
      <c r="IF50">
        <v>1</v>
      </c>
      <c r="IG50">
        <v>29</v>
      </c>
      <c r="IH50">
        <v>0.9</v>
      </c>
      <c r="II50">
        <v>0.7</v>
      </c>
      <c r="IJ50">
        <v>0.19897500000000001</v>
      </c>
      <c r="IK50">
        <v>2.47803</v>
      </c>
      <c r="IL50">
        <v>1.5478499999999999</v>
      </c>
      <c r="IM50">
        <v>2.2985799999999998</v>
      </c>
      <c r="IN50">
        <v>1.5918000000000001</v>
      </c>
      <c r="IO50">
        <v>2.3986800000000001</v>
      </c>
      <c r="IP50">
        <v>45.776800000000001</v>
      </c>
      <c r="IQ50">
        <v>14.587300000000001</v>
      </c>
      <c r="IR50">
        <v>18</v>
      </c>
      <c r="IS50">
        <v>512.14599999999996</v>
      </c>
      <c r="IT50">
        <v>421.87299999999999</v>
      </c>
      <c r="IU50">
        <v>25.9299</v>
      </c>
      <c r="IV50">
        <v>41.137500000000003</v>
      </c>
      <c r="IW50">
        <v>29.998999999999999</v>
      </c>
      <c r="IX50">
        <v>41.323599999999999</v>
      </c>
      <c r="IY50">
        <v>41.337000000000003</v>
      </c>
      <c r="IZ50">
        <v>4.0329600000000001</v>
      </c>
      <c r="JA50">
        <v>55.596499999999999</v>
      </c>
      <c r="JB50">
        <v>0</v>
      </c>
      <c r="JC50">
        <v>25.9893</v>
      </c>
      <c r="JD50">
        <v>30</v>
      </c>
      <c r="JE50">
        <v>18.7134</v>
      </c>
      <c r="JF50">
        <v>98.101900000000001</v>
      </c>
      <c r="JG50">
        <v>97.471199999999996</v>
      </c>
    </row>
    <row r="51" spans="1:267" x14ac:dyDescent="0.3">
      <c r="A51">
        <v>35</v>
      </c>
      <c r="B51">
        <v>1659554741.5</v>
      </c>
      <c r="C51">
        <v>6763</v>
      </c>
      <c r="D51" t="s">
        <v>585</v>
      </c>
      <c r="E51" t="s">
        <v>586</v>
      </c>
      <c r="F51" t="s">
        <v>402</v>
      </c>
      <c r="G51" t="s">
        <v>403</v>
      </c>
      <c r="H51" t="s">
        <v>555</v>
      </c>
      <c r="I51" t="s">
        <v>556</v>
      </c>
      <c r="J51" t="s">
        <v>405</v>
      </c>
      <c r="K51">
        <f t="shared" si="0"/>
        <v>10.918235167052938</v>
      </c>
      <c r="L51">
        <v>1659554741.5</v>
      </c>
      <c r="M51">
        <f t="shared" si="1"/>
        <v>9.2244187319869865E-3</v>
      </c>
      <c r="N51">
        <f t="shared" si="2"/>
        <v>9.2244187319869866</v>
      </c>
      <c r="O51">
        <f t="shared" si="3"/>
        <v>1.4784818695720559</v>
      </c>
      <c r="P51">
        <f t="shared" si="4"/>
        <v>8.0909700000000004</v>
      </c>
      <c r="Q51">
        <f t="shared" si="5"/>
        <v>3.1720750976195262</v>
      </c>
      <c r="R51">
        <f t="shared" si="6"/>
        <v>0.31353844313705587</v>
      </c>
      <c r="S51">
        <f t="shared" si="7"/>
        <v>0.79973836028421308</v>
      </c>
      <c r="T51">
        <f t="shared" si="8"/>
        <v>0.54163976012180903</v>
      </c>
      <c r="U51">
        <f t="shared" si="9"/>
        <v>2.907196878309529</v>
      </c>
      <c r="V51">
        <f t="shared" si="10"/>
        <v>0.49118788355622106</v>
      </c>
      <c r="W51">
        <f t="shared" si="11"/>
        <v>0.3111327690535246</v>
      </c>
      <c r="X51">
        <f t="shared" si="12"/>
        <v>321.51761086142557</v>
      </c>
      <c r="Y51">
        <f t="shared" si="13"/>
        <v>32.305558557622923</v>
      </c>
      <c r="Z51">
        <f t="shared" si="14"/>
        <v>31.981100000000001</v>
      </c>
      <c r="AA51">
        <f t="shared" si="15"/>
        <v>4.7699774567867452</v>
      </c>
      <c r="AB51">
        <f t="shared" si="16"/>
        <v>59.749879256307636</v>
      </c>
      <c r="AC51">
        <f t="shared" si="17"/>
        <v>2.9865510014234999</v>
      </c>
      <c r="AD51">
        <f t="shared" si="18"/>
        <v>4.998421818749061</v>
      </c>
      <c r="AE51">
        <f t="shared" si="19"/>
        <v>1.7834264553632453</v>
      </c>
      <c r="AF51">
        <f t="shared" si="20"/>
        <v>-406.7968660806261</v>
      </c>
      <c r="AG51">
        <f t="shared" si="21"/>
        <v>129.91581634792774</v>
      </c>
      <c r="AH51">
        <f t="shared" si="22"/>
        <v>10.173905614862635</v>
      </c>
      <c r="AI51">
        <f t="shared" si="23"/>
        <v>54.810466743589842</v>
      </c>
      <c r="AJ51">
        <v>0</v>
      </c>
      <c r="AK51">
        <v>0</v>
      </c>
      <c r="AL51">
        <f t="shared" si="24"/>
        <v>1</v>
      </c>
      <c r="AM51">
        <f t="shared" si="25"/>
        <v>0</v>
      </c>
      <c r="AN51">
        <f t="shared" si="26"/>
        <v>51214.704556443859</v>
      </c>
      <c r="AO51" t="s">
        <v>406</v>
      </c>
      <c r="AP51">
        <v>10366.9</v>
      </c>
      <c r="AQ51">
        <v>993.59653846153856</v>
      </c>
      <c r="AR51">
        <v>3431.87</v>
      </c>
      <c r="AS51">
        <f t="shared" si="27"/>
        <v>0.71047955241266758</v>
      </c>
      <c r="AT51">
        <v>-3.9894345373445681</v>
      </c>
      <c r="AU51" t="s">
        <v>587</v>
      </c>
      <c r="AV51">
        <v>10289.1</v>
      </c>
      <c r="AW51">
        <v>763.46144000000004</v>
      </c>
      <c r="AX51">
        <v>816.69399999999996</v>
      </c>
      <c r="AY51">
        <f t="shared" si="28"/>
        <v>6.5180544977678223E-2</v>
      </c>
      <c r="AZ51">
        <v>0.5</v>
      </c>
      <c r="BA51">
        <f t="shared" si="29"/>
        <v>1681.2386999281996</v>
      </c>
      <c r="BB51">
        <f t="shared" si="30"/>
        <v>1.4784818695720559</v>
      </c>
      <c r="BC51">
        <f t="shared" si="31"/>
        <v>54.792027349441639</v>
      </c>
      <c r="BD51">
        <f t="shared" si="32"/>
        <v>3.2523141462007395E-3</v>
      </c>
      <c r="BE51">
        <f t="shared" si="33"/>
        <v>3.2021491525589756</v>
      </c>
      <c r="BF51">
        <f t="shared" si="34"/>
        <v>515.59488507154538</v>
      </c>
      <c r="BG51" t="s">
        <v>588</v>
      </c>
      <c r="BH51">
        <v>604.79</v>
      </c>
      <c r="BI51">
        <f t="shared" si="35"/>
        <v>604.79</v>
      </c>
      <c r="BJ51">
        <f t="shared" si="36"/>
        <v>0.25946560155945797</v>
      </c>
      <c r="BK51">
        <f t="shared" si="37"/>
        <v>0.25121073693748075</v>
      </c>
      <c r="BL51">
        <f t="shared" si="38"/>
        <v>0.92504492267640104</v>
      </c>
      <c r="BM51">
        <f t="shared" si="39"/>
        <v>-0.30091461921883905</v>
      </c>
      <c r="BN51">
        <f t="shared" si="40"/>
        <v>1.0725523782512563</v>
      </c>
      <c r="BO51">
        <f t="shared" si="41"/>
        <v>0.19900119853128267</v>
      </c>
      <c r="BP51">
        <f t="shared" si="42"/>
        <v>0.80099880146871727</v>
      </c>
      <c r="BQ51">
        <v>1687</v>
      </c>
      <c r="BR51">
        <v>300</v>
      </c>
      <c r="BS51">
        <v>300</v>
      </c>
      <c r="BT51">
        <v>300</v>
      </c>
      <c r="BU51">
        <v>10289.1</v>
      </c>
      <c r="BV51">
        <v>801.54</v>
      </c>
      <c r="BW51">
        <v>-1.09538E-2</v>
      </c>
      <c r="BX51">
        <v>-1.07</v>
      </c>
      <c r="BY51" t="s">
        <v>409</v>
      </c>
      <c r="BZ51" t="s">
        <v>409</v>
      </c>
      <c r="CA51" t="s">
        <v>409</v>
      </c>
      <c r="CB51" t="s">
        <v>409</v>
      </c>
      <c r="CC51" t="s">
        <v>409</v>
      </c>
      <c r="CD51" t="s">
        <v>409</v>
      </c>
      <c r="CE51" t="s">
        <v>409</v>
      </c>
      <c r="CF51" t="s">
        <v>409</v>
      </c>
      <c r="CG51" t="s">
        <v>409</v>
      </c>
      <c r="CH51" t="s">
        <v>409</v>
      </c>
      <c r="CI51">
        <f t="shared" si="43"/>
        <v>2000.05</v>
      </c>
      <c r="CJ51">
        <f t="shared" si="44"/>
        <v>1681.2386999281996</v>
      </c>
      <c r="CK51">
        <f t="shared" si="45"/>
        <v>0.84059833500572467</v>
      </c>
      <c r="CL51">
        <f t="shared" si="46"/>
        <v>0.16075478656104877</v>
      </c>
      <c r="CM51">
        <v>6</v>
      </c>
      <c r="CN51">
        <v>0.5</v>
      </c>
      <c r="CO51" t="s">
        <v>410</v>
      </c>
      <c r="CP51">
        <v>2</v>
      </c>
      <c r="CQ51">
        <v>1659554741.5</v>
      </c>
      <c r="CR51">
        <v>8.0909700000000004</v>
      </c>
      <c r="CS51">
        <v>9.9546500000000009</v>
      </c>
      <c r="CT51">
        <v>30.215</v>
      </c>
      <c r="CU51">
        <v>19.480499999999999</v>
      </c>
      <c r="CV51">
        <v>7.4443900000000003</v>
      </c>
      <c r="CW51">
        <v>30.128</v>
      </c>
      <c r="CX51">
        <v>500.01600000000002</v>
      </c>
      <c r="CY51">
        <v>98.743600000000001</v>
      </c>
      <c r="CZ51">
        <v>9.9722900000000003E-2</v>
      </c>
      <c r="DA51">
        <v>32.81</v>
      </c>
      <c r="DB51">
        <v>31.981100000000001</v>
      </c>
      <c r="DC51">
        <v>999.9</v>
      </c>
      <c r="DD51">
        <v>0</v>
      </c>
      <c r="DE51">
        <v>0</v>
      </c>
      <c r="DF51">
        <v>9998.75</v>
      </c>
      <c r="DG51">
        <v>0</v>
      </c>
      <c r="DH51">
        <v>1217.1099999999999</v>
      </c>
      <c r="DI51">
        <v>-1.86368</v>
      </c>
      <c r="DJ51">
        <v>8.3430599999999995</v>
      </c>
      <c r="DK51">
        <v>10.1524</v>
      </c>
      <c r="DL51">
        <v>10.734500000000001</v>
      </c>
      <c r="DM51">
        <v>9.9546500000000009</v>
      </c>
      <c r="DN51">
        <v>19.480499999999999</v>
      </c>
      <c r="DO51">
        <v>2.9835400000000001</v>
      </c>
      <c r="DP51">
        <v>1.9235800000000001</v>
      </c>
      <c r="DQ51">
        <v>23.936299999999999</v>
      </c>
      <c r="DR51">
        <v>16.828900000000001</v>
      </c>
      <c r="DS51">
        <v>2000.05</v>
      </c>
      <c r="DT51">
        <v>0.98000500000000001</v>
      </c>
      <c r="DU51">
        <v>1.9994899999999999E-2</v>
      </c>
      <c r="DV51">
        <v>0</v>
      </c>
      <c r="DW51">
        <v>762.81299999999999</v>
      </c>
      <c r="DX51">
        <v>5.0001199999999999</v>
      </c>
      <c r="DY51">
        <v>15525.5</v>
      </c>
      <c r="DZ51">
        <v>16032.4</v>
      </c>
      <c r="EA51">
        <v>50.5</v>
      </c>
      <c r="EB51">
        <v>51.311999999999998</v>
      </c>
      <c r="EC51">
        <v>51.125</v>
      </c>
      <c r="ED51">
        <v>51.25</v>
      </c>
      <c r="EE51">
        <v>51.936999999999998</v>
      </c>
      <c r="EF51">
        <v>1955.16</v>
      </c>
      <c r="EG51">
        <v>39.89</v>
      </c>
      <c r="EH51">
        <v>0</v>
      </c>
      <c r="EI51">
        <v>133.4000000953674</v>
      </c>
      <c r="EJ51">
        <v>0</v>
      </c>
      <c r="EK51">
        <v>763.46144000000004</v>
      </c>
      <c r="EL51">
        <v>-1.807230781867768</v>
      </c>
      <c r="EM51">
        <v>48.530769045517232</v>
      </c>
      <c r="EN51">
        <v>15527.407999999999</v>
      </c>
      <c r="EO51">
        <v>15</v>
      </c>
      <c r="EP51">
        <v>1659554702.0999999</v>
      </c>
      <c r="EQ51" t="s">
        <v>589</v>
      </c>
      <c r="ER51">
        <v>1659554686.5999999</v>
      </c>
      <c r="ES51">
        <v>1659554702.0999999</v>
      </c>
      <c r="ET51">
        <v>55</v>
      </c>
      <c r="EU51">
        <v>-0.14499999999999999</v>
      </c>
      <c r="EV51">
        <v>0.01</v>
      </c>
      <c r="EW51">
        <v>0.65</v>
      </c>
      <c r="EX51">
        <v>-0.23899999999999999</v>
      </c>
      <c r="EY51">
        <v>10</v>
      </c>
      <c r="EZ51">
        <v>18</v>
      </c>
      <c r="FA51">
        <v>0.33</v>
      </c>
      <c r="FB51">
        <v>0.01</v>
      </c>
      <c r="FC51">
        <v>1.5703459098565169</v>
      </c>
      <c r="FD51">
        <v>-0.48774813513213278</v>
      </c>
      <c r="FE51">
        <v>0.12468920429130111</v>
      </c>
      <c r="FF51">
        <v>1</v>
      </c>
      <c r="FG51">
        <v>0.55499114271592842</v>
      </c>
      <c r="FH51">
        <v>-4.9290531558778836E-3</v>
      </c>
      <c r="FI51">
        <v>1.949320353027615E-2</v>
      </c>
      <c r="FJ51">
        <v>1</v>
      </c>
      <c r="FK51">
        <v>2</v>
      </c>
      <c r="FL51">
        <v>2</v>
      </c>
      <c r="FM51" t="s">
        <v>412</v>
      </c>
      <c r="FN51">
        <v>2.9261599999999999</v>
      </c>
      <c r="FO51">
        <v>2.7026300000000001</v>
      </c>
      <c r="FP51">
        <v>2.05682E-3</v>
      </c>
      <c r="FQ51">
        <v>2.77999E-3</v>
      </c>
      <c r="FR51">
        <v>0.13125700000000001</v>
      </c>
      <c r="FS51">
        <v>9.6160200000000001E-2</v>
      </c>
      <c r="FT51">
        <v>34642</v>
      </c>
      <c r="FU51">
        <v>19081.5</v>
      </c>
      <c r="FV51">
        <v>31217.4</v>
      </c>
      <c r="FW51">
        <v>20839.099999999999</v>
      </c>
      <c r="FX51">
        <v>36805</v>
      </c>
      <c r="FY51">
        <v>32064.9</v>
      </c>
      <c r="FZ51">
        <v>47269.1</v>
      </c>
      <c r="GA51">
        <v>39883.9</v>
      </c>
      <c r="GB51">
        <v>1.8540300000000001</v>
      </c>
      <c r="GC51">
        <v>1.7596499999999999</v>
      </c>
      <c r="GD51">
        <v>-1.6823399999999999E-2</v>
      </c>
      <c r="GE51">
        <v>0</v>
      </c>
      <c r="GF51">
        <v>32.253900000000002</v>
      </c>
      <c r="GG51">
        <v>999.9</v>
      </c>
      <c r="GH51">
        <v>46.6</v>
      </c>
      <c r="GI51">
        <v>42.9</v>
      </c>
      <c r="GJ51">
        <v>40.786000000000001</v>
      </c>
      <c r="GK51">
        <v>61.643999999999998</v>
      </c>
      <c r="GL51">
        <v>19.166699999999999</v>
      </c>
      <c r="GM51">
        <v>1</v>
      </c>
      <c r="GN51">
        <v>1.1573500000000001</v>
      </c>
      <c r="GO51">
        <v>4.77712</v>
      </c>
      <c r="GP51">
        <v>20.130600000000001</v>
      </c>
      <c r="GQ51">
        <v>5.1924299999999999</v>
      </c>
      <c r="GR51">
        <v>11.950100000000001</v>
      </c>
      <c r="GS51">
        <v>4.9923000000000002</v>
      </c>
      <c r="GT51">
        <v>3.2911800000000002</v>
      </c>
      <c r="GU51">
        <v>9999</v>
      </c>
      <c r="GV51">
        <v>9999</v>
      </c>
      <c r="GW51">
        <v>9999</v>
      </c>
      <c r="GX51">
        <v>999.9</v>
      </c>
      <c r="GY51">
        <v>1.87575</v>
      </c>
      <c r="GZ51">
        <v>1.87469</v>
      </c>
      <c r="HA51">
        <v>1.8751500000000001</v>
      </c>
      <c r="HB51">
        <v>1.87869</v>
      </c>
      <c r="HC51">
        <v>1.87229</v>
      </c>
      <c r="HD51">
        <v>1.87001</v>
      </c>
      <c r="HE51">
        <v>1.8721000000000001</v>
      </c>
      <c r="HF51">
        <v>1.87514</v>
      </c>
      <c r="HG51">
        <v>0</v>
      </c>
      <c r="HH51">
        <v>0</v>
      </c>
      <c r="HI51">
        <v>0</v>
      </c>
      <c r="HJ51">
        <v>0</v>
      </c>
      <c r="HK51" t="s">
        <v>413</v>
      </c>
      <c r="HL51" t="s">
        <v>414</v>
      </c>
      <c r="HM51" t="s">
        <v>415</v>
      </c>
      <c r="HN51" t="s">
        <v>415</v>
      </c>
      <c r="HO51" t="s">
        <v>415</v>
      </c>
      <c r="HP51" t="s">
        <v>415</v>
      </c>
      <c r="HQ51">
        <v>0</v>
      </c>
      <c r="HR51">
        <v>100</v>
      </c>
      <c r="HS51">
        <v>100</v>
      </c>
      <c r="HT51">
        <v>0.64700000000000002</v>
      </c>
      <c r="HU51">
        <v>8.6999999999999994E-2</v>
      </c>
      <c r="HV51">
        <v>0.63306826611926792</v>
      </c>
      <c r="HW51">
        <v>1.812336702895212E-3</v>
      </c>
      <c r="HX51">
        <v>3.8619255251623539E-7</v>
      </c>
      <c r="HY51">
        <v>-5.7368983599850312E-11</v>
      </c>
      <c r="HZ51">
        <v>-0.2400982690819167</v>
      </c>
      <c r="IA51">
        <v>-3.0293124852242E-2</v>
      </c>
      <c r="IB51">
        <v>2.0697258898176802E-3</v>
      </c>
      <c r="IC51">
        <v>-2.3362980786251589E-5</v>
      </c>
      <c r="ID51">
        <v>3</v>
      </c>
      <c r="IE51">
        <v>2169</v>
      </c>
      <c r="IF51">
        <v>1</v>
      </c>
      <c r="IG51">
        <v>29</v>
      </c>
      <c r="IH51">
        <v>0.9</v>
      </c>
      <c r="II51">
        <v>0.7</v>
      </c>
      <c r="IJ51">
        <v>0.15625</v>
      </c>
      <c r="IK51">
        <v>2.49878</v>
      </c>
      <c r="IL51">
        <v>1.5490699999999999</v>
      </c>
      <c r="IM51">
        <v>2.2985799999999998</v>
      </c>
      <c r="IN51">
        <v>1.5918000000000001</v>
      </c>
      <c r="IO51">
        <v>2.3925800000000002</v>
      </c>
      <c r="IP51">
        <v>45.575800000000001</v>
      </c>
      <c r="IQ51">
        <v>14.534800000000001</v>
      </c>
      <c r="IR51">
        <v>18</v>
      </c>
      <c r="IS51">
        <v>513.35</v>
      </c>
      <c r="IT51">
        <v>423.36799999999999</v>
      </c>
      <c r="IU51">
        <v>26.565799999999999</v>
      </c>
      <c r="IV51">
        <v>40.928400000000003</v>
      </c>
      <c r="IW51">
        <v>29.995100000000001</v>
      </c>
      <c r="IX51">
        <v>41.166800000000002</v>
      </c>
      <c r="IY51">
        <v>41.190600000000003</v>
      </c>
      <c r="IZ51">
        <v>3.18831</v>
      </c>
      <c r="JA51">
        <v>53.272399999999998</v>
      </c>
      <c r="JB51">
        <v>0</v>
      </c>
      <c r="JC51">
        <v>26.661300000000001</v>
      </c>
      <c r="JD51">
        <v>10</v>
      </c>
      <c r="JE51">
        <v>19.6326</v>
      </c>
      <c r="JF51">
        <v>98.132599999999996</v>
      </c>
      <c r="JG51">
        <v>97.500600000000006</v>
      </c>
    </row>
    <row r="52" spans="1:267" x14ac:dyDescent="0.3">
      <c r="A52">
        <v>36</v>
      </c>
      <c r="B52">
        <v>1659554931</v>
      </c>
      <c r="C52">
        <v>6952.5</v>
      </c>
      <c r="D52" t="s">
        <v>590</v>
      </c>
      <c r="E52" t="s">
        <v>591</v>
      </c>
      <c r="F52" t="s">
        <v>402</v>
      </c>
      <c r="G52" t="s">
        <v>403</v>
      </c>
      <c r="H52" t="s">
        <v>555</v>
      </c>
      <c r="I52" t="s">
        <v>556</v>
      </c>
      <c r="J52" t="s">
        <v>405</v>
      </c>
      <c r="K52">
        <f t="shared" si="0"/>
        <v>8.5011689276432598</v>
      </c>
      <c r="L52">
        <v>1659554931</v>
      </c>
      <c r="M52">
        <f t="shared" si="1"/>
        <v>9.1773927560071227E-3</v>
      </c>
      <c r="N52">
        <f t="shared" si="2"/>
        <v>9.1773927560071229</v>
      </c>
      <c r="O52">
        <f t="shared" si="3"/>
        <v>47.821679006309502</v>
      </c>
      <c r="P52">
        <f t="shared" si="4"/>
        <v>338.88900000000001</v>
      </c>
      <c r="Q52">
        <f t="shared" si="5"/>
        <v>177.38167806519618</v>
      </c>
      <c r="R52">
        <f t="shared" si="6"/>
        <v>17.531528829950684</v>
      </c>
      <c r="S52">
        <f t="shared" si="7"/>
        <v>33.494114716117799</v>
      </c>
      <c r="T52">
        <f t="shared" si="8"/>
        <v>0.54090548999600796</v>
      </c>
      <c r="U52">
        <f t="shared" si="9"/>
        <v>2.9094476667245095</v>
      </c>
      <c r="V52">
        <f t="shared" si="10"/>
        <v>0.49061857523705554</v>
      </c>
      <c r="W52">
        <f t="shared" si="11"/>
        <v>0.31076416719408761</v>
      </c>
      <c r="X52">
        <f t="shared" si="12"/>
        <v>321.5325538613971</v>
      </c>
      <c r="Y52">
        <f t="shared" si="13"/>
        <v>32.281854263633427</v>
      </c>
      <c r="Z52">
        <f t="shared" si="14"/>
        <v>32.021999999999998</v>
      </c>
      <c r="AA52">
        <f t="shared" si="15"/>
        <v>4.7810324454550344</v>
      </c>
      <c r="AB52">
        <f t="shared" si="16"/>
        <v>60.243653016448661</v>
      </c>
      <c r="AC52">
        <f t="shared" si="17"/>
        <v>3.0050701218749802</v>
      </c>
      <c r="AD52">
        <f t="shared" si="18"/>
        <v>4.9881937289800291</v>
      </c>
      <c r="AE52">
        <f t="shared" si="19"/>
        <v>1.7759623235800541</v>
      </c>
      <c r="AF52">
        <f t="shared" si="20"/>
        <v>-404.7230205399141</v>
      </c>
      <c r="AG52">
        <f t="shared" si="21"/>
        <v>117.89157358451287</v>
      </c>
      <c r="AH52">
        <f t="shared" si="22"/>
        <v>9.2253275041764766</v>
      </c>
      <c r="AI52">
        <f t="shared" si="23"/>
        <v>43.92643441017232</v>
      </c>
      <c r="AJ52">
        <v>0</v>
      </c>
      <c r="AK52">
        <v>0</v>
      </c>
      <c r="AL52">
        <f t="shared" si="24"/>
        <v>1</v>
      </c>
      <c r="AM52">
        <f t="shared" si="25"/>
        <v>0</v>
      </c>
      <c r="AN52">
        <f t="shared" si="26"/>
        <v>51283.933296545831</v>
      </c>
      <c r="AO52" t="s">
        <v>406</v>
      </c>
      <c r="AP52">
        <v>10366.9</v>
      </c>
      <c r="AQ52">
        <v>993.59653846153856</v>
      </c>
      <c r="AR52">
        <v>3431.87</v>
      </c>
      <c r="AS52">
        <f t="shared" si="27"/>
        <v>0.71047955241266758</v>
      </c>
      <c r="AT52">
        <v>-3.9894345373445681</v>
      </c>
      <c r="AU52" t="s">
        <v>592</v>
      </c>
      <c r="AV52">
        <v>10292.200000000001</v>
      </c>
      <c r="AW52">
        <v>714.24611999999991</v>
      </c>
      <c r="AX52">
        <v>1057.8599999999999</v>
      </c>
      <c r="AY52">
        <f t="shared" si="28"/>
        <v>0.32481980602348137</v>
      </c>
      <c r="AZ52">
        <v>0.5</v>
      </c>
      <c r="BA52">
        <f t="shared" si="29"/>
        <v>1681.3145999281849</v>
      </c>
      <c r="BB52">
        <f t="shared" si="30"/>
        <v>47.821679006309502</v>
      </c>
      <c r="BC52">
        <f t="shared" si="31"/>
        <v>273.06214110656009</v>
      </c>
      <c r="BD52">
        <f t="shared" si="32"/>
        <v>3.0815835148203147E-2</v>
      </c>
      <c r="BE52">
        <f t="shared" si="33"/>
        <v>2.2441627436522795</v>
      </c>
      <c r="BF52">
        <f t="shared" si="34"/>
        <v>602.27790909934174</v>
      </c>
      <c r="BG52" t="s">
        <v>593</v>
      </c>
      <c r="BH52">
        <v>529.52</v>
      </c>
      <c r="BI52">
        <f t="shared" si="35"/>
        <v>529.52</v>
      </c>
      <c r="BJ52">
        <f t="shared" si="36"/>
        <v>0.49944227024369947</v>
      </c>
      <c r="BK52">
        <f t="shared" si="37"/>
        <v>0.65036506794866955</v>
      </c>
      <c r="BL52">
        <f t="shared" si="38"/>
        <v>0.81796130721656601</v>
      </c>
      <c r="BM52">
        <f t="shared" si="39"/>
        <v>5.3469556692701481</v>
      </c>
      <c r="BN52">
        <f t="shared" si="40"/>
        <v>0.97364386622248944</v>
      </c>
      <c r="BO52">
        <f t="shared" si="41"/>
        <v>0.48216056221653614</v>
      </c>
      <c r="BP52">
        <f t="shared" si="42"/>
        <v>0.51783943778346386</v>
      </c>
      <c r="BQ52">
        <v>1689</v>
      </c>
      <c r="BR52">
        <v>300</v>
      </c>
      <c r="BS52">
        <v>300</v>
      </c>
      <c r="BT52">
        <v>300</v>
      </c>
      <c r="BU52">
        <v>10292.200000000001</v>
      </c>
      <c r="BV52">
        <v>944.53</v>
      </c>
      <c r="BW52">
        <v>-1.0959E-2</v>
      </c>
      <c r="BX52">
        <v>-17.350000000000001</v>
      </c>
      <c r="BY52" t="s">
        <v>409</v>
      </c>
      <c r="BZ52" t="s">
        <v>409</v>
      </c>
      <c r="CA52" t="s">
        <v>409</v>
      </c>
      <c r="CB52" t="s">
        <v>409</v>
      </c>
      <c r="CC52" t="s">
        <v>409</v>
      </c>
      <c r="CD52" t="s">
        <v>409</v>
      </c>
      <c r="CE52" t="s">
        <v>409</v>
      </c>
      <c r="CF52" t="s">
        <v>409</v>
      </c>
      <c r="CG52" t="s">
        <v>409</v>
      </c>
      <c r="CH52" t="s">
        <v>409</v>
      </c>
      <c r="CI52">
        <f t="shared" si="43"/>
        <v>2000.14</v>
      </c>
      <c r="CJ52">
        <f t="shared" si="44"/>
        <v>1681.3145999281849</v>
      </c>
      <c r="CK52">
        <f t="shared" si="45"/>
        <v>0.84059845807202738</v>
      </c>
      <c r="CL52">
        <f t="shared" si="46"/>
        <v>0.16075502407901301</v>
      </c>
      <c r="CM52">
        <v>6</v>
      </c>
      <c r="CN52">
        <v>0.5</v>
      </c>
      <c r="CO52" t="s">
        <v>410</v>
      </c>
      <c r="CP52">
        <v>2</v>
      </c>
      <c r="CQ52">
        <v>1659554931</v>
      </c>
      <c r="CR52">
        <v>338.88900000000001</v>
      </c>
      <c r="CS52">
        <v>400.00299999999999</v>
      </c>
      <c r="CT52">
        <v>30.404900000000001</v>
      </c>
      <c r="CU52">
        <v>19.727599999999999</v>
      </c>
      <c r="CV52">
        <v>337.44799999999998</v>
      </c>
      <c r="CW52">
        <v>30.308800000000002</v>
      </c>
      <c r="CX52">
        <v>500.03399999999999</v>
      </c>
      <c r="CY52">
        <v>98.735100000000003</v>
      </c>
      <c r="CZ52">
        <v>9.9960199999999999E-2</v>
      </c>
      <c r="DA52">
        <v>32.773600000000002</v>
      </c>
      <c r="DB52">
        <v>32.021999999999998</v>
      </c>
      <c r="DC52">
        <v>999.9</v>
      </c>
      <c r="DD52">
        <v>0</v>
      </c>
      <c r="DE52">
        <v>0</v>
      </c>
      <c r="DF52">
        <v>10012.5</v>
      </c>
      <c r="DG52">
        <v>0</v>
      </c>
      <c r="DH52">
        <v>873.13699999999994</v>
      </c>
      <c r="DI52">
        <v>-61.113100000000003</v>
      </c>
      <c r="DJ52">
        <v>349.51600000000002</v>
      </c>
      <c r="DK52">
        <v>408.05200000000002</v>
      </c>
      <c r="DL52">
        <v>10.677199999999999</v>
      </c>
      <c r="DM52">
        <v>400.00299999999999</v>
      </c>
      <c r="DN52">
        <v>19.727599999999999</v>
      </c>
      <c r="DO52">
        <v>3.00203</v>
      </c>
      <c r="DP52">
        <v>1.94781</v>
      </c>
      <c r="DQ52">
        <v>24.039200000000001</v>
      </c>
      <c r="DR52">
        <v>17.026299999999999</v>
      </c>
      <c r="DS52">
        <v>2000.14</v>
      </c>
      <c r="DT52">
        <v>0.98000200000000004</v>
      </c>
      <c r="DU52">
        <v>1.9997899999999999E-2</v>
      </c>
      <c r="DV52">
        <v>0</v>
      </c>
      <c r="DW52">
        <v>712.81700000000001</v>
      </c>
      <c r="DX52">
        <v>5.0001199999999999</v>
      </c>
      <c r="DY52">
        <v>14368.7</v>
      </c>
      <c r="DZ52">
        <v>16033.2</v>
      </c>
      <c r="EA52">
        <v>50.125</v>
      </c>
      <c r="EB52">
        <v>50.875</v>
      </c>
      <c r="EC52">
        <v>50.686999999999998</v>
      </c>
      <c r="ED52">
        <v>50.875</v>
      </c>
      <c r="EE52">
        <v>51.625</v>
      </c>
      <c r="EF52">
        <v>1955.24</v>
      </c>
      <c r="EG52">
        <v>39.9</v>
      </c>
      <c r="EH52">
        <v>0</v>
      </c>
      <c r="EI52">
        <v>188.89999985694891</v>
      </c>
      <c r="EJ52">
        <v>0</v>
      </c>
      <c r="EK52">
        <v>714.24611999999991</v>
      </c>
      <c r="EL52">
        <v>-9.6943077005384577</v>
      </c>
      <c r="EM52">
        <v>-279.30769259715561</v>
      </c>
      <c r="EN52">
        <v>14465.263999999999</v>
      </c>
      <c r="EO52">
        <v>15</v>
      </c>
      <c r="EP52">
        <v>1659554889</v>
      </c>
      <c r="EQ52" t="s">
        <v>594</v>
      </c>
      <c r="ER52">
        <v>1659554881</v>
      </c>
      <c r="ES52">
        <v>1659554889</v>
      </c>
      <c r="ET52">
        <v>56</v>
      </c>
      <c r="EU52">
        <v>0.155</v>
      </c>
      <c r="EV52">
        <v>4.0000000000000001E-3</v>
      </c>
      <c r="EW52">
        <v>1.5680000000000001</v>
      </c>
      <c r="EX52">
        <v>-0.22</v>
      </c>
      <c r="EY52">
        <v>400</v>
      </c>
      <c r="EZ52">
        <v>19</v>
      </c>
      <c r="FA52">
        <v>0.02</v>
      </c>
      <c r="FB52">
        <v>0.01</v>
      </c>
      <c r="FC52">
        <v>47.297654198727663</v>
      </c>
      <c r="FD52">
        <v>1.652444537660327</v>
      </c>
      <c r="FE52">
        <v>0.24375733461354299</v>
      </c>
      <c r="FF52">
        <v>0</v>
      </c>
      <c r="FG52">
        <v>0.54709308815807278</v>
      </c>
      <c r="FH52">
        <v>1.5710995503512609E-3</v>
      </c>
      <c r="FI52">
        <v>5.6579654398093756E-3</v>
      </c>
      <c r="FJ52">
        <v>1</v>
      </c>
      <c r="FK52">
        <v>1</v>
      </c>
      <c r="FL52">
        <v>2</v>
      </c>
      <c r="FM52" t="s">
        <v>522</v>
      </c>
      <c r="FN52">
        <v>2.9264600000000001</v>
      </c>
      <c r="FO52">
        <v>2.7029899999999998</v>
      </c>
      <c r="FP52">
        <v>8.3026000000000003E-2</v>
      </c>
      <c r="FQ52">
        <v>9.5573099999999994E-2</v>
      </c>
      <c r="FR52">
        <v>0.13186800000000001</v>
      </c>
      <c r="FS52">
        <v>9.7068000000000002E-2</v>
      </c>
      <c r="FT52">
        <v>31854.2</v>
      </c>
      <c r="FU52">
        <v>17316.7</v>
      </c>
      <c r="FV52">
        <v>31237.4</v>
      </c>
      <c r="FW52">
        <v>20850.900000000001</v>
      </c>
      <c r="FX52">
        <v>36801.800000000003</v>
      </c>
      <c r="FY52">
        <v>32052.2</v>
      </c>
      <c r="FZ52">
        <v>47298</v>
      </c>
      <c r="GA52">
        <v>39906</v>
      </c>
      <c r="GB52">
        <v>1.8564799999999999</v>
      </c>
      <c r="GC52">
        <v>1.76488</v>
      </c>
      <c r="GD52">
        <v>-1.7743600000000002E-2</v>
      </c>
      <c r="GE52">
        <v>0</v>
      </c>
      <c r="GF52">
        <v>32.309699999999999</v>
      </c>
      <c r="GG52">
        <v>999.9</v>
      </c>
      <c r="GH52">
        <v>46.6</v>
      </c>
      <c r="GI52">
        <v>43</v>
      </c>
      <c r="GJ52">
        <v>41.004199999999997</v>
      </c>
      <c r="GK52">
        <v>61.25</v>
      </c>
      <c r="GL52">
        <v>19.102599999999999</v>
      </c>
      <c r="GM52">
        <v>1</v>
      </c>
      <c r="GN52">
        <v>1.1252500000000001</v>
      </c>
      <c r="GO52">
        <v>4.6252500000000003</v>
      </c>
      <c r="GP52">
        <v>20.1358</v>
      </c>
      <c r="GQ52">
        <v>5.1889900000000004</v>
      </c>
      <c r="GR52">
        <v>11.950100000000001</v>
      </c>
      <c r="GS52">
        <v>4.9915500000000002</v>
      </c>
      <c r="GT52">
        <v>3.29128</v>
      </c>
      <c r="GU52">
        <v>9999</v>
      </c>
      <c r="GV52">
        <v>9999</v>
      </c>
      <c r="GW52">
        <v>9999</v>
      </c>
      <c r="GX52">
        <v>999.9</v>
      </c>
      <c r="GY52">
        <v>1.8756900000000001</v>
      </c>
      <c r="GZ52">
        <v>1.8746799999999999</v>
      </c>
      <c r="HA52">
        <v>1.8750899999999999</v>
      </c>
      <c r="HB52">
        <v>1.87866</v>
      </c>
      <c r="HC52">
        <v>1.87226</v>
      </c>
      <c r="HD52">
        <v>1.8699600000000001</v>
      </c>
      <c r="HE52">
        <v>1.8721000000000001</v>
      </c>
      <c r="HF52">
        <v>1.87514</v>
      </c>
      <c r="HG52">
        <v>0</v>
      </c>
      <c r="HH52">
        <v>0</v>
      </c>
      <c r="HI52">
        <v>0</v>
      </c>
      <c r="HJ52">
        <v>0</v>
      </c>
      <c r="HK52" t="s">
        <v>413</v>
      </c>
      <c r="HL52" t="s">
        <v>414</v>
      </c>
      <c r="HM52" t="s">
        <v>415</v>
      </c>
      <c r="HN52" t="s">
        <v>415</v>
      </c>
      <c r="HO52" t="s">
        <v>415</v>
      </c>
      <c r="HP52" t="s">
        <v>415</v>
      </c>
      <c r="HQ52">
        <v>0</v>
      </c>
      <c r="HR52">
        <v>100</v>
      </c>
      <c r="HS52">
        <v>100</v>
      </c>
      <c r="HT52">
        <v>1.4410000000000001</v>
      </c>
      <c r="HU52">
        <v>9.6100000000000005E-2</v>
      </c>
      <c r="HV52">
        <v>0.78853107120580601</v>
      </c>
      <c r="HW52">
        <v>1.812336702895212E-3</v>
      </c>
      <c r="HX52">
        <v>3.8619255251623539E-7</v>
      </c>
      <c r="HY52">
        <v>-5.7368983599850312E-11</v>
      </c>
      <c r="HZ52">
        <v>-0.2365717139868698</v>
      </c>
      <c r="IA52">
        <v>-3.0293124852242E-2</v>
      </c>
      <c r="IB52">
        <v>2.0697258898176802E-3</v>
      </c>
      <c r="IC52">
        <v>-2.3362980786251589E-5</v>
      </c>
      <c r="ID52">
        <v>3</v>
      </c>
      <c r="IE52">
        <v>2169</v>
      </c>
      <c r="IF52">
        <v>1</v>
      </c>
      <c r="IG52">
        <v>29</v>
      </c>
      <c r="IH52">
        <v>0.8</v>
      </c>
      <c r="II52">
        <v>0.7</v>
      </c>
      <c r="IJ52">
        <v>1.00342</v>
      </c>
      <c r="IK52">
        <v>2.4352999999999998</v>
      </c>
      <c r="IL52">
        <v>1.5490699999999999</v>
      </c>
      <c r="IM52">
        <v>2.2985799999999998</v>
      </c>
      <c r="IN52">
        <v>1.5918000000000001</v>
      </c>
      <c r="IO52">
        <v>2.2802699999999998</v>
      </c>
      <c r="IP52">
        <v>45.347299999999997</v>
      </c>
      <c r="IQ52">
        <v>14.491</v>
      </c>
      <c r="IR52">
        <v>18</v>
      </c>
      <c r="IS52">
        <v>513.24699999999996</v>
      </c>
      <c r="IT52">
        <v>425.29599999999999</v>
      </c>
      <c r="IU52">
        <v>26.573899999999998</v>
      </c>
      <c r="IV52">
        <v>40.639200000000002</v>
      </c>
      <c r="IW52">
        <v>29.999099999999999</v>
      </c>
      <c r="IX52">
        <v>40.908700000000003</v>
      </c>
      <c r="IY52">
        <v>40.9407</v>
      </c>
      <c r="IZ52">
        <v>20.133299999999998</v>
      </c>
      <c r="JA52">
        <v>53.121099999999998</v>
      </c>
      <c r="JB52">
        <v>0</v>
      </c>
      <c r="JC52">
        <v>26.561900000000001</v>
      </c>
      <c r="JD52">
        <v>400</v>
      </c>
      <c r="JE52">
        <v>19.732500000000002</v>
      </c>
      <c r="JF52">
        <v>98.193799999999996</v>
      </c>
      <c r="JG52">
        <v>97.555099999999996</v>
      </c>
    </row>
    <row r="53" spans="1:267" x14ac:dyDescent="0.3">
      <c r="A53">
        <v>37</v>
      </c>
      <c r="B53">
        <v>1659555120.5</v>
      </c>
      <c r="C53">
        <v>7142</v>
      </c>
      <c r="D53" t="s">
        <v>595</v>
      </c>
      <c r="E53" t="s">
        <v>596</v>
      </c>
      <c r="F53" t="s">
        <v>402</v>
      </c>
      <c r="G53" t="s">
        <v>403</v>
      </c>
      <c r="H53" t="s">
        <v>555</v>
      </c>
      <c r="I53" t="s">
        <v>556</v>
      </c>
      <c r="J53" t="s">
        <v>405</v>
      </c>
      <c r="K53">
        <f t="shared" si="0"/>
        <v>10.003907799148726</v>
      </c>
      <c r="L53">
        <v>1659555120.5</v>
      </c>
      <c r="M53">
        <f t="shared" si="1"/>
        <v>8.6180889700107465E-3</v>
      </c>
      <c r="N53">
        <f t="shared" si="2"/>
        <v>8.6180889700107457</v>
      </c>
      <c r="O53">
        <f t="shared" si="3"/>
        <v>55.17563380886974</v>
      </c>
      <c r="P53">
        <f t="shared" si="4"/>
        <v>330.33</v>
      </c>
      <c r="Q53">
        <f t="shared" si="5"/>
        <v>129.66228488662478</v>
      </c>
      <c r="R53">
        <f t="shared" si="6"/>
        <v>12.814683877929246</v>
      </c>
      <c r="S53">
        <f t="shared" si="7"/>
        <v>32.646922187880001</v>
      </c>
      <c r="T53">
        <f t="shared" si="8"/>
        <v>0.49220956807863392</v>
      </c>
      <c r="U53">
        <f t="shared" si="9"/>
        <v>2.9082787472005345</v>
      </c>
      <c r="V53">
        <f t="shared" si="10"/>
        <v>0.45017788502269063</v>
      </c>
      <c r="W53">
        <f t="shared" si="11"/>
        <v>0.28483785244134519</v>
      </c>
      <c r="X53">
        <f t="shared" si="12"/>
        <v>321.49424986138047</v>
      </c>
      <c r="Y53">
        <f t="shared" si="13"/>
        <v>32.287362842098666</v>
      </c>
      <c r="Z53">
        <f t="shared" si="14"/>
        <v>32.025399999999998</v>
      </c>
      <c r="AA53">
        <f t="shared" si="15"/>
        <v>4.781952445391461</v>
      </c>
      <c r="AB53">
        <f t="shared" si="16"/>
        <v>59.892213920731983</v>
      </c>
      <c r="AC53">
        <f t="shared" si="17"/>
        <v>2.964097014494</v>
      </c>
      <c r="AD53">
        <f t="shared" si="18"/>
        <v>4.9490523399535968</v>
      </c>
      <c r="AE53">
        <f t="shared" si="19"/>
        <v>1.817855430897461</v>
      </c>
      <c r="AF53">
        <f t="shared" si="20"/>
        <v>-380.05772357747389</v>
      </c>
      <c r="AG53">
        <f t="shared" si="21"/>
        <v>95.376040619143438</v>
      </c>
      <c r="AH53">
        <f t="shared" si="22"/>
        <v>7.4614187045754932</v>
      </c>
      <c r="AI53">
        <f t="shared" si="23"/>
        <v>44.273985607625534</v>
      </c>
      <c r="AJ53">
        <v>0</v>
      </c>
      <c r="AK53">
        <v>0</v>
      </c>
      <c r="AL53">
        <f t="shared" si="24"/>
        <v>1</v>
      </c>
      <c r="AM53">
        <f t="shared" si="25"/>
        <v>0</v>
      </c>
      <c r="AN53">
        <f t="shared" si="26"/>
        <v>51274.425531051384</v>
      </c>
      <c r="AO53" t="s">
        <v>406</v>
      </c>
      <c r="AP53">
        <v>10366.9</v>
      </c>
      <c r="AQ53">
        <v>993.59653846153856</v>
      </c>
      <c r="AR53">
        <v>3431.87</v>
      </c>
      <c r="AS53">
        <f t="shared" si="27"/>
        <v>0.71047955241266758</v>
      </c>
      <c r="AT53">
        <v>-3.9894345373445681</v>
      </c>
      <c r="AU53" t="s">
        <v>597</v>
      </c>
      <c r="AV53">
        <v>10292.799999999999</v>
      </c>
      <c r="AW53">
        <v>713.94496153846148</v>
      </c>
      <c r="AX53">
        <v>1122.55</v>
      </c>
      <c r="AY53">
        <f t="shared" si="28"/>
        <v>0.36399718361011846</v>
      </c>
      <c r="AZ53">
        <v>0.5</v>
      </c>
      <c r="BA53">
        <f t="shared" si="29"/>
        <v>1681.1129999281764</v>
      </c>
      <c r="BB53">
        <f t="shared" si="30"/>
        <v>55.17563380886974</v>
      </c>
      <c r="BC53">
        <f t="shared" si="31"/>
        <v>305.96019865210673</v>
      </c>
      <c r="BD53">
        <f t="shared" si="32"/>
        <v>3.5193986572432709E-2</v>
      </c>
      <c r="BE53">
        <f t="shared" si="33"/>
        <v>2.0572090330052113</v>
      </c>
      <c r="BF53">
        <f t="shared" si="34"/>
        <v>622.70869754315459</v>
      </c>
      <c r="BG53" t="s">
        <v>598</v>
      </c>
      <c r="BH53">
        <v>534.58000000000004</v>
      </c>
      <c r="BI53">
        <f t="shared" si="35"/>
        <v>534.58000000000004</v>
      </c>
      <c r="BJ53">
        <f t="shared" si="36"/>
        <v>0.52378067792080518</v>
      </c>
      <c r="BK53">
        <f t="shared" si="37"/>
        <v>0.69494198421949849</v>
      </c>
      <c r="BL53">
        <f t="shared" si="38"/>
        <v>0.79706208215263219</v>
      </c>
      <c r="BM53">
        <f t="shared" si="39"/>
        <v>3.1686240414699434</v>
      </c>
      <c r="BN53">
        <f t="shared" si="40"/>
        <v>0.94711279781673996</v>
      </c>
      <c r="BO53">
        <f t="shared" si="41"/>
        <v>0.520351155813915</v>
      </c>
      <c r="BP53">
        <f t="shared" si="42"/>
        <v>0.479648844186085</v>
      </c>
      <c r="BQ53">
        <v>1691</v>
      </c>
      <c r="BR53">
        <v>300</v>
      </c>
      <c r="BS53">
        <v>300</v>
      </c>
      <c r="BT53">
        <v>300</v>
      </c>
      <c r="BU53">
        <v>10292.799999999999</v>
      </c>
      <c r="BV53">
        <v>999.56</v>
      </c>
      <c r="BW53">
        <v>-1.0959999999999999E-2</v>
      </c>
      <c r="BX53">
        <v>-12.89</v>
      </c>
      <c r="BY53" t="s">
        <v>409</v>
      </c>
      <c r="BZ53" t="s">
        <v>409</v>
      </c>
      <c r="CA53" t="s">
        <v>409</v>
      </c>
      <c r="CB53" t="s">
        <v>409</v>
      </c>
      <c r="CC53" t="s">
        <v>409</v>
      </c>
      <c r="CD53" t="s">
        <v>409</v>
      </c>
      <c r="CE53" t="s">
        <v>409</v>
      </c>
      <c r="CF53" t="s">
        <v>409</v>
      </c>
      <c r="CG53" t="s">
        <v>409</v>
      </c>
      <c r="CH53" t="s">
        <v>409</v>
      </c>
      <c r="CI53">
        <f t="shared" si="43"/>
        <v>1999.9</v>
      </c>
      <c r="CJ53">
        <f t="shared" si="44"/>
        <v>1681.1129999281764</v>
      </c>
      <c r="CK53">
        <f t="shared" si="45"/>
        <v>0.8405985298905827</v>
      </c>
      <c r="CL53">
        <f t="shared" si="46"/>
        <v>0.16075516268882467</v>
      </c>
      <c r="CM53">
        <v>6</v>
      </c>
      <c r="CN53">
        <v>0.5</v>
      </c>
      <c r="CO53" t="s">
        <v>410</v>
      </c>
      <c r="CP53">
        <v>2</v>
      </c>
      <c r="CQ53">
        <v>1659555120.5</v>
      </c>
      <c r="CR53">
        <v>330.33</v>
      </c>
      <c r="CS53">
        <v>399.94900000000001</v>
      </c>
      <c r="CT53">
        <v>29.991499999999998</v>
      </c>
      <c r="CU53">
        <v>19.961099999999998</v>
      </c>
      <c r="CV53">
        <v>328.93200000000002</v>
      </c>
      <c r="CW53">
        <v>29.905899999999999</v>
      </c>
      <c r="CX53">
        <v>500.05700000000002</v>
      </c>
      <c r="CY53">
        <v>98.731200000000001</v>
      </c>
      <c r="CZ53">
        <v>0.100036</v>
      </c>
      <c r="DA53">
        <v>32.633699999999997</v>
      </c>
      <c r="DB53">
        <v>32.025399999999998</v>
      </c>
      <c r="DC53">
        <v>999.9</v>
      </c>
      <c r="DD53">
        <v>0</v>
      </c>
      <c r="DE53">
        <v>0</v>
      </c>
      <c r="DF53">
        <v>10006.200000000001</v>
      </c>
      <c r="DG53">
        <v>0</v>
      </c>
      <c r="DH53">
        <v>684.39</v>
      </c>
      <c r="DI53">
        <v>-69.619799999999998</v>
      </c>
      <c r="DJ53">
        <v>340.54300000000001</v>
      </c>
      <c r="DK53">
        <v>408.096</v>
      </c>
      <c r="DL53">
        <v>10.0304</v>
      </c>
      <c r="DM53">
        <v>399.94900000000001</v>
      </c>
      <c r="DN53">
        <v>19.961099999999998</v>
      </c>
      <c r="DO53">
        <v>2.9611000000000001</v>
      </c>
      <c r="DP53">
        <v>1.97079</v>
      </c>
      <c r="DQ53">
        <v>23.8108</v>
      </c>
      <c r="DR53">
        <v>17.211600000000001</v>
      </c>
      <c r="DS53">
        <v>1999.9</v>
      </c>
      <c r="DT53">
        <v>0.97999899999999995</v>
      </c>
      <c r="DU53">
        <v>2.0000899999999999E-2</v>
      </c>
      <c r="DV53">
        <v>0</v>
      </c>
      <c r="DW53">
        <v>714.04</v>
      </c>
      <c r="DX53">
        <v>5.0001199999999999</v>
      </c>
      <c r="DY53">
        <v>14335.9</v>
      </c>
      <c r="DZ53">
        <v>16031.3</v>
      </c>
      <c r="EA53">
        <v>49.936999999999998</v>
      </c>
      <c r="EB53">
        <v>50.686999999999998</v>
      </c>
      <c r="EC53">
        <v>50.5</v>
      </c>
      <c r="ED53">
        <v>50.625</v>
      </c>
      <c r="EE53">
        <v>51.375</v>
      </c>
      <c r="EF53">
        <v>1955</v>
      </c>
      <c r="EG53">
        <v>39.9</v>
      </c>
      <c r="EH53">
        <v>0</v>
      </c>
      <c r="EI53">
        <v>189.0999999046326</v>
      </c>
      <c r="EJ53">
        <v>0</v>
      </c>
      <c r="EK53">
        <v>713.94496153846148</v>
      </c>
      <c r="EL53">
        <v>1.6316239444463909</v>
      </c>
      <c r="EM53">
        <v>-479.13846143865101</v>
      </c>
      <c r="EN53">
        <v>14373.42307692308</v>
      </c>
      <c r="EO53">
        <v>15</v>
      </c>
      <c r="EP53">
        <v>1659555018.5</v>
      </c>
      <c r="EQ53" t="s">
        <v>599</v>
      </c>
      <c r="ER53">
        <v>1659555013</v>
      </c>
      <c r="ES53">
        <v>1659555018.5</v>
      </c>
      <c r="ET53">
        <v>57</v>
      </c>
      <c r="EU53">
        <v>-2.7E-2</v>
      </c>
      <c r="EV53">
        <v>2E-3</v>
      </c>
      <c r="EW53">
        <v>1.542</v>
      </c>
      <c r="EX53">
        <v>-0.20599999999999999</v>
      </c>
      <c r="EY53">
        <v>400</v>
      </c>
      <c r="EZ53">
        <v>20</v>
      </c>
      <c r="FA53">
        <v>0.03</v>
      </c>
      <c r="FB53">
        <v>0.01</v>
      </c>
      <c r="FC53">
        <v>54.929586292712223</v>
      </c>
      <c r="FD53">
        <v>1.195887508618356</v>
      </c>
      <c r="FE53">
        <v>0.1814608062225081</v>
      </c>
      <c r="FF53">
        <v>0</v>
      </c>
      <c r="FG53">
        <v>0.49681811942401571</v>
      </c>
      <c r="FH53">
        <v>-2.219444342189713E-2</v>
      </c>
      <c r="FI53">
        <v>3.7391835677315368E-3</v>
      </c>
      <c r="FJ53">
        <v>1</v>
      </c>
      <c r="FK53">
        <v>1</v>
      </c>
      <c r="FL53">
        <v>2</v>
      </c>
      <c r="FM53" t="s">
        <v>522</v>
      </c>
      <c r="FN53">
        <v>2.9267400000000001</v>
      </c>
      <c r="FO53">
        <v>2.70302</v>
      </c>
      <c r="FP53">
        <v>8.1368300000000005E-2</v>
      </c>
      <c r="FQ53">
        <v>9.5621999999999999E-2</v>
      </c>
      <c r="FR53">
        <v>0.130717</v>
      </c>
      <c r="FS53">
        <v>9.7930699999999996E-2</v>
      </c>
      <c r="FT53">
        <v>31930</v>
      </c>
      <c r="FU53">
        <v>17324.2</v>
      </c>
      <c r="FV53">
        <v>31253.8</v>
      </c>
      <c r="FW53">
        <v>20859.900000000001</v>
      </c>
      <c r="FX53">
        <v>36866.300000000003</v>
      </c>
      <c r="FY53">
        <v>32035.7</v>
      </c>
      <c r="FZ53">
        <v>47322</v>
      </c>
      <c r="GA53">
        <v>39923.300000000003</v>
      </c>
      <c r="GB53">
        <v>1.8597999999999999</v>
      </c>
      <c r="GC53">
        <v>1.7683</v>
      </c>
      <c r="GD53">
        <v>-8.0913300000000007E-3</v>
      </c>
      <c r="GE53">
        <v>0</v>
      </c>
      <c r="GF53">
        <v>32.156599999999997</v>
      </c>
      <c r="GG53">
        <v>999.9</v>
      </c>
      <c r="GH53">
        <v>46.5</v>
      </c>
      <c r="GI53">
        <v>43</v>
      </c>
      <c r="GJ53">
        <v>40.919499999999999</v>
      </c>
      <c r="GK53">
        <v>61.100099999999998</v>
      </c>
      <c r="GL53">
        <v>19.142600000000002</v>
      </c>
      <c r="GM53">
        <v>1</v>
      </c>
      <c r="GN53">
        <v>1.09978</v>
      </c>
      <c r="GO53">
        <v>4.5476599999999996</v>
      </c>
      <c r="GP53">
        <v>20.138300000000001</v>
      </c>
      <c r="GQ53">
        <v>5.1909299999999998</v>
      </c>
      <c r="GR53">
        <v>11.950100000000001</v>
      </c>
      <c r="GS53">
        <v>4.9928499999999998</v>
      </c>
      <c r="GT53">
        <v>3.2913000000000001</v>
      </c>
      <c r="GU53">
        <v>9999</v>
      </c>
      <c r="GV53">
        <v>9999</v>
      </c>
      <c r="GW53">
        <v>9999</v>
      </c>
      <c r="GX53">
        <v>999.9</v>
      </c>
      <c r="GY53">
        <v>1.8756299999999999</v>
      </c>
      <c r="GZ53">
        <v>1.87462</v>
      </c>
      <c r="HA53">
        <v>1.87504</v>
      </c>
      <c r="HB53">
        <v>1.87866</v>
      </c>
      <c r="HC53">
        <v>1.87225</v>
      </c>
      <c r="HD53">
        <v>1.8699600000000001</v>
      </c>
      <c r="HE53">
        <v>1.87209</v>
      </c>
      <c r="HF53">
        <v>1.8751100000000001</v>
      </c>
      <c r="HG53">
        <v>0</v>
      </c>
      <c r="HH53">
        <v>0</v>
      </c>
      <c r="HI53">
        <v>0</v>
      </c>
      <c r="HJ53">
        <v>0</v>
      </c>
      <c r="HK53" t="s">
        <v>413</v>
      </c>
      <c r="HL53" t="s">
        <v>414</v>
      </c>
      <c r="HM53" t="s">
        <v>415</v>
      </c>
      <c r="HN53" t="s">
        <v>415</v>
      </c>
      <c r="HO53" t="s">
        <v>415</v>
      </c>
      <c r="HP53" t="s">
        <v>415</v>
      </c>
      <c r="HQ53">
        <v>0</v>
      </c>
      <c r="HR53">
        <v>100</v>
      </c>
      <c r="HS53">
        <v>100</v>
      </c>
      <c r="HT53">
        <v>1.3979999999999999</v>
      </c>
      <c r="HU53">
        <v>8.5599999999999996E-2</v>
      </c>
      <c r="HV53">
        <v>0.76193755392112195</v>
      </c>
      <c r="HW53">
        <v>1.812336702895212E-3</v>
      </c>
      <c r="HX53">
        <v>3.8619255251623539E-7</v>
      </c>
      <c r="HY53">
        <v>-5.7368983599850312E-11</v>
      </c>
      <c r="HZ53">
        <v>-0.23459254941899521</v>
      </c>
      <c r="IA53">
        <v>-3.0293124852242E-2</v>
      </c>
      <c r="IB53">
        <v>2.0697258898176802E-3</v>
      </c>
      <c r="IC53">
        <v>-2.3362980786251589E-5</v>
      </c>
      <c r="ID53">
        <v>3</v>
      </c>
      <c r="IE53">
        <v>2169</v>
      </c>
      <c r="IF53">
        <v>1</v>
      </c>
      <c r="IG53">
        <v>29</v>
      </c>
      <c r="IH53">
        <v>1.8</v>
      </c>
      <c r="II53">
        <v>1.7</v>
      </c>
      <c r="IJ53">
        <v>1.00464</v>
      </c>
      <c r="IK53">
        <v>2.4206500000000002</v>
      </c>
      <c r="IL53">
        <v>1.5478499999999999</v>
      </c>
      <c r="IM53">
        <v>2.2985799999999998</v>
      </c>
      <c r="IN53">
        <v>1.5918000000000001</v>
      </c>
      <c r="IO53">
        <v>2.3938000000000001</v>
      </c>
      <c r="IP53">
        <v>45.1768</v>
      </c>
      <c r="IQ53">
        <v>14.456</v>
      </c>
      <c r="IR53">
        <v>18</v>
      </c>
      <c r="IS53">
        <v>513.71600000000001</v>
      </c>
      <c r="IT53">
        <v>426.01</v>
      </c>
      <c r="IU53">
        <v>26.478300000000001</v>
      </c>
      <c r="IV53">
        <v>40.378900000000002</v>
      </c>
      <c r="IW53">
        <v>29.999700000000001</v>
      </c>
      <c r="IX53">
        <v>40.6479</v>
      </c>
      <c r="IY53">
        <v>40.684600000000003</v>
      </c>
      <c r="IZ53">
        <v>20.142499999999998</v>
      </c>
      <c r="JA53">
        <v>52.5291</v>
      </c>
      <c r="JB53">
        <v>0</v>
      </c>
      <c r="JC53">
        <v>26.4709</v>
      </c>
      <c r="JD53">
        <v>400</v>
      </c>
      <c r="JE53">
        <v>19.9666</v>
      </c>
      <c r="JF53">
        <v>98.244299999999996</v>
      </c>
      <c r="JG53">
        <v>97.597300000000004</v>
      </c>
    </row>
    <row r="54" spans="1:267" x14ac:dyDescent="0.3">
      <c r="A54">
        <v>38</v>
      </c>
      <c r="B54">
        <v>1659555242.5</v>
      </c>
      <c r="C54">
        <v>7264</v>
      </c>
      <c r="D54" t="s">
        <v>600</v>
      </c>
      <c r="E54" t="s">
        <v>601</v>
      </c>
      <c r="F54" t="s">
        <v>402</v>
      </c>
      <c r="G54" t="s">
        <v>403</v>
      </c>
      <c r="H54" t="s">
        <v>555</v>
      </c>
      <c r="I54" t="s">
        <v>556</v>
      </c>
      <c r="J54" t="s">
        <v>405</v>
      </c>
      <c r="K54">
        <f t="shared" si="0"/>
        <v>8.2103189232479856</v>
      </c>
      <c r="L54">
        <v>1659555242.5</v>
      </c>
      <c r="M54">
        <f t="shared" si="1"/>
        <v>7.9077613574295089E-3</v>
      </c>
      <c r="N54">
        <f t="shared" si="2"/>
        <v>7.907761357429508</v>
      </c>
      <c r="O54">
        <f t="shared" si="3"/>
        <v>58.186611743527585</v>
      </c>
      <c r="P54">
        <f t="shared" si="4"/>
        <v>426.14299999999997</v>
      </c>
      <c r="Q54">
        <f t="shared" si="5"/>
        <v>192.82439003431006</v>
      </c>
      <c r="R54">
        <f t="shared" si="6"/>
        <v>19.057784320036173</v>
      </c>
      <c r="S54">
        <f t="shared" si="7"/>
        <v>42.117811870418002</v>
      </c>
      <c r="T54">
        <f t="shared" si="8"/>
        <v>0.44598598138101525</v>
      </c>
      <c r="U54">
        <f t="shared" si="9"/>
        <v>2.9063859404358752</v>
      </c>
      <c r="V54">
        <f t="shared" si="10"/>
        <v>0.41115843028689641</v>
      </c>
      <c r="W54">
        <f t="shared" si="11"/>
        <v>0.25987611942594346</v>
      </c>
      <c r="X54">
        <f t="shared" si="12"/>
        <v>321.53416141163791</v>
      </c>
      <c r="Y54">
        <f t="shared" si="13"/>
        <v>32.354542990667035</v>
      </c>
      <c r="Z54">
        <f t="shared" si="14"/>
        <v>32.027700000000003</v>
      </c>
      <c r="AA54">
        <f t="shared" si="15"/>
        <v>4.7825748856753032</v>
      </c>
      <c r="AB54">
        <f t="shared" si="16"/>
        <v>60.130154206802622</v>
      </c>
      <c r="AC54">
        <f t="shared" si="17"/>
        <v>2.9561131026896006</v>
      </c>
      <c r="AD54">
        <f t="shared" si="18"/>
        <v>4.9161907892715346</v>
      </c>
      <c r="AE54">
        <f t="shared" si="19"/>
        <v>1.8264617829857026</v>
      </c>
      <c r="AF54">
        <f t="shared" si="20"/>
        <v>-348.73227586264136</v>
      </c>
      <c r="AG54">
        <f t="shared" si="21"/>
        <v>76.43293264877596</v>
      </c>
      <c r="AH54">
        <f t="shared" si="22"/>
        <v>5.9799552382466175</v>
      </c>
      <c r="AI54">
        <f t="shared" si="23"/>
        <v>55.214773436019101</v>
      </c>
      <c r="AJ54">
        <v>0</v>
      </c>
      <c r="AK54">
        <v>0</v>
      </c>
      <c r="AL54">
        <f t="shared" si="24"/>
        <v>1</v>
      </c>
      <c r="AM54">
        <f t="shared" si="25"/>
        <v>0</v>
      </c>
      <c r="AN54">
        <f t="shared" si="26"/>
        <v>51241.063514162393</v>
      </c>
      <c r="AO54" t="s">
        <v>406</v>
      </c>
      <c r="AP54">
        <v>10366.9</v>
      </c>
      <c r="AQ54">
        <v>993.59653846153856</v>
      </c>
      <c r="AR54">
        <v>3431.87</v>
      </c>
      <c r="AS54">
        <f t="shared" si="27"/>
        <v>0.71047955241266758</v>
      </c>
      <c r="AT54">
        <v>-3.9894345373445681</v>
      </c>
      <c r="AU54" t="s">
        <v>602</v>
      </c>
      <c r="AV54">
        <v>10292.9</v>
      </c>
      <c r="AW54">
        <v>718.30488000000003</v>
      </c>
      <c r="AX54">
        <v>1158.67</v>
      </c>
      <c r="AY54">
        <f t="shared" si="28"/>
        <v>0.38006086288589502</v>
      </c>
      <c r="AZ54">
        <v>0.5</v>
      </c>
      <c r="BA54">
        <f t="shared" si="29"/>
        <v>1681.3230059127657</v>
      </c>
      <c r="BB54">
        <f t="shared" si="30"/>
        <v>58.186611743527585</v>
      </c>
      <c r="BC54">
        <f t="shared" si="31"/>
        <v>319.50253620855625</v>
      </c>
      <c r="BD54">
        <f t="shared" si="32"/>
        <v>3.698042913956185E-2</v>
      </c>
      <c r="BE54">
        <f t="shared" si="33"/>
        <v>1.961904597512665</v>
      </c>
      <c r="BF54">
        <f t="shared" si="34"/>
        <v>633.66661547995591</v>
      </c>
      <c r="BG54" t="s">
        <v>603</v>
      </c>
      <c r="BH54">
        <v>531.85</v>
      </c>
      <c r="BI54">
        <f t="shared" si="35"/>
        <v>531.85</v>
      </c>
      <c r="BJ54">
        <f t="shared" si="36"/>
        <v>0.5409823331923671</v>
      </c>
      <c r="BK54">
        <f t="shared" si="37"/>
        <v>0.70253840017867974</v>
      </c>
      <c r="BL54">
        <f t="shared" si="38"/>
        <v>0.78385666305749613</v>
      </c>
      <c r="BM54">
        <f t="shared" si="39"/>
        <v>2.6676918015522233</v>
      </c>
      <c r="BN54">
        <f t="shared" si="40"/>
        <v>0.93229903694464755</v>
      </c>
      <c r="BO54">
        <f t="shared" si="41"/>
        <v>0.52017612373040101</v>
      </c>
      <c r="BP54">
        <f t="shared" si="42"/>
        <v>0.47982387626959899</v>
      </c>
      <c r="BQ54">
        <v>1693</v>
      </c>
      <c r="BR54">
        <v>300</v>
      </c>
      <c r="BS54">
        <v>300</v>
      </c>
      <c r="BT54">
        <v>300</v>
      </c>
      <c r="BU54">
        <v>10292.9</v>
      </c>
      <c r="BV54">
        <v>1027.1500000000001</v>
      </c>
      <c r="BW54">
        <v>-1.09602E-2</v>
      </c>
      <c r="BX54">
        <v>-12.72</v>
      </c>
      <c r="BY54" t="s">
        <v>409</v>
      </c>
      <c r="BZ54" t="s">
        <v>409</v>
      </c>
      <c r="CA54" t="s">
        <v>409</v>
      </c>
      <c r="CB54" t="s">
        <v>409</v>
      </c>
      <c r="CC54" t="s">
        <v>409</v>
      </c>
      <c r="CD54" t="s">
        <v>409</v>
      </c>
      <c r="CE54" t="s">
        <v>409</v>
      </c>
      <c r="CF54" t="s">
        <v>409</v>
      </c>
      <c r="CG54" t="s">
        <v>409</v>
      </c>
      <c r="CH54" t="s">
        <v>409</v>
      </c>
      <c r="CI54">
        <f t="shared" si="43"/>
        <v>2000.15</v>
      </c>
      <c r="CJ54">
        <f t="shared" si="44"/>
        <v>1681.3230059127657</v>
      </c>
      <c r="CK54">
        <f t="shared" si="45"/>
        <v>0.84059845807202738</v>
      </c>
      <c r="CL54">
        <f t="shared" si="46"/>
        <v>0.16075502407901301</v>
      </c>
      <c r="CM54">
        <v>6</v>
      </c>
      <c r="CN54">
        <v>0.5</v>
      </c>
      <c r="CO54" t="s">
        <v>410</v>
      </c>
      <c r="CP54">
        <v>2</v>
      </c>
      <c r="CQ54">
        <v>1659555242.5</v>
      </c>
      <c r="CR54">
        <v>426.14299999999997</v>
      </c>
      <c r="CS54">
        <v>500.01</v>
      </c>
      <c r="CT54">
        <v>29.909600000000001</v>
      </c>
      <c r="CU54">
        <v>20.7042</v>
      </c>
      <c r="CV54">
        <v>424.34</v>
      </c>
      <c r="CW54">
        <v>29.829000000000001</v>
      </c>
      <c r="CX54">
        <v>500.005</v>
      </c>
      <c r="CY54">
        <v>98.734800000000007</v>
      </c>
      <c r="CZ54">
        <v>0.10012600000000001</v>
      </c>
      <c r="DA54">
        <v>32.515500000000003</v>
      </c>
      <c r="DB54">
        <v>32.027700000000003</v>
      </c>
      <c r="DC54">
        <v>999.9</v>
      </c>
      <c r="DD54">
        <v>0</v>
      </c>
      <c r="DE54">
        <v>0</v>
      </c>
      <c r="DF54">
        <v>9995</v>
      </c>
      <c r="DG54">
        <v>0</v>
      </c>
      <c r="DH54">
        <v>581.76</v>
      </c>
      <c r="DI54">
        <v>-73.866699999999994</v>
      </c>
      <c r="DJ54">
        <v>439.28199999999998</v>
      </c>
      <c r="DK54">
        <v>510.58100000000002</v>
      </c>
      <c r="DL54">
        <v>9.2054100000000005</v>
      </c>
      <c r="DM54">
        <v>500.01</v>
      </c>
      <c r="DN54">
        <v>20.7042</v>
      </c>
      <c r="DO54">
        <v>2.9531200000000002</v>
      </c>
      <c r="DP54">
        <v>2.0442200000000001</v>
      </c>
      <c r="DQ54">
        <v>23.765899999999998</v>
      </c>
      <c r="DR54">
        <v>17.7911</v>
      </c>
      <c r="DS54">
        <v>2000.15</v>
      </c>
      <c r="DT54">
        <v>0.97999899999999995</v>
      </c>
      <c r="DU54">
        <v>2.0000899999999999E-2</v>
      </c>
      <c r="DV54">
        <v>0</v>
      </c>
      <c r="DW54">
        <v>718.31700000000001</v>
      </c>
      <c r="DX54">
        <v>5.0001199999999999</v>
      </c>
      <c r="DY54">
        <v>14387.8</v>
      </c>
      <c r="DZ54">
        <v>16033.2</v>
      </c>
      <c r="EA54">
        <v>49.875</v>
      </c>
      <c r="EB54">
        <v>50.561999999999998</v>
      </c>
      <c r="EC54">
        <v>50.436999999999998</v>
      </c>
      <c r="ED54">
        <v>50.5</v>
      </c>
      <c r="EE54">
        <v>51.311999999999998</v>
      </c>
      <c r="EF54">
        <v>1955.24</v>
      </c>
      <c r="EG54">
        <v>39.9</v>
      </c>
      <c r="EH54">
        <v>0</v>
      </c>
      <c r="EI54">
        <v>121.3999998569489</v>
      </c>
      <c r="EJ54">
        <v>0</v>
      </c>
      <c r="EK54">
        <v>718.30488000000003</v>
      </c>
      <c r="EL54">
        <v>-1.6773077038477371</v>
      </c>
      <c r="EM54">
        <v>-40.076923308822757</v>
      </c>
      <c r="EN54">
        <v>14392.388000000001</v>
      </c>
      <c r="EO54">
        <v>15</v>
      </c>
      <c r="EP54">
        <v>1659555201.5</v>
      </c>
      <c r="EQ54" t="s">
        <v>604</v>
      </c>
      <c r="ER54">
        <v>1659555201.5</v>
      </c>
      <c r="ES54">
        <v>1659555198</v>
      </c>
      <c r="ET54">
        <v>58</v>
      </c>
      <c r="EU54">
        <v>0.20699999999999999</v>
      </c>
      <c r="EV54">
        <v>-3.0000000000000001E-3</v>
      </c>
      <c r="EW54">
        <v>1.96</v>
      </c>
      <c r="EX54">
        <v>-0.19900000000000001</v>
      </c>
      <c r="EY54">
        <v>500</v>
      </c>
      <c r="EZ54">
        <v>20</v>
      </c>
      <c r="FA54">
        <v>0.03</v>
      </c>
      <c r="FB54">
        <v>0.01</v>
      </c>
      <c r="FC54">
        <v>58.311839780182702</v>
      </c>
      <c r="FD54">
        <v>-0.89772663227776373</v>
      </c>
      <c r="FE54">
        <v>0.18539997073904249</v>
      </c>
      <c r="FF54">
        <v>1</v>
      </c>
      <c r="FG54">
        <v>0.45029528313692091</v>
      </c>
      <c r="FH54">
        <v>1.3877911194897711E-2</v>
      </c>
      <c r="FI54">
        <v>6.3854742140524801E-3</v>
      </c>
      <c r="FJ54">
        <v>1</v>
      </c>
      <c r="FK54">
        <v>2</v>
      </c>
      <c r="FL54">
        <v>2</v>
      </c>
      <c r="FM54" t="s">
        <v>412</v>
      </c>
      <c r="FN54">
        <v>2.9267300000000001</v>
      </c>
      <c r="FO54">
        <v>2.7030099999999999</v>
      </c>
      <c r="FP54">
        <v>9.9574800000000005E-2</v>
      </c>
      <c r="FQ54">
        <v>0.113196</v>
      </c>
      <c r="FR54">
        <v>0.13053100000000001</v>
      </c>
      <c r="FS54">
        <v>0.100523</v>
      </c>
      <c r="FT54">
        <v>31305.1</v>
      </c>
      <c r="FU54">
        <v>16991.7</v>
      </c>
      <c r="FV54">
        <v>31261.9</v>
      </c>
      <c r="FW54">
        <v>20865.099999999999</v>
      </c>
      <c r="FX54">
        <v>36882.9</v>
      </c>
      <c r="FY54">
        <v>31952.5</v>
      </c>
      <c r="FZ54">
        <v>47334.3</v>
      </c>
      <c r="GA54">
        <v>39932.6</v>
      </c>
      <c r="GB54">
        <v>1.8602000000000001</v>
      </c>
      <c r="GC54">
        <v>1.77145</v>
      </c>
      <c r="GD54">
        <v>-2.4884899999999999E-3</v>
      </c>
      <c r="GE54">
        <v>0</v>
      </c>
      <c r="GF54">
        <v>32.068100000000001</v>
      </c>
      <c r="GG54">
        <v>999.9</v>
      </c>
      <c r="GH54">
        <v>46.4</v>
      </c>
      <c r="GI54">
        <v>43</v>
      </c>
      <c r="GJ54">
        <v>40.828000000000003</v>
      </c>
      <c r="GK54">
        <v>61.320099999999996</v>
      </c>
      <c r="GL54">
        <v>19.4071</v>
      </c>
      <c r="GM54">
        <v>1</v>
      </c>
      <c r="GN54">
        <v>1.08782</v>
      </c>
      <c r="GO54">
        <v>4.7528300000000003</v>
      </c>
      <c r="GP54">
        <v>20.133199999999999</v>
      </c>
      <c r="GQ54">
        <v>5.1915300000000002</v>
      </c>
      <c r="GR54">
        <v>11.950100000000001</v>
      </c>
      <c r="GS54">
        <v>4.9928999999999997</v>
      </c>
      <c r="GT54">
        <v>3.2911800000000002</v>
      </c>
      <c r="GU54">
        <v>9999</v>
      </c>
      <c r="GV54">
        <v>9999</v>
      </c>
      <c r="GW54">
        <v>9999</v>
      </c>
      <c r="GX54">
        <v>999.9</v>
      </c>
      <c r="GY54">
        <v>1.87564</v>
      </c>
      <c r="GZ54">
        <v>1.8745799999999999</v>
      </c>
      <c r="HA54">
        <v>1.87507</v>
      </c>
      <c r="HB54">
        <v>1.87866</v>
      </c>
      <c r="HC54">
        <v>1.87225</v>
      </c>
      <c r="HD54">
        <v>1.8699600000000001</v>
      </c>
      <c r="HE54">
        <v>1.87209</v>
      </c>
      <c r="HF54">
        <v>1.8751199999999999</v>
      </c>
      <c r="HG54">
        <v>0</v>
      </c>
      <c r="HH54">
        <v>0</v>
      </c>
      <c r="HI54">
        <v>0</v>
      </c>
      <c r="HJ54">
        <v>0</v>
      </c>
      <c r="HK54" t="s">
        <v>413</v>
      </c>
      <c r="HL54" t="s">
        <v>414</v>
      </c>
      <c r="HM54" t="s">
        <v>415</v>
      </c>
      <c r="HN54" t="s">
        <v>415</v>
      </c>
      <c r="HO54" t="s">
        <v>415</v>
      </c>
      <c r="HP54" t="s">
        <v>415</v>
      </c>
      <c r="HQ54">
        <v>0</v>
      </c>
      <c r="HR54">
        <v>100</v>
      </c>
      <c r="HS54">
        <v>100</v>
      </c>
      <c r="HT54">
        <v>1.8029999999999999</v>
      </c>
      <c r="HU54">
        <v>8.0600000000000005E-2</v>
      </c>
      <c r="HV54">
        <v>0.96870875567119263</v>
      </c>
      <c r="HW54">
        <v>1.812336702895212E-3</v>
      </c>
      <c r="HX54">
        <v>3.8619255251623539E-7</v>
      </c>
      <c r="HY54">
        <v>-5.7368983599850312E-11</v>
      </c>
      <c r="HZ54">
        <v>-0.23735927859659331</v>
      </c>
      <c r="IA54">
        <v>-3.0293124852242E-2</v>
      </c>
      <c r="IB54">
        <v>2.0697258898176802E-3</v>
      </c>
      <c r="IC54">
        <v>-2.3362980786251589E-5</v>
      </c>
      <c r="ID54">
        <v>3</v>
      </c>
      <c r="IE54">
        <v>2169</v>
      </c>
      <c r="IF54">
        <v>1</v>
      </c>
      <c r="IG54">
        <v>29</v>
      </c>
      <c r="IH54">
        <v>0.7</v>
      </c>
      <c r="II54">
        <v>0.7</v>
      </c>
      <c r="IJ54">
        <v>1.2048300000000001</v>
      </c>
      <c r="IK54">
        <v>2.4182100000000002</v>
      </c>
      <c r="IL54">
        <v>1.5490699999999999</v>
      </c>
      <c r="IM54">
        <v>2.2985799999999998</v>
      </c>
      <c r="IN54">
        <v>1.5918000000000001</v>
      </c>
      <c r="IO54">
        <v>2.3901400000000002</v>
      </c>
      <c r="IP54">
        <v>45.063400000000001</v>
      </c>
      <c r="IQ54">
        <v>14.420999999999999</v>
      </c>
      <c r="IR54">
        <v>18</v>
      </c>
      <c r="IS54">
        <v>512.96100000000001</v>
      </c>
      <c r="IT54">
        <v>427.16399999999999</v>
      </c>
      <c r="IU54">
        <v>26.1966</v>
      </c>
      <c r="IV54">
        <v>40.232199999999999</v>
      </c>
      <c r="IW54">
        <v>29.9998</v>
      </c>
      <c r="IX54">
        <v>40.5</v>
      </c>
      <c r="IY54">
        <v>40.534300000000002</v>
      </c>
      <c r="IZ54">
        <v>24.138200000000001</v>
      </c>
      <c r="JA54">
        <v>50.662300000000002</v>
      </c>
      <c r="JB54">
        <v>0</v>
      </c>
      <c r="JC54">
        <v>26.195699999999999</v>
      </c>
      <c r="JD54">
        <v>500</v>
      </c>
      <c r="JE54">
        <v>20.686</v>
      </c>
      <c r="JF54">
        <v>98.269900000000007</v>
      </c>
      <c r="JG54">
        <v>97.620599999999996</v>
      </c>
    </row>
    <row r="55" spans="1:267" x14ac:dyDescent="0.3">
      <c r="A55">
        <v>39</v>
      </c>
      <c r="B55">
        <v>1659555366.5</v>
      </c>
      <c r="C55">
        <v>7388</v>
      </c>
      <c r="D55" t="s">
        <v>605</v>
      </c>
      <c r="E55" t="s">
        <v>606</v>
      </c>
      <c r="F55" t="s">
        <v>402</v>
      </c>
      <c r="G55" t="s">
        <v>403</v>
      </c>
      <c r="H55" t="s">
        <v>555</v>
      </c>
      <c r="I55" t="s">
        <v>556</v>
      </c>
      <c r="J55" t="s">
        <v>405</v>
      </c>
      <c r="K55">
        <f t="shared" si="0"/>
        <v>6.7399857220465869</v>
      </c>
      <c r="L55">
        <v>1659555366.5</v>
      </c>
      <c r="M55">
        <f t="shared" si="1"/>
        <v>7.1047782812787884E-3</v>
      </c>
      <c r="N55">
        <f t="shared" si="2"/>
        <v>7.1047782812787883</v>
      </c>
      <c r="O55">
        <f t="shared" si="3"/>
        <v>59.025567466256433</v>
      </c>
      <c r="P55">
        <f t="shared" si="4"/>
        <v>524.702</v>
      </c>
      <c r="Q55">
        <f t="shared" si="5"/>
        <v>255.1756267764267</v>
      </c>
      <c r="R55">
        <f t="shared" si="6"/>
        <v>25.220768135797069</v>
      </c>
      <c r="S55">
        <f t="shared" si="7"/>
        <v>51.8599195760318</v>
      </c>
      <c r="T55">
        <f t="shared" si="8"/>
        <v>0.39014958532694133</v>
      </c>
      <c r="U55">
        <f t="shared" si="9"/>
        <v>2.9068687884176643</v>
      </c>
      <c r="V55">
        <f t="shared" si="10"/>
        <v>0.36321875358817496</v>
      </c>
      <c r="W55">
        <f t="shared" si="11"/>
        <v>0.22927625055595055</v>
      </c>
      <c r="X55">
        <f t="shared" si="12"/>
        <v>321.53734186139917</v>
      </c>
      <c r="Y55">
        <f t="shared" si="13"/>
        <v>32.440622318463952</v>
      </c>
      <c r="Z55">
        <f t="shared" si="14"/>
        <v>32.029200000000003</v>
      </c>
      <c r="AA55">
        <f t="shared" si="15"/>
        <v>4.7829808629883974</v>
      </c>
      <c r="AB55">
        <f t="shared" si="16"/>
        <v>59.914442844637037</v>
      </c>
      <c r="AC55">
        <f t="shared" si="17"/>
        <v>2.92505831475532</v>
      </c>
      <c r="AD55">
        <f t="shared" si="18"/>
        <v>4.8820587756114682</v>
      </c>
      <c r="AE55">
        <f t="shared" si="19"/>
        <v>1.8579225482330775</v>
      </c>
      <c r="AF55">
        <f t="shared" si="20"/>
        <v>-313.32072220439454</v>
      </c>
      <c r="AG55">
        <f t="shared" si="21"/>
        <v>56.856241951961614</v>
      </c>
      <c r="AH55">
        <f t="shared" si="22"/>
        <v>4.4449094785395022</v>
      </c>
      <c r="AI55">
        <f t="shared" si="23"/>
        <v>69.517771087505736</v>
      </c>
      <c r="AJ55">
        <v>0</v>
      </c>
      <c r="AK55">
        <v>0</v>
      </c>
      <c r="AL55">
        <f t="shared" si="24"/>
        <v>1</v>
      </c>
      <c r="AM55">
        <f t="shared" si="25"/>
        <v>0</v>
      </c>
      <c r="AN55">
        <f t="shared" si="26"/>
        <v>51275.43440959826</v>
      </c>
      <c r="AO55" t="s">
        <v>406</v>
      </c>
      <c r="AP55">
        <v>10366.9</v>
      </c>
      <c r="AQ55">
        <v>993.59653846153856</v>
      </c>
      <c r="AR55">
        <v>3431.87</v>
      </c>
      <c r="AS55">
        <f t="shared" si="27"/>
        <v>0.71047955241266758</v>
      </c>
      <c r="AT55">
        <v>-3.9894345373445681</v>
      </c>
      <c r="AU55" t="s">
        <v>607</v>
      </c>
      <c r="AV55">
        <v>10293.1</v>
      </c>
      <c r="AW55">
        <v>715.95043999999996</v>
      </c>
      <c r="AX55">
        <v>1163.54</v>
      </c>
      <c r="AY55">
        <f t="shared" si="28"/>
        <v>0.38467913436581469</v>
      </c>
      <c r="AZ55">
        <v>0.5</v>
      </c>
      <c r="BA55">
        <f t="shared" si="29"/>
        <v>1681.3397999281858</v>
      </c>
      <c r="BB55">
        <f t="shared" si="30"/>
        <v>59.025567466256433</v>
      </c>
      <c r="BC55">
        <f t="shared" si="31"/>
        <v>323.38816940558331</v>
      </c>
      <c r="BD55">
        <f t="shared" si="32"/>
        <v>3.7479040231066039E-2</v>
      </c>
      <c r="BE55">
        <f t="shared" si="33"/>
        <v>1.9495075373429362</v>
      </c>
      <c r="BF55">
        <f t="shared" si="34"/>
        <v>635.12041587031786</v>
      </c>
      <c r="BG55" t="s">
        <v>608</v>
      </c>
      <c r="BH55">
        <v>531.94000000000005</v>
      </c>
      <c r="BI55">
        <f t="shared" si="35"/>
        <v>531.94000000000005</v>
      </c>
      <c r="BJ55">
        <f t="shared" si="36"/>
        <v>0.54282620279491889</v>
      </c>
      <c r="BK55">
        <f t="shared" si="37"/>
        <v>0.70865984800506665</v>
      </c>
      <c r="BL55">
        <f t="shared" si="38"/>
        <v>0.78220163934991538</v>
      </c>
      <c r="BM55">
        <f t="shared" si="39"/>
        <v>2.6337556970304625</v>
      </c>
      <c r="BN55">
        <f t="shared" si="40"/>
        <v>0.930301722009789</v>
      </c>
      <c r="BO55">
        <f t="shared" si="41"/>
        <v>0.5265232039634129</v>
      </c>
      <c r="BP55">
        <f t="shared" si="42"/>
        <v>0.4734767960365871</v>
      </c>
      <c r="BQ55">
        <v>1695</v>
      </c>
      <c r="BR55">
        <v>300</v>
      </c>
      <c r="BS55">
        <v>300</v>
      </c>
      <c r="BT55">
        <v>300</v>
      </c>
      <c r="BU55">
        <v>10293.1</v>
      </c>
      <c r="BV55">
        <v>1030.82</v>
      </c>
      <c r="BW55">
        <v>-1.09604E-2</v>
      </c>
      <c r="BX55">
        <v>-12.36</v>
      </c>
      <c r="BY55" t="s">
        <v>409</v>
      </c>
      <c r="BZ55" t="s">
        <v>409</v>
      </c>
      <c r="CA55" t="s">
        <v>409</v>
      </c>
      <c r="CB55" t="s">
        <v>409</v>
      </c>
      <c r="CC55" t="s">
        <v>409</v>
      </c>
      <c r="CD55" t="s">
        <v>409</v>
      </c>
      <c r="CE55" t="s">
        <v>409</v>
      </c>
      <c r="CF55" t="s">
        <v>409</v>
      </c>
      <c r="CG55" t="s">
        <v>409</v>
      </c>
      <c r="CH55" t="s">
        <v>409</v>
      </c>
      <c r="CI55">
        <f t="shared" si="43"/>
        <v>2000.17</v>
      </c>
      <c r="CJ55">
        <f t="shared" si="44"/>
        <v>1681.3397999281858</v>
      </c>
      <c r="CK55">
        <f t="shared" si="45"/>
        <v>0.84059844909591974</v>
      </c>
      <c r="CL55">
        <f t="shared" si="46"/>
        <v>0.16075500675512538</v>
      </c>
      <c r="CM55">
        <v>6</v>
      </c>
      <c r="CN55">
        <v>0.5</v>
      </c>
      <c r="CO55" t="s">
        <v>410</v>
      </c>
      <c r="CP55">
        <v>2</v>
      </c>
      <c r="CQ55">
        <v>1659555366.5</v>
      </c>
      <c r="CR55">
        <v>524.702</v>
      </c>
      <c r="CS55">
        <v>600.00599999999997</v>
      </c>
      <c r="CT55">
        <v>29.594799999999999</v>
      </c>
      <c r="CU55">
        <v>21.321400000000001</v>
      </c>
      <c r="CV55">
        <v>522.42399999999998</v>
      </c>
      <c r="CW55">
        <v>29.5261</v>
      </c>
      <c r="CX55">
        <v>500.00099999999998</v>
      </c>
      <c r="CY55">
        <v>98.737399999999994</v>
      </c>
      <c r="CZ55">
        <v>9.9500900000000003E-2</v>
      </c>
      <c r="DA55">
        <v>32.392000000000003</v>
      </c>
      <c r="DB55">
        <v>32.029200000000003</v>
      </c>
      <c r="DC55">
        <v>999.9</v>
      </c>
      <c r="DD55">
        <v>0</v>
      </c>
      <c r="DE55">
        <v>0</v>
      </c>
      <c r="DF55">
        <v>9997.5</v>
      </c>
      <c r="DG55">
        <v>0</v>
      </c>
      <c r="DH55">
        <v>545.69399999999996</v>
      </c>
      <c r="DI55">
        <v>-75.3035</v>
      </c>
      <c r="DJ55">
        <v>540.70399999999995</v>
      </c>
      <c r="DK55">
        <v>613.077</v>
      </c>
      <c r="DL55">
        <v>8.27346</v>
      </c>
      <c r="DM55">
        <v>600.00599999999997</v>
      </c>
      <c r="DN55">
        <v>21.321400000000001</v>
      </c>
      <c r="DO55">
        <v>2.92211</v>
      </c>
      <c r="DP55">
        <v>2.1052200000000001</v>
      </c>
      <c r="DQ55">
        <v>23.590599999999998</v>
      </c>
      <c r="DR55">
        <v>18.258700000000001</v>
      </c>
      <c r="DS55">
        <v>2000.17</v>
      </c>
      <c r="DT55">
        <v>0.98000200000000004</v>
      </c>
      <c r="DU55">
        <v>1.9997899999999999E-2</v>
      </c>
      <c r="DV55">
        <v>0</v>
      </c>
      <c r="DW55">
        <v>715.80899999999997</v>
      </c>
      <c r="DX55">
        <v>5.0001199999999999</v>
      </c>
      <c r="DY55">
        <v>14319</v>
      </c>
      <c r="DZ55">
        <v>16033.4</v>
      </c>
      <c r="EA55">
        <v>49.811999999999998</v>
      </c>
      <c r="EB55">
        <v>50.436999999999998</v>
      </c>
      <c r="EC55">
        <v>50.375</v>
      </c>
      <c r="ED55">
        <v>50.375</v>
      </c>
      <c r="EE55">
        <v>51.186999999999998</v>
      </c>
      <c r="EF55">
        <v>1955.27</v>
      </c>
      <c r="EG55">
        <v>39.9</v>
      </c>
      <c r="EH55">
        <v>0</v>
      </c>
      <c r="EI55">
        <v>123.7999999523163</v>
      </c>
      <c r="EJ55">
        <v>0</v>
      </c>
      <c r="EK55">
        <v>715.95043999999996</v>
      </c>
      <c r="EL55">
        <v>-2.4153076895369718</v>
      </c>
      <c r="EM55">
        <v>-96.176923042701773</v>
      </c>
      <c r="EN55">
        <v>14331.451999999999</v>
      </c>
      <c r="EO55">
        <v>15</v>
      </c>
      <c r="EP55">
        <v>1659555322</v>
      </c>
      <c r="EQ55" t="s">
        <v>609</v>
      </c>
      <c r="ER55">
        <v>1659555321</v>
      </c>
      <c r="ES55">
        <v>1659555322</v>
      </c>
      <c r="ET55">
        <v>59</v>
      </c>
      <c r="EU55">
        <v>0.26500000000000001</v>
      </c>
      <c r="EV55">
        <v>-2E-3</v>
      </c>
      <c r="EW55">
        <v>2.4420000000000002</v>
      </c>
      <c r="EX55">
        <v>-0.187</v>
      </c>
      <c r="EY55">
        <v>600</v>
      </c>
      <c r="EZ55">
        <v>21</v>
      </c>
      <c r="FA55">
        <v>0.02</v>
      </c>
      <c r="FB55">
        <v>0.01</v>
      </c>
      <c r="FC55">
        <v>59.160647103136661</v>
      </c>
      <c r="FD55">
        <v>-0.85374048817228387</v>
      </c>
      <c r="FE55">
        <v>0.153078279638243</v>
      </c>
      <c r="FF55">
        <v>1</v>
      </c>
      <c r="FG55">
        <v>0.39800422029090898</v>
      </c>
      <c r="FH55">
        <v>-1.3844081233081239E-2</v>
      </c>
      <c r="FI55">
        <v>3.4471485287467722E-3</v>
      </c>
      <c r="FJ55">
        <v>1</v>
      </c>
      <c r="FK55">
        <v>2</v>
      </c>
      <c r="FL55">
        <v>2</v>
      </c>
      <c r="FM55" t="s">
        <v>412</v>
      </c>
      <c r="FN55">
        <v>2.9268399999999999</v>
      </c>
      <c r="FO55">
        <v>2.70241</v>
      </c>
      <c r="FP55">
        <v>0.11641</v>
      </c>
      <c r="FQ55">
        <v>0.12911600000000001</v>
      </c>
      <c r="FR55">
        <v>0.12965599999999999</v>
      </c>
      <c r="FS55">
        <v>0.102656</v>
      </c>
      <c r="FT55">
        <v>30728.5</v>
      </c>
      <c r="FU55">
        <v>16690.599999999999</v>
      </c>
      <c r="FV55">
        <v>31271.200000000001</v>
      </c>
      <c r="FW55">
        <v>20870.2</v>
      </c>
      <c r="FX55">
        <v>36929.1</v>
      </c>
      <c r="FY55">
        <v>31885.599999999999</v>
      </c>
      <c r="FZ55">
        <v>47347.8</v>
      </c>
      <c r="GA55">
        <v>39942.6</v>
      </c>
      <c r="GB55">
        <v>1.86145</v>
      </c>
      <c r="GC55">
        <v>1.7747200000000001</v>
      </c>
      <c r="GD55">
        <v>8.3334700000000008E-3</v>
      </c>
      <c r="GE55">
        <v>0</v>
      </c>
      <c r="GF55">
        <v>31.894100000000002</v>
      </c>
      <c r="GG55">
        <v>999.9</v>
      </c>
      <c r="GH55">
        <v>46.2</v>
      </c>
      <c r="GI55">
        <v>43</v>
      </c>
      <c r="GJ55">
        <v>40.650199999999998</v>
      </c>
      <c r="GK55">
        <v>61.220100000000002</v>
      </c>
      <c r="GL55">
        <v>18.918299999999999</v>
      </c>
      <c r="GM55">
        <v>1</v>
      </c>
      <c r="GN55">
        <v>1.07297</v>
      </c>
      <c r="GO55">
        <v>4.6377199999999998</v>
      </c>
      <c r="GP55">
        <v>20.1371</v>
      </c>
      <c r="GQ55">
        <v>5.1918300000000004</v>
      </c>
      <c r="GR55">
        <v>11.950100000000001</v>
      </c>
      <c r="GS55">
        <v>4.9928499999999998</v>
      </c>
      <c r="GT55">
        <v>3.2913700000000001</v>
      </c>
      <c r="GU55">
        <v>9999</v>
      </c>
      <c r="GV55">
        <v>9999</v>
      </c>
      <c r="GW55">
        <v>9999</v>
      </c>
      <c r="GX55">
        <v>999.9</v>
      </c>
      <c r="GY55">
        <v>1.87561</v>
      </c>
      <c r="GZ55">
        <v>1.8745799999999999</v>
      </c>
      <c r="HA55">
        <v>1.8750100000000001</v>
      </c>
      <c r="HB55">
        <v>1.87866</v>
      </c>
      <c r="HC55">
        <v>1.87225</v>
      </c>
      <c r="HD55">
        <v>1.8699600000000001</v>
      </c>
      <c r="HE55">
        <v>1.87201</v>
      </c>
      <c r="HF55">
        <v>1.87503</v>
      </c>
      <c r="HG55">
        <v>0</v>
      </c>
      <c r="HH55">
        <v>0</v>
      </c>
      <c r="HI55">
        <v>0</v>
      </c>
      <c r="HJ55">
        <v>0</v>
      </c>
      <c r="HK55" t="s">
        <v>413</v>
      </c>
      <c r="HL55" t="s">
        <v>414</v>
      </c>
      <c r="HM55" t="s">
        <v>415</v>
      </c>
      <c r="HN55" t="s">
        <v>415</v>
      </c>
      <c r="HO55" t="s">
        <v>415</v>
      </c>
      <c r="HP55" t="s">
        <v>415</v>
      </c>
      <c r="HQ55">
        <v>0</v>
      </c>
      <c r="HR55">
        <v>100</v>
      </c>
      <c r="HS55">
        <v>100</v>
      </c>
      <c r="HT55">
        <v>2.278</v>
      </c>
      <c r="HU55">
        <v>6.8699999999999997E-2</v>
      </c>
      <c r="HV55">
        <v>1.2338344845686651</v>
      </c>
      <c r="HW55">
        <v>1.812336702895212E-3</v>
      </c>
      <c r="HX55">
        <v>3.8619255251623539E-7</v>
      </c>
      <c r="HY55">
        <v>-5.7368983599850312E-11</v>
      </c>
      <c r="HZ55">
        <v>-0.2398289958630882</v>
      </c>
      <c r="IA55">
        <v>-3.0293124852242E-2</v>
      </c>
      <c r="IB55">
        <v>2.0697258898176802E-3</v>
      </c>
      <c r="IC55">
        <v>-2.3362980786251589E-5</v>
      </c>
      <c r="ID55">
        <v>3</v>
      </c>
      <c r="IE55">
        <v>2169</v>
      </c>
      <c r="IF55">
        <v>1</v>
      </c>
      <c r="IG55">
        <v>29</v>
      </c>
      <c r="IH55">
        <v>0.8</v>
      </c>
      <c r="II55">
        <v>0.7</v>
      </c>
      <c r="IJ55">
        <v>1.39771</v>
      </c>
      <c r="IK55">
        <v>2.4133300000000002</v>
      </c>
      <c r="IL55">
        <v>1.5490699999999999</v>
      </c>
      <c r="IM55">
        <v>2.2973599999999998</v>
      </c>
      <c r="IN55">
        <v>1.5918000000000001</v>
      </c>
      <c r="IO55">
        <v>2.3803700000000001</v>
      </c>
      <c r="IP55">
        <v>44.865900000000003</v>
      </c>
      <c r="IQ55">
        <v>14.3947</v>
      </c>
      <c r="IR55">
        <v>18</v>
      </c>
      <c r="IS55">
        <v>512.71100000000001</v>
      </c>
      <c r="IT55">
        <v>428.35700000000003</v>
      </c>
      <c r="IU55">
        <v>26.1251</v>
      </c>
      <c r="IV55">
        <v>40.077500000000001</v>
      </c>
      <c r="IW55">
        <v>29.9998</v>
      </c>
      <c r="IX55">
        <v>40.341200000000001</v>
      </c>
      <c r="IY55">
        <v>40.377200000000002</v>
      </c>
      <c r="IZ55">
        <v>27.999600000000001</v>
      </c>
      <c r="JA55">
        <v>48.466099999999997</v>
      </c>
      <c r="JB55">
        <v>0</v>
      </c>
      <c r="JC55">
        <v>26.096</v>
      </c>
      <c r="JD55">
        <v>600</v>
      </c>
      <c r="JE55">
        <v>21.452300000000001</v>
      </c>
      <c r="JF55">
        <v>98.298400000000001</v>
      </c>
      <c r="JG55">
        <v>97.644800000000004</v>
      </c>
    </row>
    <row r="56" spans="1:267" x14ac:dyDescent="0.3">
      <c r="A56">
        <v>40</v>
      </c>
      <c r="B56">
        <v>1659555490.5</v>
      </c>
      <c r="C56">
        <v>7512</v>
      </c>
      <c r="D56" t="s">
        <v>610</v>
      </c>
      <c r="E56" t="s">
        <v>611</v>
      </c>
      <c r="F56" t="s">
        <v>402</v>
      </c>
      <c r="G56" t="s">
        <v>403</v>
      </c>
      <c r="H56" t="s">
        <v>555</v>
      </c>
      <c r="I56" t="s">
        <v>556</v>
      </c>
      <c r="J56" t="s">
        <v>405</v>
      </c>
      <c r="K56">
        <f t="shared" si="0"/>
        <v>4.924253853508076</v>
      </c>
      <c r="L56">
        <v>1659555490.5</v>
      </c>
      <c r="M56">
        <f t="shared" si="1"/>
        <v>5.8584647850306428E-3</v>
      </c>
      <c r="N56">
        <f t="shared" si="2"/>
        <v>5.8584647850306428</v>
      </c>
      <c r="O56">
        <f t="shared" si="3"/>
        <v>59.727298248038679</v>
      </c>
      <c r="P56">
        <f t="shared" si="4"/>
        <v>723.221</v>
      </c>
      <c r="Q56">
        <f t="shared" si="5"/>
        <v>381.75519650967186</v>
      </c>
      <c r="R56">
        <f t="shared" si="6"/>
        <v>37.730039013892146</v>
      </c>
      <c r="S56">
        <f t="shared" si="7"/>
        <v>71.47815352652249</v>
      </c>
      <c r="T56">
        <f t="shared" si="8"/>
        <v>0.30993221816508659</v>
      </c>
      <c r="U56">
        <f t="shared" si="9"/>
        <v>2.9073343019608595</v>
      </c>
      <c r="V56">
        <f t="shared" si="10"/>
        <v>0.29267706186501802</v>
      </c>
      <c r="W56">
        <f t="shared" si="11"/>
        <v>0.18439337020638619</v>
      </c>
      <c r="X56">
        <f t="shared" si="12"/>
        <v>321.49265386137972</v>
      </c>
      <c r="Y56">
        <f t="shared" si="13"/>
        <v>32.650676313602965</v>
      </c>
      <c r="Z56">
        <f t="shared" si="14"/>
        <v>32.068300000000001</v>
      </c>
      <c r="AA56">
        <f t="shared" si="15"/>
        <v>4.7935739269317725</v>
      </c>
      <c r="AB56">
        <f t="shared" si="16"/>
        <v>59.626400333701866</v>
      </c>
      <c r="AC56">
        <f t="shared" si="17"/>
        <v>2.8921719671820001</v>
      </c>
      <c r="AD56">
        <f t="shared" si="18"/>
        <v>4.8504889629355921</v>
      </c>
      <c r="AE56">
        <f t="shared" si="19"/>
        <v>1.9014019597497724</v>
      </c>
      <c r="AF56">
        <f t="shared" si="20"/>
        <v>-258.35829701985136</v>
      </c>
      <c r="AG56">
        <f t="shared" si="21"/>
        <v>32.72735519807059</v>
      </c>
      <c r="AH56">
        <f t="shared" si="22"/>
        <v>2.5571972966145262</v>
      </c>
      <c r="AI56">
        <f t="shared" si="23"/>
        <v>98.41890933621346</v>
      </c>
      <c r="AJ56">
        <v>0</v>
      </c>
      <c r="AK56">
        <v>0</v>
      </c>
      <c r="AL56">
        <f t="shared" si="24"/>
        <v>1</v>
      </c>
      <c r="AM56">
        <f t="shared" si="25"/>
        <v>0</v>
      </c>
      <c r="AN56">
        <f t="shared" si="26"/>
        <v>51307.754398344572</v>
      </c>
      <c r="AO56" t="s">
        <v>406</v>
      </c>
      <c r="AP56">
        <v>10366.9</v>
      </c>
      <c r="AQ56">
        <v>993.59653846153856</v>
      </c>
      <c r="AR56">
        <v>3431.87</v>
      </c>
      <c r="AS56">
        <f t="shared" si="27"/>
        <v>0.71047955241266758</v>
      </c>
      <c r="AT56">
        <v>-3.9894345373445681</v>
      </c>
      <c r="AU56" t="s">
        <v>612</v>
      </c>
      <c r="AV56">
        <v>10293.1</v>
      </c>
      <c r="AW56">
        <v>713.04600000000005</v>
      </c>
      <c r="AX56">
        <v>1161.24</v>
      </c>
      <c r="AY56">
        <f t="shared" si="28"/>
        <v>0.38596155833419443</v>
      </c>
      <c r="AZ56">
        <v>0.5</v>
      </c>
      <c r="BA56">
        <f t="shared" si="29"/>
        <v>1681.1045999281762</v>
      </c>
      <c r="BB56">
        <f t="shared" si="30"/>
        <v>59.727298248038679</v>
      </c>
      <c r="BC56">
        <f t="shared" si="31"/>
        <v>324.4208755555307</v>
      </c>
      <c r="BD56">
        <f t="shared" si="32"/>
        <v>3.7901706287702439E-2</v>
      </c>
      <c r="BE56">
        <f t="shared" si="33"/>
        <v>1.955349454031897</v>
      </c>
      <c r="BF56">
        <f t="shared" si="34"/>
        <v>634.43450545190717</v>
      </c>
      <c r="BG56" t="s">
        <v>613</v>
      </c>
      <c r="BH56">
        <v>530.32000000000005</v>
      </c>
      <c r="BI56">
        <f t="shared" si="35"/>
        <v>530.32000000000005</v>
      </c>
      <c r="BJ56">
        <f t="shared" si="36"/>
        <v>0.54331576590541142</v>
      </c>
      <c r="BK56">
        <f t="shared" si="37"/>
        <v>0.71038166487034804</v>
      </c>
      <c r="BL56">
        <f t="shared" si="38"/>
        <v>0.78255759852492646</v>
      </c>
      <c r="BM56">
        <f t="shared" si="39"/>
        <v>2.6734952612343514</v>
      </c>
      <c r="BN56">
        <f t="shared" si="40"/>
        <v>0.93124501243076951</v>
      </c>
      <c r="BO56">
        <f t="shared" si="41"/>
        <v>0.52833843049963536</v>
      </c>
      <c r="BP56">
        <f t="shared" si="42"/>
        <v>0.47166156950036464</v>
      </c>
      <c r="BQ56">
        <v>1697</v>
      </c>
      <c r="BR56">
        <v>300</v>
      </c>
      <c r="BS56">
        <v>300</v>
      </c>
      <c r="BT56">
        <v>300</v>
      </c>
      <c r="BU56">
        <v>10293.1</v>
      </c>
      <c r="BV56">
        <v>1030.72</v>
      </c>
      <c r="BW56">
        <v>-1.09608E-2</v>
      </c>
      <c r="BX56">
        <v>-11.6</v>
      </c>
      <c r="BY56" t="s">
        <v>409</v>
      </c>
      <c r="BZ56" t="s">
        <v>409</v>
      </c>
      <c r="CA56" t="s">
        <v>409</v>
      </c>
      <c r="CB56" t="s">
        <v>409</v>
      </c>
      <c r="CC56" t="s">
        <v>409</v>
      </c>
      <c r="CD56" t="s">
        <v>409</v>
      </c>
      <c r="CE56" t="s">
        <v>409</v>
      </c>
      <c r="CF56" t="s">
        <v>409</v>
      </c>
      <c r="CG56" t="s">
        <v>409</v>
      </c>
      <c r="CH56" t="s">
        <v>409</v>
      </c>
      <c r="CI56">
        <f t="shared" si="43"/>
        <v>1999.89</v>
      </c>
      <c r="CJ56">
        <f t="shared" si="44"/>
        <v>1681.1045999281762</v>
      </c>
      <c r="CK56">
        <f t="shared" si="45"/>
        <v>0.84059853288339659</v>
      </c>
      <c r="CL56">
        <f t="shared" si="46"/>
        <v>0.16075516846495544</v>
      </c>
      <c r="CM56">
        <v>6</v>
      </c>
      <c r="CN56">
        <v>0.5</v>
      </c>
      <c r="CO56" t="s">
        <v>410</v>
      </c>
      <c r="CP56">
        <v>2</v>
      </c>
      <c r="CQ56">
        <v>1659555490.5</v>
      </c>
      <c r="CR56">
        <v>723.221</v>
      </c>
      <c r="CS56">
        <v>799.96199999999999</v>
      </c>
      <c r="CT56">
        <v>29.263200000000001</v>
      </c>
      <c r="CU56">
        <v>22.440200000000001</v>
      </c>
      <c r="CV56">
        <v>720.19799999999998</v>
      </c>
      <c r="CW56">
        <v>29.207000000000001</v>
      </c>
      <c r="CX56">
        <v>500.10500000000002</v>
      </c>
      <c r="CY56">
        <v>98.733099999999993</v>
      </c>
      <c r="CZ56">
        <v>9.9972500000000006E-2</v>
      </c>
      <c r="DA56">
        <v>32.277099999999997</v>
      </c>
      <c r="DB56">
        <v>32.068300000000001</v>
      </c>
      <c r="DC56">
        <v>999.9</v>
      </c>
      <c r="DD56">
        <v>0</v>
      </c>
      <c r="DE56">
        <v>0</v>
      </c>
      <c r="DF56">
        <v>10000.6</v>
      </c>
      <c r="DG56">
        <v>0</v>
      </c>
      <c r="DH56">
        <v>1188.28</v>
      </c>
      <c r="DI56">
        <v>-76.740899999999996</v>
      </c>
      <c r="DJ56">
        <v>745.02300000000002</v>
      </c>
      <c r="DK56">
        <v>818.32500000000005</v>
      </c>
      <c r="DL56">
        <v>6.8230300000000002</v>
      </c>
      <c r="DM56">
        <v>799.96199999999999</v>
      </c>
      <c r="DN56">
        <v>22.440200000000001</v>
      </c>
      <c r="DO56">
        <v>2.8892500000000001</v>
      </c>
      <c r="DP56">
        <v>2.2155900000000002</v>
      </c>
      <c r="DQ56">
        <v>23.402999999999999</v>
      </c>
      <c r="DR56">
        <v>19.075500000000002</v>
      </c>
      <c r="DS56">
        <v>1999.89</v>
      </c>
      <c r="DT56">
        <v>0.97999899999999995</v>
      </c>
      <c r="DU56">
        <v>2.0000899999999999E-2</v>
      </c>
      <c r="DV56">
        <v>0</v>
      </c>
      <c r="DW56">
        <v>712.87900000000002</v>
      </c>
      <c r="DX56">
        <v>5.0001199999999999</v>
      </c>
      <c r="DY56">
        <v>14471.4</v>
      </c>
      <c r="DZ56">
        <v>16031.1</v>
      </c>
      <c r="EA56">
        <v>49.75</v>
      </c>
      <c r="EB56">
        <v>50.5</v>
      </c>
      <c r="EC56">
        <v>50.311999999999998</v>
      </c>
      <c r="ED56">
        <v>50.311999999999998</v>
      </c>
      <c r="EE56">
        <v>51.186999999999998</v>
      </c>
      <c r="EF56">
        <v>1954.99</v>
      </c>
      <c r="EG56">
        <v>39.9</v>
      </c>
      <c r="EH56">
        <v>0</v>
      </c>
      <c r="EI56">
        <v>123.5</v>
      </c>
      <c r="EJ56">
        <v>0</v>
      </c>
      <c r="EK56">
        <v>713.04600000000005</v>
      </c>
      <c r="EL56">
        <v>-1.7824615388560181</v>
      </c>
      <c r="EM56">
        <v>82.238461282217699</v>
      </c>
      <c r="EN56">
        <v>14470.816000000001</v>
      </c>
      <c r="EO56">
        <v>15</v>
      </c>
      <c r="EP56">
        <v>1659555445.5</v>
      </c>
      <c r="EQ56" t="s">
        <v>614</v>
      </c>
      <c r="ER56">
        <v>1659555445.5</v>
      </c>
      <c r="ES56">
        <v>1659555441</v>
      </c>
      <c r="ET56">
        <v>60</v>
      </c>
      <c r="EU56">
        <v>0.30399999999999999</v>
      </c>
      <c r="EV56">
        <v>-3.0000000000000001E-3</v>
      </c>
      <c r="EW56">
        <v>3.1989999999999998</v>
      </c>
      <c r="EX56">
        <v>-0.16400000000000001</v>
      </c>
      <c r="EY56">
        <v>800</v>
      </c>
      <c r="EZ56">
        <v>22</v>
      </c>
      <c r="FA56">
        <v>0.04</v>
      </c>
      <c r="FB56">
        <v>0.01</v>
      </c>
      <c r="FC56">
        <v>59.834462542523838</v>
      </c>
      <c r="FD56">
        <v>-0.72348311381407782</v>
      </c>
      <c r="FE56">
        <v>0.13639021424159881</v>
      </c>
      <c r="FF56">
        <v>1</v>
      </c>
      <c r="FG56">
        <v>0.32303266268443781</v>
      </c>
      <c r="FH56">
        <v>-3.2125179449731728E-2</v>
      </c>
      <c r="FI56">
        <v>4.8045952026358231E-3</v>
      </c>
      <c r="FJ56">
        <v>1</v>
      </c>
      <c r="FK56">
        <v>2</v>
      </c>
      <c r="FL56">
        <v>2</v>
      </c>
      <c r="FM56" t="s">
        <v>412</v>
      </c>
      <c r="FN56">
        <v>2.9272300000000002</v>
      </c>
      <c r="FO56">
        <v>2.7029000000000001</v>
      </c>
      <c r="FP56">
        <v>0.14609900000000001</v>
      </c>
      <c r="FQ56">
        <v>0.15729099999999999</v>
      </c>
      <c r="FR56">
        <v>0.128714</v>
      </c>
      <c r="FS56">
        <v>0.106423</v>
      </c>
      <c r="FT56">
        <v>29702.3</v>
      </c>
      <c r="FU56">
        <v>16152.8</v>
      </c>
      <c r="FV56">
        <v>31280.5</v>
      </c>
      <c r="FW56">
        <v>20874.8</v>
      </c>
      <c r="FX56">
        <v>36978.300000000003</v>
      </c>
      <c r="FY56">
        <v>31761</v>
      </c>
      <c r="FZ56">
        <v>47361.1</v>
      </c>
      <c r="GA56">
        <v>39951.800000000003</v>
      </c>
      <c r="GB56">
        <v>1.86225</v>
      </c>
      <c r="GC56">
        <v>1.7794700000000001</v>
      </c>
      <c r="GD56">
        <v>1.4364699999999999E-2</v>
      </c>
      <c r="GE56">
        <v>0</v>
      </c>
      <c r="GF56">
        <v>31.8353</v>
      </c>
      <c r="GG56">
        <v>999.9</v>
      </c>
      <c r="GH56">
        <v>46.1</v>
      </c>
      <c r="GI56">
        <v>43</v>
      </c>
      <c r="GJ56">
        <v>40.563000000000002</v>
      </c>
      <c r="GK56">
        <v>61.540100000000002</v>
      </c>
      <c r="GL56">
        <v>18.742000000000001</v>
      </c>
      <c r="GM56">
        <v>1</v>
      </c>
      <c r="GN56">
        <v>1.0648200000000001</v>
      </c>
      <c r="GO56">
        <v>5.3231299999999999</v>
      </c>
      <c r="GP56">
        <v>20.117100000000001</v>
      </c>
      <c r="GQ56">
        <v>5.1915300000000002</v>
      </c>
      <c r="GR56">
        <v>11.950100000000001</v>
      </c>
      <c r="GS56">
        <v>4.9928499999999998</v>
      </c>
      <c r="GT56">
        <v>3.2911299999999999</v>
      </c>
      <c r="GU56">
        <v>9999</v>
      </c>
      <c r="GV56">
        <v>9999</v>
      </c>
      <c r="GW56">
        <v>9999</v>
      </c>
      <c r="GX56">
        <v>999.9</v>
      </c>
      <c r="GY56">
        <v>1.87564</v>
      </c>
      <c r="GZ56">
        <v>1.8746400000000001</v>
      </c>
      <c r="HA56">
        <v>1.8750100000000001</v>
      </c>
      <c r="HB56">
        <v>1.87866</v>
      </c>
      <c r="HC56">
        <v>1.87225</v>
      </c>
      <c r="HD56">
        <v>1.8699600000000001</v>
      </c>
      <c r="HE56">
        <v>1.8720699999999999</v>
      </c>
      <c r="HF56">
        <v>1.8750800000000001</v>
      </c>
      <c r="HG56">
        <v>0</v>
      </c>
      <c r="HH56">
        <v>0</v>
      </c>
      <c r="HI56">
        <v>0</v>
      </c>
      <c r="HJ56">
        <v>0</v>
      </c>
      <c r="HK56" t="s">
        <v>413</v>
      </c>
      <c r="HL56" t="s">
        <v>414</v>
      </c>
      <c r="HM56" t="s">
        <v>415</v>
      </c>
      <c r="HN56" t="s">
        <v>415</v>
      </c>
      <c r="HO56" t="s">
        <v>415</v>
      </c>
      <c r="HP56" t="s">
        <v>415</v>
      </c>
      <c r="HQ56">
        <v>0</v>
      </c>
      <c r="HR56">
        <v>100</v>
      </c>
      <c r="HS56">
        <v>100</v>
      </c>
      <c r="HT56">
        <v>3.0230000000000001</v>
      </c>
      <c r="HU56">
        <v>5.62E-2</v>
      </c>
      <c r="HV56">
        <v>1.538278549672107</v>
      </c>
      <c r="HW56">
        <v>1.812336702895212E-3</v>
      </c>
      <c r="HX56">
        <v>3.8619255251623539E-7</v>
      </c>
      <c r="HY56">
        <v>-5.7368983599850312E-11</v>
      </c>
      <c r="HZ56">
        <v>-0.24248847206716481</v>
      </c>
      <c r="IA56">
        <v>-3.0293124852242E-2</v>
      </c>
      <c r="IB56">
        <v>2.0697258898176802E-3</v>
      </c>
      <c r="IC56">
        <v>-2.3362980786251589E-5</v>
      </c>
      <c r="ID56">
        <v>3</v>
      </c>
      <c r="IE56">
        <v>2169</v>
      </c>
      <c r="IF56">
        <v>1</v>
      </c>
      <c r="IG56">
        <v>29</v>
      </c>
      <c r="IH56">
        <v>0.8</v>
      </c>
      <c r="II56">
        <v>0.8</v>
      </c>
      <c r="IJ56">
        <v>1.7687999999999999</v>
      </c>
      <c r="IK56">
        <v>2.4096700000000002</v>
      </c>
      <c r="IL56">
        <v>1.5490699999999999</v>
      </c>
      <c r="IM56">
        <v>2.2973599999999998</v>
      </c>
      <c r="IN56">
        <v>1.5918000000000001</v>
      </c>
      <c r="IO56">
        <v>2.2814899999999998</v>
      </c>
      <c r="IP56">
        <v>44.725299999999997</v>
      </c>
      <c r="IQ56">
        <v>14.3422</v>
      </c>
      <c r="IR56">
        <v>18</v>
      </c>
      <c r="IS56">
        <v>512.245</v>
      </c>
      <c r="IT56">
        <v>430.59800000000001</v>
      </c>
      <c r="IU56">
        <v>25.535599999999999</v>
      </c>
      <c r="IV56">
        <v>39.937399999999997</v>
      </c>
      <c r="IW56">
        <v>30.0001</v>
      </c>
      <c r="IX56">
        <v>40.196399999999997</v>
      </c>
      <c r="IY56">
        <v>40.2348</v>
      </c>
      <c r="IZ56">
        <v>35.411999999999999</v>
      </c>
      <c r="JA56">
        <v>45.271599999999999</v>
      </c>
      <c r="JB56">
        <v>0</v>
      </c>
      <c r="JC56">
        <v>25.472100000000001</v>
      </c>
      <c r="JD56">
        <v>800</v>
      </c>
      <c r="JE56">
        <v>22.657800000000002</v>
      </c>
      <c r="JF56">
        <v>98.326499999999996</v>
      </c>
      <c r="JG56">
        <v>97.667000000000002</v>
      </c>
    </row>
    <row r="57" spans="1:267" x14ac:dyDescent="0.3">
      <c r="A57">
        <v>41</v>
      </c>
      <c r="B57">
        <v>1659555622</v>
      </c>
      <c r="C57">
        <v>7643.5</v>
      </c>
      <c r="D57" t="s">
        <v>615</v>
      </c>
      <c r="E57" t="s">
        <v>616</v>
      </c>
      <c r="F57" t="s">
        <v>402</v>
      </c>
      <c r="G57" t="s">
        <v>403</v>
      </c>
      <c r="H57" t="s">
        <v>555</v>
      </c>
      <c r="I57" t="s">
        <v>556</v>
      </c>
      <c r="J57" t="s">
        <v>405</v>
      </c>
      <c r="K57">
        <f t="shared" si="0"/>
        <v>3.0444240827876605</v>
      </c>
      <c r="L57">
        <v>1659555622</v>
      </c>
      <c r="M57">
        <f t="shared" si="1"/>
        <v>4.8368812077190316E-3</v>
      </c>
      <c r="N57">
        <f t="shared" si="2"/>
        <v>4.8368812077190313</v>
      </c>
      <c r="O57">
        <f t="shared" si="3"/>
        <v>58.635211355642582</v>
      </c>
      <c r="P57">
        <f t="shared" si="4"/>
        <v>1123.162</v>
      </c>
      <c r="Q57">
        <f t="shared" si="5"/>
        <v>673.3930184579873</v>
      </c>
      <c r="R57">
        <f t="shared" si="6"/>
        <v>66.556536669979309</v>
      </c>
      <c r="S57">
        <f t="shared" si="7"/>
        <v>111.01061458954101</v>
      </c>
      <c r="T57">
        <f t="shared" si="8"/>
        <v>0.2325449244500031</v>
      </c>
      <c r="U57">
        <f t="shared" si="9"/>
        <v>2.9068723267500198</v>
      </c>
      <c r="V57">
        <f t="shared" si="10"/>
        <v>0.22268212757152894</v>
      </c>
      <c r="W57">
        <f t="shared" si="11"/>
        <v>0.14002760426791686</v>
      </c>
      <c r="X57">
        <f t="shared" si="12"/>
        <v>321.50861386138661</v>
      </c>
      <c r="Y57">
        <f t="shared" si="13"/>
        <v>32.164787326106406</v>
      </c>
      <c r="Z57">
        <f t="shared" si="14"/>
        <v>32.003599999999999</v>
      </c>
      <c r="AA57">
        <f t="shared" si="15"/>
        <v>4.7760562950756702</v>
      </c>
      <c r="AB57">
        <f t="shared" si="16"/>
        <v>58.316178327255244</v>
      </c>
      <c r="AC57">
        <f t="shared" si="17"/>
        <v>2.7105119238739497</v>
      </c>
      <c r="AD57">
        <f t="shared" si="18"/>
        <v>4.6479587682568306</v>
      </c>
      <c r="AE57">
        <f t="shared" si="19"/>
        <v>2.0655443712017205</v>
      </c>
      <c r="AF57">
        <f t="shared" si="20"/>
        <v>-213.30646126040929</v>
      </c>
      <c r="AG57">
        <f t="shared" si="21"/>
        <v>-75.144986771838418</v>
      </c>
      <c r="AH57">
        <f t="shared" si="22"/>
        <v>-5.8489227473062337</v>
      </c>
      <c r="AI57">
        <f t="shared" si="23"/>
        <v>27.208243081832663</v>
      </c>
      <c r="AJ57">
        <v>0</v>
      </c>
      <c r="AK57">
        <v>0</v>
      </c>
      <c r="AL57">
        <f t="shared" si="24"/>
        <v>1</v>
      </c>
      <c r="AM57">
        <f t="shared" si="25"/>
        <v>0</v>
      </c>
      <c r="AN57">
        <f t="shared" si="26"/>
        <v>51421.674619221303</v>
      </c>
      <c r="AO57" t="s">
        <v>406</v>
      </c>
      <c r="AP57">
        <v>10366.9</v>
      </c>
      <c r="AQ57">
        <v>993.59653846153856</v>
      </c>
      <c r="AR57">
        <v>3431.87</v>
      </c>
      <c r="AS57">
        <f t="shared" si="27"/>
        <v>0.71047955241266758</v>
      </c>
      <c r="AT57">
        <v>-3.9894345373445681</v>
      </c>
      <c r="AU57" t="s">
        <v>617</v>
      </c>
      <c r="AV57">
        <v>10293.700000000001</v>
      </c>
      <c r="AW57">
        <v>711.5222</v>
      </c>
      <c r="AX57">
        <v>1157.42</v>
      </c>
      <c r="AY57">
        <f t="shared" si="28"/>
        <v>0.38525150766359662</v>
      </c>
      <c r="AZ57">
        <v>0.5</v>
      </c>
      <c r="BA57">
        <f t="shared" si="29"/>
        <v>1681.1885999281792</v>
      </c>
      <c r="BB57">
        <f t="shared" si="30"/>
        <v>58.635211355642582</v>
      </c>
      <c r="BC57">
        <f t="shared" si="31"/>
        <v>323.84022139459108</v>
      </c>
      <c r="BD57">
        <f t="shared" si="32"/>
        <v>3.7250220406956414E-2</v>
      </c>
      <c r="BE57">
        <f t="shared" si="33"/>
        <v>1.9651034196747936</v>
      </c>
      <c r="BF57">
        <f t="shared" si="34"/>
        <v>633.29256993393415</v>
      </c>
      <c r="BG57" t="s">
        <v>618</v>
      </c>
      <c r="BH57">
        <v>536.69000000000005</v>
      </c>
      <c r="BI57">
        <f t="shared" si="35"/>
        <v>536.69000000000005</v>
      </c>
      <c r="BJ57">
        <f t="shared" si="36"/>
        <v>0.53630488500285112</v>
      </c>
      <c r="BK57">
        <f t="shared" si="37"/>
        <v>0.71834420762650442</v>
      </c>
      <c r="BL57">
        <f t="shared" si="38"/>
        <v>0.78559882287111682</v>
      </c>
      <c r="BM57">
        <f t="shared" si="39"/>
        <v>2.7218189373645654</v>
      </c>
      <c r="BN57">
        <f t="shared" si="40"/>
        <v>0.93281169478213688</v>
      </c>
      <c r="BO57">
        <f t="shared" si="41"/>
        <v>0.54183573301165966</v>
      </c>
      <c r="BP57">
        <f t="shared" si="42"/>
        <v>0.45816426698834034</v>
      </c>
      <c r="BQ57">
        <v>1699</v>
      </c>
      <c r="BR57">
        <v>300</v>
      </c>
      <c r="BS57">
        <v>300</v>
      </c>
      <c r="BT57">
        <v>300</v>
      </c>
      <c r="BU57">
        <v>10293.700000000001</v>
      </c>
      <c r="BV57">
        <v>1026.69</v>
      </c>
      <c r="BW57">
        <v>-1.0961500000000001E-2</v>
      </c>
      <c r="BX57">
        <v>-10.19</v>
      </c>
      <c r="BY57" t="s">
        <v>409</v>
      </c>
      <c r="BZ57" t="s">
        <v>409</v>
      </c>
      <c r="CA57" t="s">
        <v>409</v>
      </c>
      <c r="CB57" t="s">
        <v>409</v>
      </c>
      <c r="CC57" t="s">
        <v>409</v>
      </c>
      <c r="CD57" t="s">
        <v>409</v>
      </c>
      <c r="CE57" t="s">
        <v>409</v>
      </c>
      <c r="CF57" t="s">
        <v>409</v>
      </c>
      <c r="CG57" t="s">
        <v>409</v>
      </c>
      <c r="CH57" t="s">
        <v>409</v>
      </c>
      <c r="CI57">
        <f t="shared" si="43"/>
        <v>1999.99</v>
      </c>
      <c r="CJ57">
        <f t="shared" si="44"/>
        <v>1681.1885999281792</v>
      </c>
      <c r="CK57">
        <f t="shared" si="45"/>
        <v>0.84059850295660443</v>
      </c>
      <c r="CL57">
        <f t="shared" si="46"/>
        <v>0.16075511070624685</v>
      </c>
      <c r="CM57">
        <v>6</v>
      </c>
      <c r="CN57">
        <v>0.5</v>
      </c>
      <c r="CO57" t="s">
        <v>410</v>
      </c>
      <c r="CP57">
        <v>2</v>
      </c>
      <c r="CQ57">
        <v>1659555622</v>
      </c>
      <c r="CR57">
        <v>1123.162</v>
      </c>
      <c r="CS57">
        <v>1200.03</v>
      </c>
      <c r="CT57">
        <v>27.4239</v>
      </c>
      <c r="CU57">
        <v>21.779800000000002</v>
      </c>
      <c r="CV57">
        <v>1118.74</v>
      </c>
      <c r="CW57">
        <v>27.588899999999999</v>
      </c>
      <c r="CX57">
        <v>500.08699999999999</v>
      </c>
      <c r="CY57">
        <v>98.7376</v>
      </c>
      <c r="CZ57">
        <v>9.99805E-2</v>
      </c>
      <c r="DA57">
        <v>31.524100000000001</v>
      </c>
      <c r="DB57">
        <v>32.003599999999999</v>
      </c>
      <c r="DC57">
        <v>999.9</v>
      </c>
      <c r="DD57">
        <v>0</v>
      </c>
      <c r="DE57">
        <v>0</v>
      </c>
      <c r="DF57">
        <v>9997.5</v>
      </c>
      <c r="DG57">
        <v>0</v>
      </c>
      <c r="DH57">
        <v>520.83100000000002</v>
      </c>
      <c r="DI57">
        <v>-77.323899999999995</v>
      </c>
      <c r="DJ57">
        <v>1154.57</v>
      </c>
      <c r="DK57">
        <v>1226.75</v>
      </c>
      <c r="DL57">
        <v>5.8156499999999998</v>
      </c>
      <c r="DM57">
        <v>1200.03</v>
      </c>
      <c r="DN57">
        <v>21.779800000000002</v>
      </c>
      <c r="DO57">
        <v>2.72471</v>
      </c>
      <c r="DP57">
        <v>2.15049</v>
      </c>
      <c r="DQ57">
        <v>22.434899999999999</v>
      </c>
      <c r="DR57">
        <v>18.598099999999999</v>
      </c>
      <c r="DS57">
        <v>1999.99</v>
      </c>
      <c r="DT57">
        <v>0.97999899999999995</v>
      </c>
      <c r="DU57">
        <v>2.0000899999999999E-2</v>
      </c>
      <c r="DV57">
        <v>0</v>
      </c>
      <c r="DW57">
        <v>711.428</v>
      </c>
      <c r="DX57">
        <v>5.0001199999999999</v>
      </c>
      <c r="DY57">
        <v>14210.3</v>
      </c>
      <c r="DZ57">
        <v>16032</v>
      </c>
      <c r="EA57">
        <v>49.686999999999998</v>
      </c>
      <c r="EB57">
        <v>50.436999999999998</v>
      </c>
      <c r="EC57">
        <v>50.25</v>
      </c>
      <c r="ED57">
        <v>50.375</v>
      </c>
      <c r="EE57">
        <v>51.125</v>
      </c>
      <c r="EF57">
        <v>1955.09</v>
      </c>
      <c r="EG57">
        <v>39.9</v>
      </c>
      <c r="EH57">
        <v>0</v>
      </c>
      <c r="EI57">
        <v>130.89999985694891</v>
      </c>
      <c r="EJ57">
        <v>0</v>
      </c>
      <c r="EK57">
        <v>711.5222</v>
      </c>
      <c r="EL57">
        <v>-1.500461547620239</v>
      </c>
      <c r="EM57">
        <v>-156.5692305392781</v>
      </c>
      <c r="EN57">
        <v>14221.428</v>
      </c>
      <c r="EO57">
        <v>15</v>
      </c>
      <c r="EP57">
        <v>1659555653.5</v>
      </c>
      <c r="EQ57" t="s">
        <v>619</v>
      </c>
      <c r="ER57">
        <v>1659555653.5</v>
      </c>
      <c r="ES57">
        <v>1659555649</v>
      </c>
      <c r="ET57">
        <v>61</v>
      </c>
      <c r="EU57">
        <v>0.26500000000000001</v>
      </c>
      <c r="EV57">
        <v>-6.0000000000000001E-3</v>
      </c>
      <c r="EW57">
        <v>4.4219999999999997</v>
      </c>
      <c r="EX57">
        <v>-0.16500000000000001</v>
      </c>
      <c r="EY57">
        <v>1199</v>
      </c>
      <c r="EZ57">
        <v>22</v>
      </c>
      <c r="FA57">
        <v>0.04</v>
      </c>
      <c r="FB57">
        <v>0.01</v>
      </c>
      <c r="FC57">
        <v>58.958682835321447</v>
      </c>
      <c r="FD57">
        <v>-0.99016904216158252</v>
      </c>
      <c r="FE57">
        <v>0.1580740372773205</v>
      </c>
      <c r="FF57">
        <v>1</v>
      </c>
      <c r="FG57">
        <v>0.2459092893502022</v>
      </c>
      <c r="FH57">
        <v>3.4939558439236779E-3</v>
      </c>
      <c r="FI57">
        <v>1.951175273737549E-3</v>
      </c>
      <c r="FJ57">
        <v>1</v>
      </c>
      <c r="FK57">
        <v>2</v>
      </c>
      <c r="FL57">
        <v>2</v>
      </c>
      <c r="FM57" t="s">
        <v>412</v>
      </c>
      <c r="FN57">
        <v>2.9272200000000002</v>
      </c>
      <c r="FO57">
        <v>2.7028799999999999</v>
      </c>
      <c r="FP57">
        <v>0.195187</v>
      </c>
      <c r="FQ57">
        <v>0.20424700000000001</v>
      </c>
      <c r="FR57">
        <v>0.12372</v>
      </c>
      <c r="FS57">
        <v>0.104253</v>
      </c>
      <c r="FT57">
        <v>27990.3</v>
      </c>
      <c r="FU57">
        <v>15250</v>
      </c>
      <c r="FV57">
        <v>31284.1</v>
      </c>
      <c r="FW57">
        <v>20877.099999999999</v>
      </c>
      <c r="FX57">
        <v>37191.300000000003</v>
      </c>
      <c r="FY57">
        <v>31841.4</v>
      </c>
      <c r="FZ57">
        <v>47366.6</v>
      </c>
      <c r="GA57">
        <v>39956.199999999997</v>
      </c>
      <c r="GB57">
        <v>1.8633999999999999</v>
      </c>
      <c r="GC57">
        <v>1.7798799999999999</v>
      </c>
      <c r="GD57">
        <v>2.7820500000000001E-2</v>
      </c>
      <c r="GE57">
        <v>0</v>
      </c>
      <c r="GF57">
        <v>31.552099999999999</v>
      </c>
      <c r="GG57">
        <v>999.9</v>
      </c>
      <c r="GH57">
        <v>45.8</v>
      </c>
      <c r="GI57">
        <v>43</v>
      </c>
      <c r="GJ57">
        <v>40.300899999999999</v>
      </c>
      <c r="GK57">
        <v>61.420200000000001</v>
      </c>
      <c r="GL57">
        <v>18.7821</v>
      </c>
      <c r="GM57">
        <v>1</v>
      </c>
      <c r="GN57">
        <v>1.07358</v>
      </c>
      <c r="GO57">
        <v>7.1539400000000004</v>
      </c>
      <c r="GP57">
        <v>20.054400000000001</v>
      </c>
      <c r="GQ57">
        <v>5.1918300000000004</v>
      </c>
      <c r="GR57">
        <v>11.950100000000001</v>
      </c>
      <c r="GS57">
        <v>4.9927999999999999</v>
      </c>
      <c r="GT57">
        <v>3.29115</v>
      </c>
      <c r="GU57">
        <v>9999</v>
      </c>
      <c r="GV57">
        <v>9999</v>
      </c>
      <c r="GW57">
        <v>9999</v>
      </c>
      <c r="GX57">
        <v>999.9</v>
      </c>
      <c r="GY57">
        <v>1.8756200000000001</v>
      </c>
      <c r="GZ57">
        <v>1.8745499999999999</v>
      </c>
      <c r="HA57">
        <v>1.875</v>
      </c>
      <c r="HB57">
        <v>1.87866</v>
      </c>
      <c r="HC57">
        <v>1.87225</v>
      </c>
      <c r="HD57">
        <v>1.8699600000000001</v>
      </c>
      <c r="HE57">
        <v>1.87198</v>
      </c>
      <c r="HF57">
        <v>1.87504</v>
      </c>
      <c r="HG57">
        <v>0</v>
      </c>
      <c r="HH57">
        <v>0</v>
      </c>
      <c r="HI57">
        <v>0</v>
      </c>
      <c r="HJ57">
        <v>0</v>
      </c>
      <c r="HK57" t="s">
        <v>413</v>
      </c>
      <c r="HL57" t="s">
        <v>414</v>
      </c>
      <c r="HM57" t="s">
        <v>415</v>
      </c>
      <c r="HN57" t="s">
        <v>415</v>
      </c>
      <c r="HO57" t="s">
        <v>415</v>
      </c>
      <c r="HP57" t="s">
        <v>415</v>
      </c>
      <c r="HQ57">
        <v>0</v>
      </c>
      <c r="HR57">
        <v>100</v>
      </c>
      <c r="HS57">
        <v>100</v>
      </c>
      <c r="HT57">
        <v>4.4219999999999997</v>
      </c>
      <c r="HU57">
        <v>-0.16500000000000001</v>
      </c>
      <c r="HV57">
        <v>1.538278549672107</v>
      </c>
      <c r="HW57">
        <v>1.812336702895212E-3</v>
      </c>
      <c r="HX57">
        <v>3.8619255251623539E-7</v>
      </c>
      <c r="HY57">
        <v>-5.7368983599850312E-11</v>
      </c>
      <c r="HZ57">
        <v>-0.24248847206716481</v>
      </c>
      <c r="IA57">
        <v>-3.0293124852242E-2</v>
      </c>
      <c r="IB57">
        <v>2.0697258898176802E-3</v>
      </c>
      <c r="IC57">
        <v>-2.3362980786251589E-5</v>
      </c>
      <c r="ID57">
        <v>3</v>
      </c>
      <c r="IE57">
        <v>2169</v>
      </c>
      <c r="IF57">
        <v>1</v>
      </c>
      <c r="IG57">
        <v>29</v>
      </c>
      <c r="IH57">
        <v>2.9</v>
      </c>
      <c r="II57">
        <v>3</v>
      </c>
      <c r="IJ57">
        <v>2.4572799999999999</v>
      </c>
      <c r="IK57">
        <v>2.3986800000000001</v>
      </c>
      <c r="IL57">
        <v>1.5490699999999999</v>
      </c>
      <c r="IM57">
        <v>2.2973599999999998</v>
      </c>
      <c r="IN57">
        <v>1.5918000000000001</v>
      </c>
      <c r="IO57">
        <v>2.3120099999999999</v>
      </c>
      <c r="IP57">
        <v>44.725299999999997</v>
      </c>
      <c r="IQ57">
        <v>14.2721</v>
      </c>
      <c r="IR57">
        <v>18</v>
      </c>
      <c r="IS57">
        <v>512.37400000000002</v>
      </c>
      <c r="IT57">
        <v>430.27</v>
      </c>
      <c r="IU57">
        <v>23.113399999999999</v>
      </c>
      <c r="IV57">
        <v>39.893500000000003</v>
      </c>
      <c r="IW57">
        <v>30.000399999999999</v>
      </c>
      <c r="IX57">
        <v>40.102800000000002</v>
      </c>
      <c r="IY57">
        <v>40.1372</v>
      </c>
      <c r="IZ57">
        <v>49.199599999999997</v>
      </c>
      <c r="JA57">
        <v>46.533900000000003</v>
      </c>
      <c r="JB57">
        <v>0</v>
      </c>
      <c r="JC57">
        <v>23.102900000000002</v>
      </c>
      <c r="JD57">
        <v>1200</v>
      </c>
      <c r="JE57">
        <v>21.685400000000001</v>
      </c>
      <c r="JF57">
        <v>98.337999999999994</v>
      </c>
      <c r="JG57">
        <v>97.677700000000002</v>
      </c>
    </row>
    <row r="58" spans="1:267" x14ac:dyDescent="0.3">
      <c r="A58">
        <v>42</v>
      </c>
      <c r="B58">
        <v>1659555783.5</v>
      </c>
      <c r="C58">
        <v>7805</v>
      </c>
      <c r="D58" t="s">
        <v>620</v>
      </c>
      <c r="E58" t="s">
        <v>621</v>
      </c>
      <c r="F58" t="s">
        <v>402</v>
      </c>
      <c r="G58" t="s">
        <v>403</v>
      </c>
      <c r="H58" t="s">
        <v>555</v>
      </c>
      <c r="I58" t="s">
        <v>556</v>
      </c>
      <c r="J58" t="s">
        <v>405</v>
      </c>
      <c r="K58">
        <f t="shared" si="0"/>
        <v>2.3978658247450415</v>
      </c>
      <c r="L58">
        <v>1659555783.5</v>
      </c>
      <c r="M58">
        <f t="shared" si="1"/>
        <v>3.6904571894849103E-3</v>
      </c>
      <c r="N58">
        <f t="shared" si="2"/>
        <v>3.6904571894849103</v>
      </c>
      <c r="O58">
        <f t="shared" si="3"/>
        <v>58.146538782372907</v>
      </c>
      <c r="P58">
        <f t="shared" si="4"/>
        <v>1423.81</v>
      </c>
      <c r="Q58">
        <f t="shared" si="5"/>
        <v>869.60972650648807</v>
      </c>
      <c r="R58">
        <f t="shared" si="6"/>
        <v>85.94179735590491</v>
      </c>
      <c r="S58">
        <f t="shared" si="7"/>
        <v>140.71230664000399</v>
      </c>
      <c r="T58">
        <f t="shared" si="8"/>
        <v>0.18554423365393671</v>
      </c>
      <c r="U58">
        <f t="shared" si="9"/>
        <v>2.9069226430622983</v>
      </c>
      <c r="V58">
        <f t="shared" si="10"/>
        <v>0.17920704160735304</v>
      </c>
      <c r="W58">
        <f t="shared" si="11"/>
        <v>0.11255574099278998</v>
      </c>
      <c r="X58">
        <f t="shared" si="12"/>
        <v>321.51818986139085</v>
      </c>
      <c r="Y58">
        <f t="shared" si="13"/>
        <v>32.86592061374737</v>
      </c>
      <c r="Z58">
        <f t="shared" si="14"/>
        <v>31.9053</v>
      </c>
      <c r="AA58">
        <f t="shared" si="15"/>
        <v>4.7495480654378817</v>
      </c>
      <c r="AB58">
        <f t="shared" si="16"/>
        <v>58.71553855868067</v>
      </c>
      <c r="AC58">
        <f t="shared" si="17"/>
        <v>2.79200983091008</v>
      </c>
      <c r="AD58">
        <f t="shared" si="18"/>
        <v>4.7551464219641417</v>
      </c>
      <c r="AE58">
        <f t="shared" si="19"/>
        <v>1.9575382345278016</v>
      </c>
      <c r="AF58">
        <f t="shared" si="20"/>
        <v>-162.74916205628455</v>
      </c>
      <c r="AG58">
        <f t="shared" si="21"/>
        <v>3.2597346814819104</v>
      </c>
      <c r="AH58">
        <f t="shared" si="22"/>
        <v>0.25409688818524162</v>
      </c>
      <c r="AI58">
        <f t="shared" si="23"/>
        <v>162.28285937477347</v>
      </c>
      <c r="AJ58">
        <v>0</v>
      </c>
      <c r="AK58">
        <v>0</v>
      </c>
      <c r="AL58">
        <f t="shared" si="24"/>
        <v>1</v>
      </c>
      <c r="AM58">
        <f t="shared" si="25"/>
        <v>0</v>
      </c>
      <c r="AN58">
        <f t="shared" si="26"/>
        <v>51355.099831491811</v>
      </c>
      <c r="AO58" t="s">
        <v>406</v>
      </c>
      <c r="AP58">
        <v>10366.9</v>
      </c>
      <c r="AQ58">
        <v>993.59653846153856</v>
      </c>
      <c r="AR58">
        <v>3431.87</v>
      </c>
      <c r="AS58">
        <f t="shared" si="27"/>
        <v>0.71047955241266758</v>
      </c>
      <c r="AT58">
        <v>-3.9894345373445681</v>
      </c>
      <c r="AU58" t="s">
        <v>622</v>
      </c>
      <c r="AV58">
        <v>10294.1</v>
      </c>
      <c r="AW58">
        <v>707.38967999999988</v>
      </c>
      <c r="AX58">
        <v>1154.19</v>
      </c>
      <c r="AY58">
        <f t="shared" si="28"/>
        <v>0.38711158474774532</v>
      </c>
      <c r="AZ58">
        <v>0.5</v>
      </c>
      <c r="BA58">
        <f t="shared" si="29"/>
        <v>1681.2389999281816</v>
      </c>
      <c r="BB58">
        <f t="shared" si="30"/>
        <v>58.146538782372907</v>
      </c>
      <c r="BC58">
        <f t="shared" si="31"/>
        <v>325.4135468009564</v>
      </c>
      <c r="BD58">
        <f t="shared" si="32"/>
        <v>3.6958441555526474E-2</v>
      </c>
      <c r="BE58">
        <f t="shared" si="33"/>
        <v>1.9734012597579251</v>
      </c>
      <c r="BF58">
        <f t="shared" si="34"/>
        <v>632.32433995686119</v>
      </c>
      <c r="BG58" t="s">
        <v>623</v>
      </c>
      <c r="BH58">
        <v>529.17999999999995</v>
      </c>
      <c r="BI58">
        <f t="shared" si="35"/>
        <v>529.17999999999995</v>
      </c>
      <c r="BJ58">
        <f t="shared" si="36"/>
        <v>0.54151396217260594</v>
      </c>
      <c r="BK58">
        <f t="shared" si="37"/>
        <v>0.71486907409481459</v>
      </c>
      <c r="BL58">
        <f t="shared" si="38"/>
        <v>0.78467903909821568</v>
      </c>
      <c r="BM58">
        <f t="shared" si="39"/>
        <v>2.782182510543826</v>
      </c>
      <c r="BN58">
        <f t="shared" si="40"/>
        <v>0.93413640263420938</v>
      </c>
      <c r="BO58">
        <f t="shared" si="41"/>
        <v>0.53477514208221699</v>
      </c>
      <c r="BP58">
        <f t="shared" si="42"/>
        <v>0.46522485791778301</v>
      </c>
      <c r="BQ58">
        <v>1701</v>
      </c>
      <c r="BR58">
        <v>300</v>
      </c>
      <c r="BS58">
        <v>300</v>
      </c>
      <c r="BT58">
        <v>300</v>
      </c>
      <c r="BU58">
        <v>10294.1</v>
      </c>
      <c r="BV58">
        <v>1021.85</v>
      </c>
      <c r="BW58">
        <v>-1.0962100000000001E-2</v>
      </c>
      <c r="BX58">
        <v>-11.97</v>
      </c>
      <c r="BY58" t="s">
        <v>409</v>
      </c>
      <c r="BZ58" t="s">
        <v>409</v>
      </c>
      <c r="CA58" t="s">
        <v>409</v>
      </c>
      <c r="CB58" t="s">
        <v>409</v>
      </c>
      <c r="CC58" t="s">
        <v>409</v>
      </c>
      <c r="CD58" t="s">
        <v>409</v>
      </c>
      <c r="CE58" t="s">
        <v>409</v>
      </c>
      <c r="CF58" t="s">
        <v>409</v>
      </c>
      <c r="CG58" t="s">
        <v>409</v>
      </c>
      <c r="CH58" t="s">
        <v>409</v>
      </c>
      <c r="CI58">
        <f t="shared" si="43"/>
        <v>2000.05</v>
      </c>
      <c r="CJ58">
        <f t="shared" si="44"/>
        <v>1681.2389999281816</v>
      </c>
      <c r="CK58">
        <f t="shared" si="45"/>
        <v>0.84059848500196577</v>
      </c>
      <c r="CL58">
        <f t="shared" si="46"/>
        <v>0.16075507605379408</v>
      </c>
      <c r="CM58">
        <v>6</v>
      </c>
      <c r="CN58">
        <v>0.5</v>
      </c>
      <c r="CO58" t="s">
        <v>410</v>
      </c>
      <c r="CP58">
        <v>2</v>
      </c>
      <c r="CQ58">
        <v>1659555783.5</v>
      </c>
      <c r="CR58">
        <v>1423.81</v>
      </c>
      <c r="CS58">
        <v>1499.88</v>
      </c>
      <c r="CT58">
        <v>28.251200000000001</v>
      </c>
      <c r="CU58">
        <v>23.948399999999999</v>
      </c>
      <c r="CV58">
        <v>1418.5</v>
      </c>
      <c r="CW58">
        <v>28.232500000000002</v>
      </c>
      <c r="CX58">
        <v>500.07400000000001</v>
      </c>
      <c r="CY58">
        <v>98.728099999999998</v>
      </c>
      <c r="CZ58">
        <v>9.9908399999999994E-2</v>
      </c>
      <c r="DA58">
        <v>31.926100000000002</v>
      </c>
      <c r="DB58">
        <v>31.9053</v>
      </c>
      <c r="DC58">
        <v>999.9</v>
      </c>
      <c r="DD58">
        <v>0</v>
      </c>
      <c r="DE58">
        <v>0</v>
      </c>
      <c r="DF58">
        <v>9998.75</v>
      </c>
      <c r="DG58">
        <v>0</v>
      </c>
      <c r="DH58">
        <v>501.43299999999999</v>
      </c>
      <c r="DI58">
        <v>-76.073700000000002</v>
      </c>
      <c r="DJ58">
        <v>1465.2</v>
      </c>
      <c r="DK58">
        <v>1536.69</v>
      </c>
      <c r="DL58">
        <v>4.3027800000000003</v>
      </c>
      <c r="DM58">
        <v>1499.88</v>
      </c>
      <c r="DN58">
        <v>23.948399999999999</v>
      </c>
      <c r="DO58">
        <v>2.7891900000000001</v>
      </c>
      <c r="DP58">
        <v>2.3643800000000001</v>
      </c>
      <c r="DQ58">
        <v>22.8202</v>
      </c>
      <c r="DR58">
        <v>20.1219</v>
      </c>
      <c r="DS58">
        <v>2000.05</v>
      </c>
      <c r="DT58">
        <v>0.97999899999999995</v>
      </c>
      <c r="DU58">
        <v>2.0000899999999999E-2</v>
      </c>
      <c r="DV58">
        <v>0</v>
      </c>
      <c r="DW58">
        <v>707.14400000000001</v>
      </c>
      <c r="DX58">
        <v>5.0001199999999999</v>
      </c>
      <c r="DY58">
        <v>14134.6</v>
      </c>
      <c r="DZ58">
        <v>16032.4</v>
      </c>
      <c r="EA58">
        <v>49.5</v>
      </c>
      <c r="EB58">
        <v>50.186999999999998</v>
      </c>
      <c r="EC58">
        <v>50.061999999999998</v>
      </c>
      <c r="ED58">
        <v>50.186999999999998</v>
      </c>
      <c r="EE58">
        <v>50.936999999999998</v>
      </c>
      <c r="EF58">
        <v>1955.15</v>
      </c>
      <c r="EG58">
        <v>39.9</v>
      </c>
      <c r="EH58">
        <v>0</v>
      </c>
      <c r="EI58">
        <v>161</v>
      </c>
      <c r="EJ58">
        <v>0</v>
      </c>
      <c r="EK58">
        <v>707.38967999999988</v>
      </c>
      <c r="EL58">
        <v>-3.0663076855243778</v>
      </c>
      <c r="EM58">
        <v>-149.11538438880939</v>
      </c>
      <c r="EN58">
        <v>14148.78</v>
      </c>
      <c r="EO58">
        <v>15</v>
      </c>
      <c r="EP58">
        <v>1659555736</v>
      </c>
      <c r="EQ58" t="s">
        <v>624</v>
      </c>
      <c r="ER58">
        <v>1659555736</v>
      </c>
      <c r="ES58">
        <v>1659555724</v>
      </c>
      <c r="ET58">
        <v>62</v>
      </c>
      <c r="EU58">
        <v>0.32500000000000001</v>
      </c>
      <c r="EV58">
        <v>-1E-3</v>
      </c>
      <c r="EW58">
        <v>5.5049999999999999</v>
      </c>
      <c r="EX58">
        <v>-0.14199999999999999</v>
      </c>
      <c r="EY58">
        <v>1499</v>
      </c>
      <c r="EZ58">
        <v>23</v>
      </c>
      <c r="FA58">
        <v>0.04</v>
      </c>
      <c r="FB58">
        <v>0.01</v>
      </c>
      <c r="FC58">
        <v>57.849959812625627</v>
      </c>
      <c r="FD58">
        <v>0.14231315534525971</v>
      </c>
      <c r="FE58">
        <v>0.16979434340222449</v>
      </c>
      <c r="FF58">
        <v>1</v>
      </c>
      <c r="FG58">
        <v>0.2077251517274244</v>
      </c>
      <c r="FH58">
        <v>-7.0572935244268109E-2</v>
      </c>
      <c r="FI58">
        <v>1.0713626121243691E-2</v>
      </c>
      <c r="FJ58">
        <v>1</v>
      </c>
      <c r="FK58">
        <v>2</v>
      </c>
      <c r="FL58">
        <v>2</v>
      </c>
      <c r="FM58" t="s">
        <v>412</v>
      </c>
      <c r="FN58">
        <v>2.9272200000000002</v>
      </c>
      <c r="FO58">
        <v>2.70282</v>
      </c>
      <c r="FP58">
        <v>0.22632099999999999</v>
      </c>
      <c r="FQ58">
        <v>0.234235</v>
      </c>
      <c r="FR58">
        <v>0.12574299999999999</v>
      </c>
      <c r="FS58">
        <v>0.111385</v>
      </c>
      <c r="FT58">
        <v>26903.8</v>
      </c>
      <c r="FU58">
        <v>14673.6</v>
      </c>
      <c r="FV58">
        <v>31287.5</v>
      </c>
      <c r="FW58">
        <v>20879.599999999999</v>
      </c>
      <c r="FX58">
        <v>37111.199999999997</v>
      </c>
      <c r="FY58">
        <v>31594.5</v>
      </c>
      <c r="FZ58">
        <v>47371.5</v>
      </c>
      <c r="GA58">
        <v>39960.199999999997</v>
      </c>
      <c r="GB58">
        <v>1.8638999999999999</v>
      </c>
      <c r="GC58">
        <v>1.7849999999999999</v>
      </c>
      <c r="GD58">
        <v>3.4246600000000002E-2</v>
      </c>
      <c r="GE58">
        <v>0</v>
      </c>
      <c r="GF58">
        <v>31.349499999999999</v>
      </c>
      <c r="GG58">
        <v>999.9</v>
      </c>
      <c r="GH58">
        <v>45.3</v>
      </c>
      <c r="GI58">
        <v>42.9</v>
      </c>
      <c r="GJ58">
        <v>39.657699999999998</v>
      </c>
      <c r="GK58">
        <v>61.100200000000001</v>
      </c>
      <c r="GL58">
        <v>18.926300000000001</v>
      </c>
      <c r="GM58">
        <v>1</v>
      </c>
      <c r="GN58">
        <v>1.03929</v>
      </c>
      <c r="GO58">
        <v>2.38245</v>
      </c>
      <c r="GP58">
        <v>20.183199999999999</v>
      </c>
      <c r="GQ58">
        <v>5.19048</v>
      </c>
      <c r="GR58">
        <v>11.950100000000001</v>
      </c>
      <c r="GS58">
        <v>4.9914500000000004</v>
      </c>
      <c r="GT58">
        <v>3.29122</v>
      </c>
      <c r="GU58">
        <v>9999</v>
      </c>
      <c r="GV58">
        <v>9999</v>
      </c>
      <c r="GW58">
        <v>9999</v>
      </c>
      <c r="GX58">
        <v>999.9</v>
      </c>
      <c r="GY58">
        <v>1.8756299999999999</v>
      </c>
      <c r="GZ58">
        <v>1.87463</v>
      </c>
      <c r="HA58">
        <v>1.8750199999999999</v>
      </c>
      <c r="HB58">
        <v>1.87866</v>
      </c>
      <c r="HC58">
        <v>1.87226</v>
      </c>
      <c r="HD58">
        <v>1.8699600000000001</v>
      </c>
      <c r="HE58">
        <v>1.87208</v>
      </c>
      <c r="HF58">
        <v>1.8751</v>
      </c>
      <c r="HG58">
        <v>0</v>
      </c>
      <c r="HH58">
        <v>0</v>
      </c>
      <c r="HI58">
        <v>0</v>
      </c>
      <c r="HJ58">
        <v>0</v>
      </c>
      <c r="HK58" t="s">
        <v>413</v>
      </c>
      <c r="HL58" t="s">
        <v>414</v>
      </c>
      <c r="HM58" t="s">
        <v>415</v>
      </c>
      <c r="HN58" t="s">
        <v>415</v>
      </c>
      <c r="HO58" t="s">
        <v>415</v>
      </c>
      <c r="HP58" t="s">
        <v>415</v>
      </c>
      <c r="HQ58">
        <v>0</v>
      </c>
      <c r="HR58">
        <v>100</v>
      </c>
      <c r="HS58">
        <v>100</v>
      </c>
      <c r="HT58">
        <v>5.31</v>
      </c>
      <c r="HU58">
        <v>1.8700000000000001E-2</v>
      </c>
      <c r="HV58">
        <v>2.1263769752006239</v>
      </c>
      <c r="HW58">
        <v>1.812336702895212E-3</v>
      </c>
      <c r="HX58">
        <v>3.8619255251623539E-7</v>
      </c>
      <c r="HY58">
        <v>-5.7368983599850312E-11</v>
      </c>
      <c r="HZ58">
        <v>-0.25008831307174573</v>
      </c>
      <c r="IA58">
        <v>-3.0293124852242E-2</v>
      </c>
      <c r="IB58">
        <v>2.0697258898176802E-3</v>
      </c>
      <c r="IC58">
        <v>-2.3362980786251589E-5</v>
      </c>
      <c r="ID58">
        <v>3</v>
      </c>
      <c r="IE58">
        <v>2169</v>
      </c>
      <c r="IF58">
        <v>1</v>
      </c>
      <c r="IG58">
        <v>29</v>
      </c>
      <c r="IH58">
        <v>0.8</v>
      </c>
      <c r="II58">
        <v>1</v>
      </c>
      <c r="IJ58">
        <v>2.95044</v>
      </c>
      <c r="IK58">
        <v>2.3706100000000001</v>
      </c>
      <c r="IL58">
        <v>1.5490699999999999</v>
      </c>
      <c r="IM58">
        <v>2.2973599999999998</v>
      </c>
      <c r="IN58">
        <v>1.5918000000000001</v>
      </c>
      <c r="IO58">
        <v>2.3864700000000001</v>
      </c>
      <c r="IP58">
        <v>44.501399999999997</v>
      </c>
      <c r="IQ58">
        <v>14.3422</v>
      </c>
      <c r="IR58">
        <v>18</v>
      </c>
      <c r="IS58">
        <v>512.18100000000004</v>
      </c>
      <c r="IT58">
        <v>433.09100000000001</v>
      </c>
      <c r="IU58">
        <v>27.497499999999999</v>
      </c>
      <c r="IV58">
        <v>39.837299999999999</v>
      </c>
      <c r="IW58">
        <v>30.0002</v>
      </c>
      <c r="IX58">
        <v>40.026299999999999</v>
      </c>
      <c r="IY58">
        <v>40.0503</v>
      </c>
      <c r="IZ58">
        <v>59.066200000000002</v>
      </c>
      <c r="JA58">
        <v>40.020800000000001</v>
      </c>
      <c r="JB58">
        <v>0</v>
      </c>
      <c r="JC58">
        <v>27.497900000000001</v>
      </c>
      <c r="JD58">
        <v>1500</v>
      </c>
      <c r="JE58">
        <v>24.167400000000001</v>
      </c>
      <c r="JF58">
        <v>98.348299999999995</v>
      </c>
      <c r="JG58">
        <v>97.688199999999995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2022-08-03T19:45:32Z</dcterms:created>
  <dcterms:modified xsi:type="dcterms:W3CDTF">2022-08-04T18:44:34Z</dcterms:modified>
</cp:coreProperties>
</file>