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58" i="1" l="1"/>
  <c r="X58" i="1" s="1"/>
  <c r="CK58" i="1"/>
  <c r="CI58" i="1"/>
  <c r="CJ58" i="1" s="1"/>
  <c r="BA58" i="1" s="1"/>
  <c r="BC58" i="1" s="1"/>
  <c r="BO58" i="1"/>
  <c r="BP58" i="1" s="1"/>
  <c r="BN58" i="1"/>
  <c r="BM58" i="1"/>
  <c r="BL58" i="1"/>
  <c r="BK58" i="1"/>
  <c r="BI58" i="1"/>
  <c r="BJ58" i="1" s="1"/>
  <c r="BE58" i="1"/>
  <c r="AY58" i="1"/>
  <c r="AS58" i="1"/>
  <c r="BF58" i="1" s="1"/>
  <c r="AN58" i="1"/>
  <c r="AL58" i="1"/>
  <c r="AD58" i="1"/>
  <c r="AC58" i="1"/>
  <c r="AB58" i="1"/>
  <c r="U58" i="1"/>
  <c r="CL57" i="1"/>
  <c r="X57" i="1" s="1"/>
  <c r="CK57" i="1"/>
  <c r="CJ57" i="1" s="1"/>
  <c r="BA57" i="1" s="1"/>
  <c r="BC57" i="1" s="1"/>
  <c r="CI57" i="1"/>
  <c r="BO57" i="1"/>
  <c r="BP57" i="1" s="1"/>
  <c r="BN57" i="1"/>
  <c r="BM57" i="1"/>
  <c r="BL57" i="1"/>
  <c r="BK57" i="1"/>
  <c r="BJ57" i="1"/>
  <c r="BI57" i="1"/>
  <c r="BF57" i="1"/>
  <c r="BE57" i="1"/>
  <c r="AY57" i="1"/>
  <c r="AS57" i="1"/>
  <c r="AN57" i="1"/>
  <c r="AL57" i="1"/>
  <c r="P57" i="1" s="1"/>
  <c r="AD57" i="1"/>
  <c r="AC57" i="1"/>
  <c r="AB57" i="1"/>
  <c r="U57" i="1"/>
  <c r="S57" i="1"/>
  <c r="CL56" i="1"/>
  <c r="X56" i="1" s="1"/>
  <c r="CK56" i="1"/>
  <c r="CJ56" i="1" s="1"/>
  <c r="BA56" i="1" s="1"/>
  <c r="BC56" i="1" s="1"/>
  <c r="CI56" i="1"/>
  <c r="BN56" i="1"/>
  <c r="BM56" i="1"/>
  <c r="BL56" i="1"/>
  <c r="BK56" i="1"/>
  <c r="BO56" i="1" s="1"/>
  <c r="BP56" i="1" s="1"/>
  <c r="BJ56" i="1"/>
  <c r="BI56" i="1"/>
  <c r="BE56" i="1"/>
  <c r="AY56" i="1"/>
  <c r="AS56" i="1"/>
  <c r="BF56" i="1" s="1"/>
  <c r="AN56" i="1"/>
  <c r="AL56" i="1"/>
  <c r="P56" i="1" s="1"/>
  <c r="AD56" i="1"/>
  <c r="AC56" i="1"/>
  <c r="AB56" i="1"/>
  <c r="U56" i="1"/>
  <c r="S56" i="1"/>
  <c r="CL55" i="1"/>
  <c r="X55" i="1" s="1"/>
  <c r="CK55" i="1"/>
  <c r="CJ55" i="1" s="1"/>
  <c r="BA55" i="1" s="1"/>
  <c r="BC55" i="1" s="1"/>
  <c r="CI55" i="1"/>
  <c r="BN55" i="1"/>
  <c r="BM55" i="1"/>
  <c r="BL55" i="1"/>
  <c r="BK55" i="1"/>
  <c r="BO55" i="1" s="1"/>
  <c r="BP55" i="1" s="1"/>
  <c r="BJ55" i="1"/>
  <c r="BI55" i="1"/>
  <c r="BE55" i="1"/>
  <c r="AY55" i="1"/>
  <c r="AS55" i="1"/>
  <c r="BF55" i="1" s="1"/>
  <c r="AN55" i="1"/>
  <c r="AL55" i="1"/>
  <c r="AD55" i="1"/>
  <c r="AC55" i="1"/>
  <c r="AB55" i="1"/>
  <c r="U55" i="1"/>
  <c r="CL54" i="1"/>
  <c r="CK54" i="1"/>
  <c r="CJ54" i="1"/>
  <c r="BA54" i="1" s="1"/>
  <c r="CI54" i="1"/>
  <c r="BN54" i="1"/>
  <c r="BM54" i="1"/>
  <c r="BL54" i="1"/>
  <c r="BK54" i="1"/>
  <c r="BO54" i="1" s="1"/>
  <c r="BP54" i="1" s="1"/>
  <c r="BJ54" i="1"/>
  <c r="BI54" i="1"/>
  <c r="BE54" i="1"/>
  <c r="AY54" i="1"/>
  <c r="BC54" i="1" s="1"/>
  <c r="AS54" i="1"/>
  <c r="BF54" i="1" s="1"/>
  <c r="AN54" i="1"/>
  <c r="AL54" i="1"/>
  <c r="AD54" i="1"/>
  <c r="AC54" i="1"/>
  <c r="AB54" i="1"/>
  <c r="X54" i="1"/>
  <c r="U54" i="1"/>
  <c r="CL53" i="1"/>
  <c r="CK53" i="1"/>
  <c r="CI53" i="1"/>
  <c r="BN53" i="1"/>
  <c r="BM53" i="1"/>
  <c r="BL53" i="1"/>
  <c r="BI53" i="1"/>
  <c r="BE53" i="1"/>
  <c r="BB53" i="1"/>
  <c r="AY53" i="1"/>
  <c r="AS53" i="1"/>
  <c r="BF53" i="1" s="1"/>
  <c r="AN53" i="1"/>
  <c r="AL53" i="1"/>
  <c r="AM53" i="1" s="1"/>
  <c r="AD53" i="1"/>
  <c r="AC53" i="1"/>
  <c r="AB53" i="1"/>
  <c r="U53" i="1"/>
  <c r="S53" i="1"/>
  <c r="P53" i="1"/>
  <c r="O53" i="1"/>
  <c r="K53" i="1" s="1"/>
  <c r="CL52" i="1"/>
  <c r="CK52" i="1"/>
  <c r="CI52" i="1"/>
  <c r="BN52" i="1"/>
  <c r="BM52" i="1"/>
  <c r="BL52" i="1"/>
  <c r="BK52" i="1"/>
  <c r="BO52" i="1" s="1"/>
  <c r="BP52" i="1" s="1"/>
  <c r="BI52" i="1"/>
  <c r="BJ52" i="1" s="1"/>
  <c r="BF52" i="1"/>
  <c r="BE52" i="1"/>
  <c r="AY52" i="1"/>
  <c r="AS52" i="1"/>
  <c r="AN52" i="1"/>
  <c r="AL52" i="1" s="1"/>
  <c r="AD52" i="1"/>
  <c r="AB52" i="1" s="1"/>
  <c r="AC52" i="1"/>
  <c r="U52" i="1"/>
  <c r="CL51" i="1"/>
  <c r="CK51" i="1"/>
  <c r="CJ51" i="1"/>
  <c r="BA51" i="1" s="1"/>
  <c r="CI51" i="1"/>
  <c r="BO51" i="1"/>
  <c r="BP51" i="1" s="1"/>
  <c r="BN51" i="1"/>
  <c r="BM51" i="1"/>
  <c r="BK51" i="1"/>
  <c r="BJ51" i="1"/>
  <c r="BI51" i="1"/>
  <c r="BL51" i="1" s="1"/>
  <c r="BF51" i="1"/>
  <c r="BE51" i="1"/>
  <c r="AY51" i="1"/>
  <c r="AS51" i="1"/>
  <c r="AN51" i="1"/>
  <c r="AL51" i="1" s="1"/>
  <c r="AM51" i="1" s="1"/>
  <c r="AD51" i="1"/>
  <c r="AC51" i="1"/>
  <c r="AB51" i="1" s="1"/>
  <c r="X51" i="1"/>
  <c r="U51" i="1"/>
  <c r="P51" i="1"/>
  <c r="CL50" i="1"/>
  <c r="CK50" i="1"/>
  <c r="CI50" i="1"/>
  <c r="CJ50" i="1" s="1"/>
  <c r="BA50" i="1" s="1"/>
  <c r="BD50" i="1" s="1"/>
  <c r="BN50" i="1"/>
  <c r="BM50" i="1"/>
  <c r="BI50" i="1"/>
  <c r="BE50" i="1"/>
  <c r="AY50" i="1"/>
  <c r="AS50" i="1"/>
  <c r="BF50" i="1" s="1"/>
  <c r="AN50" i="1"/>
  <c r="AL50" i="1"/>
  <c r="AD50" i="1"/>
  <c r="AC50" i="1"/>
  <c r="AB50" i="1"/>
  <c r="X50" i="1"/>
  <c r="U50" i="1"/>
  <c r="P50" i="1"/>
  <c r="O50" i="1"/>
  <c r="BB50" i="1" s="1"/>
  <c r="CL49" i="1"/>
  <c r="CK49" i="1"/>
  <c r="CI49" i="1"/>
  <c r="BN49" i="1"/>
  <c r="BM49" i="1"/>
  <c r="BI49" i="1"/>
  <c r="BF49" i="1"/>
  <c r="BE49" i="1"/>
  <c r="AY49" i="1"/>
  <c r="AS49" i="1"/>
  <c r="AN49" i="1"/>
  <c r="AL49" i="1" s="1"/>
  <c r="AD49" i="1"/>
  <c r="AB49" i="1" s="1"/>
  <c r="AC49" i="1"/>
  <c r="U49" i="1"/>
  <c r="S49" i="1"/>
  <c r="O49" i="1"/>
  <c r="N49" i="1"/>
  <c r="M49" i="1" s="1"/>
  <c r="CL48" i="1"/>
  <c r="CK48" i="1"/>
  <c r="CI48" i="1"/>
  <c r="CJ48" i="1" s="1"/>
  <c r="BA48" i="1" s="1"/>
  <c r="BC48" i="1" s="1"/>
  <c r="BN48" i="1"/>
  <c r="BM48" i="1"/>
  <c r="BL48" i="1"/>
  <c r="BI48" i="1"/>
  <c r="BJ48" i="1" s="1"/>
  <c r="BF48" i="1"/>
  <c r="BE48" i="1"/>
  <c r="AY48" i="1"/>
  <c r="AS48" i="1"/>
  <c r="AN48" i="1"/>
  <c r="AL48" i="1" s="1"/>
  <c r="AM48" i="1" s="1"/>
  <c r="AD48" i="1"/>
  <c r="AC48" i="1"/>
  <c r="AB48" i="1" s="1"/>
  <c r="U48" i="1"/>
  <c r="N48" i="1"/>
  <c r="M48" i="1" s="1"/>
  <c r="CL47" i="1"/>
  <c r="X47" i="1" s="1"/>
  <c r="CK47" i="1"/>
  <c r="CJ47" i="1" s="1"/>
  <c r="CI47" i="1"/>
  <c r="BO47" i="1"/>
  <c r="BP47" i="1" s="1"/>
  <c r="BN47" i="1"/>
  <c r="BM47" i="1"/>
  <c r="BL47" i="1"/>
  <c r="BK47" i="1"/>
  <c r="BJ47" i="1"/>
  <c r="BI47" i="1"/>
  <c r="BF47" i="1"/>
  <c r="BE47" i="1"/>
  <c r="BA47" i="1"/>
  <c r="BC47" i="1" s="1"/>
  <c r="AY47" i="1"/>
  <c r="AS47" i="1"/>
  <c r="AN47" i="1"/>
  <c r="AM47" i="1"/>
  <c r="AL47" i="1"/>
  <c r="AD47" i="1"/>
  <c r="AC47" i="1"/>
  <c r="AB47" i="1"/>
  <c r="U47" i="1"/>
  <c r="CL46" i="1"/>
  <c r="CK46" i="1"/>
  <c r="CJ46" i="1"/>
  <c r="BA46" i="1" s="1"/>
  <c r="CI46" i="1"/>
  <c r="BN46" i="1"/>
  <c r="BM46" i="1"/>
  <c r="BL46" i="1"/>
  <c r="BK46" i="1"/>
  <c r="BO46" i="1" s="1"/>
  <c r="BP46" i="1" s="1"/>
  <c r="BJ46" i="1"/>
  <c r="BI46" i="1"/>
  <c r="BE46" i="1"/>
  <c r="BC46" i="1"/>
  <c r="AY46" i="1"/>
  <c r="AS46" i="1"/>
  <c r="BF46" i="1" s="1"/>
  <c r="AN46" i="1"/>
  <c r="AL46" i="1"/>
  <c r="AD46" i="1"/>
  <c r="AC46" i="1"/>
  <c r="AB46" i="1"/>
  <c r="X46" i="1"/>
  <c r="U46" i="1"/>
  <c r="CL45" i="1"/>
  <c r="CK45" i="1"/>
  <c r="CI45" i="1"/>
  <c r="BN45" i="1"/>
  <c r="BM45" i="1"/>
  <c r="BI45" i="1"/>
  <c r="BE45" i="1"/>
  <c r="AY45" i="1"/>
  <c r="AS45" i="1"/>
  <c r="BF45" i="1" s="1"/>
  <c r="AN45" i="1"/>
  <c r="AL45" i="1"/>
  <c r="AM45" i="1" s="1"/>
  <c r="AD45" i="1"/>
  <c r="AC45" i="1"/>
  <c r="AB45" i="1"/>
  <c r="U45" i="1"/>
  <c r="S45" i="1"/>
  <c r="P45" i="1"/>
  <c r="O45" i="1"/>
  <c r="CL44" i="1"/>
  <c r="CK44" i="1"/>
  <c r="CI44" i="1"/>
  <c r="CJ44" i="1" s="1"/>
  <c r="BA44" i="1" s="1"/>
  <c r="BN44" i="1"/>
  <c r="BM44" i="1"/>
  <c r="BL44" i="1"/>
  <c r="BK44" i="1"/>
  <c r="BO44" i="1" s="1"/>
  <c r="BP44" i="1" s="1"/>
  <c r="BI44" i="1"/>
  <c r="BJ44" i="1" s="1"/>
  <c r="BE44" i="1"/>
  <c r="AY44" i="1"/>
  <c r="AS44" i="1"/>
  <c r="BF44" i="1" s="1"/>
  <c r="AN44" i="1"/>
  <c r="AL44" i="1" s="1"/>
  <c r="AD44" i="1"/>
  <c r="AC44" i="1"/>
  <c r="U44" i="1"/>
  <c r="CL43" i="1"/>
  <c r="CK43" i="1"/>
  <c r="CJ43" i="1"/>
  <c r="BA43" i="1" s="1"/>
  <c r="CI43" i="1"/>
  <c r="BN43" i="1"/>
  <c r="BM43" i="1"/>
  <c r="BK43" i="1"/>
  <c r="BO43" i="1" s="1"/>
  <c r="BP43" i="1" s="1"/>
  <c r="BJ43" i="1"/>
  <c r="BI43" i="1"/>
  <c r="BL43" i="1" s="1"/>
  <c r="BF43" i="1"/>
  <c r="BE43" i="1"/>
  <c r="AY43" i="1"/>
  <c r="AS43" i="1"/>
  <c r="AN43" i="1"/>
  <c r="AL43" i="1" s="1"/>
  <c r="AM43" i="1"/>
  <c r="AD43" i="1"/>
  <c r="AC43" i="1"/>
  <c r="AB43" i="1" s="1"/>
  <c r="X43" i="1"/>
  <c r="U43" i="1"/>
  <c r="CL42" i="1"/>
  <c r="CK42" i="1"/>
  <c r="CJ42" i="1"/>
  <c r="BA42" i="1" s="1"/>
  <c r="CI42" i="1"/>
  <c r="X42" i="1" s="1"/>
  <c r="BN42" i="1"/>
  <c r="BM42" i="1"/>
  <c r="BJ42" i="1"/>
  <c r="BI42" i="1"/>
  <c r="BE42" i="1"/>
  <c r="BD42" i="1"/>
  <c r="AY42" i="1"/>
  <c r="AS42" i="1"/>
  <c r="BF42" i="1" s="1"/>
  <c r="AN42" i="1"/>
  <c r="AL42" i="1"/>
  <c r="P42" i="1" s="1"/>
  <c r="AD42" i="1"/>
  <c r="AC42" i="1"/>
  <c r="AB42" i="1" s="1"/>
  <c r="U42" i="1"/>
  <c r="O42" i="1"/>
  <c r="BB42" i="1" s="1"/>
  <c r="K42" i="1"/>
  <c r="CL41" i="1"/>
  <c r="CK41" i="1"/>
  <c r="CI41" i="1"/>
  <c r="BN41" i="1"/>
  <c r="BM41" i="1"/>
  <c r="BI41" i="1"/>
  <c r="BF41" i="1"/>
  <c r="BE41" i="1"/>
  <c r="AY41" i="1"/>
  <c r="AS41" i="1"/>
  <c r="AN41" i="1"/>
  <c r="AL41" i="1"/>
  <c r="AD41" i="1"/>
  <c r="AB41" i="1" s="1"/>
  <c r="AC41" i="1"/>
  <c r="U41" i="1"/>
  <c r="CL40" i="1"/>
  <c r="CK40" i="1"/>
  <c r="CI40" i="1"/>
  <c r="BN40" i="1"/>
  <c r="BM40" i="1"/>
  <c r="BL40" i="1"/>
  <c r="BI40" i="1"/>
  <c r="BE40" i="1"/>
  <c r="AY40" i="1"/>
  <c r="AS40" i="1"/>
  <c r="BF40" i="1" s="1"/>
  <c r="AN40" i="1"/>
  <c r="AL40" i="1" s="1"/>
  <c r="AD40" i="1"/>
  <c r="AB40" i="1" s="1"/>
  <c r="AC40" i="1"/>
  <c r="U40" i="1"/>
  <c r="CL39" i="1"/>
  <c r="X39" i="1" s="1"/>
  <c r="CK39" i="1"/>
  <c r="CI39" i="1"/>
  <c r="BN39" i="1"/>
  <c r="BM39" i="1"/>
  <c r="BL39" i="1"/>
  <c r="BK39" i="1"/>
  <c r="BO39" i="1" s="1"/>
  <c r="BP39" i="1" s="1"/>
  <c r="BI39" i="1"/>
  <c r="BJ39" i="1" s="1"/>
  <c r="BF39" i="1"/>
  <c r="BE39" i="1"/>
  <c r="AY39" i="1"/>
  <c r="AS39" i="1"/>
  <c r="AN39" i="1"/>
  <c r="AL39" i="1" s="1"/>
  <c r="S39" i="1" s="1"/>
  <c r="AD39" i="1"/>
  <c r="AC39" i="1"/>
  <c r="AB39" i="1" s="1"/>
  <c r="U39" i="1"/>
  <c r="CL38" i="1"/>
  <c r="CK38" i="1"/>
  <c r="CJ38" i="1"/>
  <c r="BA38" i="1" s="1"/>
  <c r="CI38" i="1"/>
  <c r="BN38" i="1"/>
  <c r="BM38" i="1"/>
  <c r="BI38" i="1"/>
  <c r="BE38" i="1"/>
  <c r="AY38" i="1"/>
  <c r="BC38" i="1" s="1"/>
  <c r="AS38" i="1"/>
  <c r="BF38" i="1" s="1"/>
  <c r="AN38" i="1"/>
  <c r="AL38" i="1"/>
  <c r="AD38" i="1"/>
  <c r="AC38" i="1"/>
  <c r="AB38" i="1"/>
  <c r="X38" i="1"/>
  <c r="U38" i="1"/>
  <c r="N38" i="1"/>
  <c r="M38" i="1" s="1"/>
  <c r="CL37" i="1"/>
  <c r="CK37" i="1"/>
  <c r="CJ37" i="1"/>
  <c r="BA37" i="1" s="1"/>
  <c r="CI37" i="1"/>
  <c r="BN37" i="1"/>
  <c r="BM37" i="1"/>
  <c r="BJ37" i="1"/>
  <c r="BI37" i="1"/>
  <c r="BL37" i="1" s="1"/>
  <c r="BF37" i="1"/>
  <c r="BE37" i="1"/>
  <c r="BC37" i="1"/>
  <c r="AY37" i="1"/>
  <c r="AS37" i="1"/>
  <c r="AN37" i="1"/>
  <c r="AM37" i="1"/>
  <c r="AL37" i="1"/>
  <c r="S37" i="1" s="1"/>
  <c r="AD37" i="1"/>
  <c r="AC37" i="1"/>
  <c r="AB37" i="1"/>
  <c r="X37" i="1"/>
  <c r="U37" i="1"/>
  <c r="CL36" i="1"/>
  <c r="X36" i="1" s="1"/>
  <c r="CK36" i="1"/>
  <c r="CI36" i="1"/>
  <c r="CJ36" i="1" s="1"/>
  <c r="BA36" i="1" s="1"/>
  <c r="BC36" i="1" s="1"/>
  <c r="BN36" i="1"/>
  <c r="BM36" i="1"/>
  <c r="BL36" i="1"/>
  <c r="BI36" i="1"/>
  <c r="BK36" i="1" s="1"/>
  <c r="BO36" i="1" s="1"/>
  <c r="BP36" i="1" s="1"/>
  <c r="BE36" i="1"/>
  <c r="AY36" i="1"/>
  <c r="AS36" i="1"/>
  <c r="BF36" i="1" s="1"/>
  <c r="AN36" i="1"/>
  <c r="AL36" i="1"/>
  <c r="AD36" i="1"/>
  <c r="AC36" i="1"/>
  <c r="AB36" i="1"/>
  <c r="U36" i="1"/>
  <c r="S36" i="1"/>
  <c r="P36" i="1"/>
  <c r="CL35" i="1"/>
  <c r="CK35" i="1"/>
  <c r="CI35" i="1"/>
  <c r="BN35" i="1"/>
  <c r="BM35" i="1"/>
  <c r="BL35" i="1"/>
  <c r="BK35" i="1"/>
  <c r="BO35" i="1" s="1"/>
  <c r="BP35" i="1" s="1"/>
  <c r="BI35" i="1"/>
  <c r="BJ35" i="1" s="1"/>
  <c r="BE35" i="1"/>
  <c r="AY35" i="1"/>
  <c r="AS35" i="1"/>
  <c r="BF35" i="1" s="1"/>
  <c r="AN35" i="1"/>
  <c r="AL35" i="1" s="1"/>
  <c r="AD35" i="1"/>
  <c r="AB35" i="1" s="1"/>
  <c r="AC35" i="1"/>
  <c r="U35" i="1"/>
  <c r="S35" i="1"/>
  <c r="O35" i="1"/>
  <c r="CL34" i="1"/>
  <c r="X34" i="1" s="1"/>
  <c r="CK34" i="1"/>
  <c r="CJ34" i="1"/>
  <c r="CI34" i="1"/>
  <c r="BP34" i="1"/>
  <c r="BN34" i="1"/>
  <c r="BM34" i="1"/>
  <c r="BL34" i="1"/>
  <c r="BK34" i="1"/>
  <c r="BO34" i="1" s="1"/>
  <c r="BJ34" i="1"/>
  <c r="BI34" i="1"/>
  <c r="BF34" i="1"/>
  <c r="BE34" i="1"/>
  <c r="BA34" i="1"/>
  <c r="AY34" i="1"/>
  <c r="BC34" i="1" s="1"/>
  <c r="AS34" i="1"/>
  <c r="AN34" i="1"/>
  <c r="AL34" i="1" s="1"/>
  <c r="AD34" i="1"/>
  <c r="AC34" i="1"/>
  <c r="AB34" i="1" s="1"/>
  <c r="U34" i="1"/>
  <c r="P34" i="1"/>
  <c r="N34" i="1"/>
  <c r="M34" i="1" s="1"/>
  <c r="CL33" i="1"/>
  <c r="CK33" i="1"/>
  <c r="CJ33" i="1"/>
  <c r="BA33" i="1" s="1"/>
  <c r="CI33" i="1"/>
  <c r="BN33" i="1"/>
  <c r="BM33" i="1"/>
  <c r="BK33" i="1"/>
  <c r="BO33" i="1" s="1"/>
  <c r="BP33" i="1" s="1"/>
  <c r="BJ33" i="1"/>
  <c r="BI33" i="1"/>
  <c r="BL33" i="1" s="1"/>
  <c r="BE33" i="1"/>
  <c r="AY33" i="1"/>
  <c r="AS33" i="1"/>
  <c r="BF33" i="1" s="1"/>
  <c r="AN33" i="1"/>
  <c r="AM33" i="1"/>
  <c r="AL33" i="1"/>
  <c r="N33" i="1" s="1"/>
  <c r="AD33" i="1"/>
  <c r="AC33" i="1"/>
  <c r="AB33" i="1" s="1"/>
  <c r="X33" i="1"/>
  <c r="U33" i="1"/>
  <c r="P33" i="1"/>
  <c r="O33" i="1"/>
  <c r="M33" i="1"/>
  <c r="CL32" i="1"/>
  <c r="CK32" i="1"/>
  <c r="CJ32" i="1"/>
  <c r="BA32" i="1" s="1"/>
  <c r="CI32" i="1"/>
  <c r="X32" i="1" s="1"/>
  <c r="BN32" i="1"/>
  <c r="BM32" i="1"/>
  <c r="BI32" i="1"/>
  <c r="BF32" i="1"/>
  <c r="BE32" i="1"/>
  <c r="AY32" i="1"/>
  <c r="AS32" i="1"/>
  <c r="AN32" i="1"/>
  <c r="AL32" i="1" s="1"/>
  <c r="AD32" i="1"/>
  <c r="AB32" i="1" s="1"/>
  <c r="AC32" i="1"/>
  <c r="U32" i="1"/>
  <c r="CL31" i="1"/>
  <c r="CK31" i="1"/>
  <c r="CI31" i="1"/>
  <c r="BN31" i="1"/>
  <c r="BM31" i="1"/>
  <c r="BI31" i="1"/>
  <c r="BF31" i="1"/>
  <c r="BE31" i="1"/>
  <c r="AY31" i="1"/>
  <c r="AS31" i="1"/>
  <c r="AN31" i="1"/>
  <c r="AL31" i="1" s="1"/>
  <c r="P31" i="1" s="1"/>
  <c r="AM31" i="1"/>
  <c r="AD31" i="1"/>
  <c r="AC31" i="1"/>
  <c r="AB31" i="1" s="1"/>
  <c r="U31" i="1"/>
  <c r="O31" i="1"/>
  <c r="N31" i="1"/>
  <c r="M31" i="1"/>
  <c r="CL30" i="1"/>
  <c r="X30" i="1" s="1"/>
  <c r="CK30" i="1"/>
  <c r="CI30" i="1"/>
  <c r="CJ30" i="1" s="1"/>
  <c r="BA30" i="1" s="1"/>
  <c r="BC30" i="1" s="1"/>
  <c r="BP30" i="1"/>
  <c r="BO30" i="1"/>
  <c r="BN30" i="1"/>
  <c r="BM30" i="1"/>
  <c r="BL30" i="1"/>
  <c r="BK30" i="1"/>
  <c r="BI30" i="1"/>
  <c r="BJ30" i="1" s="1"/>
  <c r="BF30" i="1"/>
  <c r="BE30" i="1"/>
  <c r="AY30" i="1"/>
  <c r="AS30" i="1"/>
  <c r="AN30" i="1"/>
  <c r="AL30" i="1" s="1"/>
  <c r="AD30" i="1"/>
  <c r="AC30" i="1"/>
  <c r="AB30" i="1" s="1"/>
  <c r="U30" i="1"/>
  <c r="CL29" i="1"/>
  <c r="CK29" i="1"/>
  <c r="CJ29" i="1" s="1"/>
  <c r="BA29" i="1" s="1"/>
  <c r="CI29" i="1"/>
  <c r="BN29" i="1"/>
  <c r="BM29" i="1"/>
  <c r="BL29" i="1"/>
  <c r="BK29" i="1"/>
  <c r="BO29" i="1" s="1"/>
  <c r="BP29" i="1" s="1"/>
  <c r="BJ29" i="1"/>
  <c r="BI29" i="1"/>
  <c r="BE29" i="1"/>
  <c r="AY29" i="1"/>
  <c r="BC29" i="1" s="1"/>
  <c r="AS29" i="1"/>
  <c r="BF29" i="1" s="1"/>
  <c r="AN29" i="1"/>
  <c r="AM29" i="1"/>
  <c r="AL29" i="1"/>
  <c r="AD29" i="1"/>
  <c r="AC29" i="1"/>
  <c r="AB29" i="1"/>
  <c r="X29" i="1"/>
  <c r="U29" i="1"/>
  <c r="S29" i="1"/>
  <c r="P29" i="1"/>
  <c r="CL28" i="1"/>
  <c r="CK28" i="1"/>
  <c r="CI28" i="1"/>
  <c r="CJ28" i="1" s="1"/>
  <c r="BA28" i="1" s="1"/>
  <c r="BC28" i="1" s="1"/>
  <c r="BN28" i="1"/>
  <c r="BM28" i="1"/>
  <c r="BL28" i="1"/>
  <c r="BK28" i="1"/>
  <c r="BO28" i="1" s="1"/>
  <c r="BP28" i="1" s="1"/>
  <c r="BI28" i="1"/>
  <c r="BJ28" i="1" s="1"/>
  <c r="BE28" i="1"/>
  <c r="AY28" i="1"/>
  <c r="AS28" i="1"/>
  <c r="BF28" i="1" s="1"/>
  <c r="AN28" i="1"/>
  <c r="AL28" i="1"/>
  <c r="AD28" i="1"/>
  <c r="AC28" i="1"/>
  <c r="AB28" i="1"/>
  <c r="X28" i="1"/>
  <c r="U28" i="1"/>
  <c r="S28" i="1"/>
  <c r="P28" i="1"/>
  <c r="O28" i="1"/>
  <c r="K28" i="1" s="1"/>
  <c r="CL27" i="1"/>
  <c r="CK27" i="1"/>
  <c r="CI27" i="1"/>
  <c r="CJ27" i="1" s="1"/>
  <c r="BA27" i="1" s="1"/>
  <c r="BP27" i="1"/>
  <c r="BN27" i="1"/>
  <c r="BM27" i="1"/>
  <c r="BL27" i="1"/>
  <c r="BK27" i="1"/>
  <c r="BO27" i="1" s="1"/>
  <c r="BJ27" i="1"/>
  <c r="BI27" i="1"/>
  <c r="BF27" i="1"/>
  <c r="BE27" i="1"/>
  <c r="BC27" i="1"/>
  <c r="AY27" i="1"/>
  <c r="AS27" i="1"/>
  <c r="AN27" i="1"/>
  <c r="AL27" i="1" s="1"/>
  <c r="AM27" i="1" s="1"/>
  <c r="AD27" i="1"/>
  <c r="AB27" i="1" s="1"/>
  <c r="AC27" i="1"/>
  <c r="X27" i="1"/>
  <c r="U27" i="1"/>
  <c r="S27" i="1"/>
  <c r="P27" i="1"/>
  <c r="O27" i="1"/>
  <c r="K27" i="1" s="1"/>
  <c r="N27" i="1"/>
  <c r="M27" i="1" s="1"/>
  <c r="CL26" i="1"/>
  <c r="CK26" i="1"/>
  <c r="CJ26" i="1"/>
  <c r="CI26" i="1"/>
  <c r="BP26" i="1"/>
  <c r="BO26" i="1"/>
  <c r="BN26" i="1"/>
  <c r="BM26" i="1"/>
  <c r="BL26" i="1"/>
  <c r="BK26" i="1"/>
  <c r="BJ26" i="1"/>
  <c r="BI26" i="1"/>
  <c r="BF26" i="1"/>
  <c r="BE26" i="1"/>
  <c r="BA26" i="1"/>
  <c r="AY26" i="1"/>
  <c r="AS26" i="1"/>
  <c r="AN26" i="1"/>
  <c r="AL26" i="1"/>
  <c r="O26" i="1" s="1"/>
  <c r="K26" i="1" s="1"/>
  <c r="AD26" i="1"/>
  <c r="AC26" i="1"/>
  <c r="AB26" i="1" s="1"/>
  <c r="X26" i="1"/>
  <c r="U26" i="1"/>
  <c r="S26" i="1"/>
  <c r="P26" i="1"/>
  <c r="CL25" i="1"/>
  <c r="CK25" i="1"/>
  <c r="CJ25" i="1"/>
  <c r="BA25" i="1" s="1"/>
  <c r="CI25" i="1"/>
  <c r="BN25" i="1"/>
  <c r="BM25" i="1"/>
  <c r="BI25" i="1"/>
  <c r="BE25" i="1"/>
  <c r="AY25" i="1"/>
  <c r="AS25" i="1"/>
  <c r="BF25" i="1" s="1"/>
  <c r="AN25" i="1"/>
  <c r="AL25" i="1" s="1"/>
  <c r="AD25" i="1"/>
  <c r="AB25" i="1" s="1"/>
  <c r="AC25" i="1"/>
  <c r="X25" i="1"/>
  <c r="U25" i="1"/>
  <c r="P25" i="1"/>
  <c r="O25" i="1"/>
  <c r="CL24" i="1"/>
  <c r="CK24" i="1"/>
  <c r="CI24" i="1"/>
  <c r="BN24" i="1"/>
  <c r="BM24" i="1"/>
  <c r="BI24" i="1"/>
  <c r="BE24" i="1"/>
  <c r="AY24" i="1"/>
  <c r="AS24" i="1"/>
  <c r="BF24" i="1" s="1"/>
  <c r="AN24" i="1"/>
  <c r="AL24" i="1" s="1"/>
  <c r="AD24" i="1"/>
  <c r="AC24" i="1"/>
  <c r="U24" i="1"/>
  <c r="O24" i="1"/>
  <c r="N24" i="1"/>
  <c r="M24" i="1" s="1"/>
  <c r="AF24" i="1" s="1"/>
  <c r="CL23" i="1"/>
  <c r="CK23" i="1"/>
  <c r="CJ23" i="1"/>
  <c r="BA23" i="1" s="1"/>
  <c r="CI23" i="1"/>
  <c r="BN23" i="1"/>
  <c r="BM23" i="1"/>
  <c r="BJ23" i="1"/>
  <c r="BI23" i="1"/>
  <c r="BL23" i="1" s="1"/>
  <c r="BF23" i="1"/>
  <c r="BE23" i="1"/>
  <c r="AY23" i="1"/>
  <c r="BC23" i="1" s="1"/>
  <c r="AS23" i="1"/>
  <c r="AN23" i="1"/>
  <c r="AL23" i="1" s="1"/>
  <c r="N23" i="1" s="1"/>
  <c r="M23" i="1" s="1"/>
  <c r="AD23" i="1"/>
  <c r="AC23" i="1"/>
  <c r="AB23" i="1" s="1"/>
  <c r="X23" i="1"/>
  <c r="U23" i="1"/>
  <c r="CL22" i="1"/>
  <c r="CK22" i="1"/>
  <c r="CI22" i="1"/>
  <c r="CJ22" i="1" s="1"/>
  <c r="BA22" i="1" s="1"/>
  <c r="BC22" i="1" s="1"/>
  <c r="BN22" i="1"/>
  <c r="BM22" i="1"/>
  <c r="BI22" i="1"/>
  <c r="BL22" i="1" s="1"/>
  <c r="BE22" i="1"/>
  <c r="AY22" i="1"/>
  <c r="AS22" i="1"/>
  <c r="BF22" i="1" s="1"/>
  <c r="AN22" i="1"/>
  <c r="AM22" i="1"/>
  <c r="AL22" i="1"/>
  <c r="AD22" i="1"/>
  <c r="AC22" i="1"/>
  <c r="AB22" i="1" s="1"/>
  <c r="U22" i="1"/>
  <c r="CL21" i="1"/>
  <c r="X21" i="1" s="1"/>
  <c r="CK21" i="1"/>
  <c r="CJ21" i="1" s="1"/>
  <c r="BA21" i="1" s="1"/>
  <c r="BC21" i="1" s="1"/>
  <c r="CI21" i="1"/>
  <c r="BN21" i="1"/>
  <c r="BM21" i="1"/>
  <c r="BL21" i="1"/>
  <c r="BK21" i="1"/>
  <c r="BO21" i="1" s="1"/>
  <c r="BP21" i="1" s="1"/>
  <c r="BJ21" i="1"/>
  <c r="BI21" i="1"/>
  <c r="BF21" i="1"/>
  <c r="BE21" i="1"/>
  <c r="AY21" i="1"/>
  <c r="AS21" i="1"/>
  <c r="AN21" i="1"/>
  <c r="AL21" i="1"/>
  <c r="AD21" i="1"/>
  <c r="AC21" i="1"/>
  <c r="AB21" i="1"/>
  <c r="U21" i="1"/>
  <c r="S21" i="1"/>
  <c r="CL20" i="1"/>
  <c r="X20" i="1" s="1"/>
  <c r="CK20" i="1"/>
  <c r="CJ20" i="1"/>
  <c r="BA20" i="1" s="1"/>
  <c r="BC20" i="1" s="1"/>
  <c r="CI20" i="1"/>
  <c r="BO20" i="1"/>
  <c r="BP20" i="1" s="1"/>
  <c r="BN20" i="1"/>
  <c r="BM20" i="1"/>
  <c r="BL20" i="1"/>
  <c r="BK20" i="1"/>
  <c r="BJ20" i="1"/>
  <c r="BI20" i="1"/>
  <c r="BE20" i="1"/>
  <c r="BB20" i="1"/>
  <c r="BD20" i="1" s="1"/>
  <c r="AY20" i="1"/>
  <c r="AS20" i="1"/>
  <c r="BF20" i="1" s="1"/>
  <c r="AN20" i="1"/>
  <c r="AM20" i="1"/>
  <c r="AL20" i="1"/>
  <c r="O20" i="1" s="1"/>
  <c r="AD20" i="1"/>
  <c r="AC20" i="1"/>
  <c r="AB20" i="1" s="1"/>
  <c r="U20" i="1"/>
  <c r="S20" i="1"/>
  <c r="P20" i="1"/>
  <c r="CL19" i="1"/>
  <c r="CK19" i="1"/>
  <c r="CI19" i="1"/>
  <c r="CJ19" i="1" s="1"/>
  <c r="BN19" i="1"/>
  <c r="BM19" i="1"/>
  <c r="BL19" i="1"/>
  <c r="BK19" i="1"/>
  <c r="BO19" i="1" s="1"/>
  <c r="BP19" i="1" s="1"/>
  <c r="BI19" i="1"/>
  <c r="BJ19" i="1" s="1"/>
  <c r="BE19" i="1"/>
  <c r="BA19" i="1"/>
  <c r="AY19" i="1"/>
  <c r="AS19" i="1"/>
  <c r="BF19" i="1" s="1"/>
  <c r="AN19" i="1"/>
  <c r="AL19" i="1"/>
  <c r="P19" i="1" s="1"/>
  <c r="AD19" i="1"/>
  <c r="AC19" i="1"/>
  <c r="AB19" i="1"/>
  <c r="U19" i="1"/>
  <c r="CL18" i="1"/>
  <c r="CK18" i="1"/>
  <c r="CJ18" i="1" s="1"/>
  <c r="BA18" i="1" s="1"/>
  <c r="CI18" i="1"/>
  <c r="BN18" i="1"/>
  <c r="BM18" i="1"/>
  <c r="BK18" i="1"/>
  <c r="BO18" i="1" s="1"/>
  <c r="BP18" i="1" s="1"/>
  <c r="BJ18" i="1"/>
  <c r="BI18" i="1"/>
  <c r="BL18" i="1" s="1"/>
  <c r="BF18" i="1"/>
  <c r="BE18" i="1"/>
  <c r="AY18" i="1"/>
  <c r="AS18" i="1"/>
  <c r="AN18" i="1"/>
  <c r="AL18" i="1" s="1"/>
  <c r="AD18" i="1"/>
  <c r="AC18" i="1"/>
  <c r="AB18" i="1" s="1"/>
  <c r="X18" i="1"/>
  <c r="U18" i="1"/>
  <c r="S18" i="1"/>
  <c r="P18" i="1"/>
  <c r="CL17" i="1"/>
  <c r="CK17" i="1"/>
  <c r="CJ17" i="1"/>
  <c r="BA17" i="1" s="1"/>
  <c r="CI17" i="1"/>
  <c r="BN17" i="1"/>
  <c r="BM17" i="1"/>
  <c r="BL17" i="1"/>
  <c r="BJ17" i="1"/>
  <c r="BI17" i="1"/>
  <c r="BK17" i="1" s="1"/>
  <c r="BO17" i="1" s="1"/>
  <c r="BP17" i="1" s="1"/>
  <c r="BE17" i="1"/>
  <c r="AY17" i="1"/>
  <c r="AS17" i="1"/>
  <c r="BF17" i="1" s="1"/>
  <c r="AN17" i="1"/>
  <c r="AL17" i="1" s="1"/>
  <c r="AD17" i="1"/>
  <c r="AC17" i="1"/>
  <c r="AB17" i="1" s="1"/>
  <c r="X17" i="1"/>
  <c r="U17" i="1"/>
  <c r="AF23" i="1" l="1"/>
  <c r="BB24" i="1"/>
  <c r="BL32" i="1"/>
  <c r="BK32" i="1"/>
  <c r="BO32" i="1" s="1"/>
  <c r="BP32" i="1" s="1"/>
  <c r="BJ32" i="1"/>
  <c r="N21" i="1"/>
  <c r="M21" i="1" s="1"/>
  <c r="P21" i="1"/>
  <c r="O21" i="1"/>
  <c r="AM21" i="1"/>
  <c r="S22" i="1"/>
  <c r="O22" i="1"/>
  <c r="P22" i="1"/>
  <c r="N22" i="1"/>
  <c r="M22" i="1" s="1"/>
  <c r="BB28" i="1"/>
  <c r="BD28" i="1" s="1"/>
  <c r="CJ31" i="1"/>
  <c r="BA31" i="1" s="1"/>
  <c r="BC31" i="1" s="1"/>
  <c r="X31" i="1"/>
  <c r="AG33" i="1"/>
  <c r="BL25" i="1"/>
  <c r="BK25" i="1"/>
  <c r="BO25" i="1" s="1"/>
  <c r="BP25" i="1" s="1"/>
  <c r="BK49" i="1"/>
  <c r="BO49" i="1" s="1"/>
  <c r="BP49" i="1" s="1"/>
  <c r="BJ49" i="1"/>
  <c r="BL49" i="1"/>
  <c r="AG17" i="1"/>
  <c r="BJ25" i="1"/>
  <c r="N17" i="1"/>
  <c r="M17" i="1" s="1"/>
  <c r="AM17" i="1"/>
  <c r="S17" i="1"/>
  <c r="K25" i="1"/>
  <c r="BB25" i="1"/>
  <c r="BD25" i="1" s="1"/>
  <c r="AM32" i="1"/>
  <c r="S32" i="1"/>
  <c r="P32" i="1"/>
  <c r="O32" i="1"/>
  <c r="N32" i="1"/>
  <c r="M32" i="1" s="1"/>
  <c r="Y32" i="1"/>
  <c r="Z32" i="1" s="1"/>
  <c r="BC17" i="1"/>
  <c r="AB24" i="1"/>
  <c r="K24" i="1" s="1"/>
  <c r="BK24" i="1"/>
  <c r="BO24" i="1" s="1"/>
  <c r="BP24" i="1" s="1"/>
  <c r="BL24" i="1"/>
  <c r="BJ24" i="1"/>
  <c r="N25" i="1"/>
  <c r="M25" i="1" s="1"/>
  <c r="AM25" i="1"/>
  <c r="S25" i="1"/>
  <c r="Y27" i="1"/>
  <c r="Z27" i="1" s="1"/>
  <c r="BB27" i="1"/>
  <c r="BD27" i="1" s="1"/>
  <c r="Y33" i="1"/>
  <c r="Z33" i="1" s="1"/>
  <c r="Y34" i="1"/>
  <c r="Z34" i="1" s="1"/>
  <c r="CJ24" i="1"/>
  <c r="BA24" i="1" s="1"/>
  <c r="BC24" i="1" s="1"/>
  <c r="X24" i="1"/>
  <c r="AF31" i="1"/>
  <c r="Y38" i="1"/>
  <c r="Z38" i="1" s="1"/>
  <c r="AF38" i="1"/>
  <c r="V38" i="1"/>
  <c r="T38" i="1" s="1"/>
  <c r="W38" i="1" s="1"/>
  <c r="Q38" i="1" s="1"/>
  <c r="R38" i="1" s="1"/>
  <c r="Y17" i="1"/>
  <c r="Z17" i="1" s="1"/>
  <c r="O18" i="1"/>
  <c r="N18" i="1"/>
  <c r="M18" i="1" s="1"/>
  <c r="AM18" i="1"/>
  <c r="BC18" i="1"/>
  <c r="K35" i="1"/>
  <c r="BB35" i="1"/>
  <c r="O17" i="1"/>
  <c r="K20" i="1"/>
  <c r="BC25" i="1"/>
  <c r="V27" i="1"/>
  <c r="T27" i="1" s="1"/>
  <c r="W27" i="1" s="1"/>
  <c r="Q27" i="1" s="1"/>
  <c r="R27" i="1" s="1"/>
  <c r="AG32" i="1"/>
  <c r="AF34" i="1"/>
  <c r="P40" i="1"/>
  <c r="AM40" i="1"/>
  <c r="O40" i="1"/>
  <c r="N40" i="1"/>
  <c r="M40" i="1" s="1"/>
  <c r="S40" i="1"/>
  <c r="P23" i="1"/>
  <c r="S23" i="1"/>
  <c r="O23" i="1"/>
  <c r="S30" i="1"/>
  <c r="P30" i="1"/>
  <c r="O30" i="1"/>
  <c r="AM30" i="1"/>
  <c r="N30" i="1"/>
  <c r="M30" i="1" s="1"/>
  <c r="Y30" i="1" s="1"/>
  <c r="Z30" i="1" s="1"/>
  <c r="P17" i="1"/>
  <c r="BC19" i="1"/>
  <c r="AM23" i="1"/>
  <c r="AM24" i="1"/>
  <c r="S24" i="1"/>
  <c r="P24" i="1"/>
  <c r="BB26" i="1"/>
  <c r="BD26" i="1" s="1"/>
  <c r="AF27" i="1"/>
  <c r="BD53" i="1"/>
  <c r="N46" i="1"/>
  <c r="M46" i="1" s="1"/>
  <c r="AM46" i="1"/>
  <c r="O46" i="1"/>
  <c r="S46" i="1"/>
  <c r="P46" i="1"/>
  <c r="AF48" i="1"/>
  <c r="S19" i="1"/>
  <c r="BL38" i="1"/>
  <c r="BK38" i="1"/>
  <c r="BO38" i="1" s="1"/>
  <c r="BP38" i="1" s="1"/>
  <c r="BJ38" i="1"/>
  <c r="AM39" i="1"/>
  <c r="BK41" i="1"/>
  <c r="BO41" i="1" s="1"/>
  <c r="BP41" i="1" s="1"/>
  <c r="BJ41" i="1"/>
  <c r="BL41" i="1"/>
  <c r="BC42" i="1"/>
  <c r="P58" i="1"/>
  <c r="O58" i="1"/>
  <c r="N58" i="1"/>
  <c r="M58" i="1" s="1"/>
  <c r="AM58" i="1"/>
  <c r="S58" i="1"/>
  <c r="BC33" i="1"/>
  <c r="CJ35" i="1"/>
  <c r="BA35" i="1" s="1"/>
  <c r="BC35" i="1" s="1"/>
  <c r="X35" i="1"/>
  <c r="S38" i="1"/>
  <c r="P38" i="1"/>
  <c r="O38" i="1"/>
  <c r="P41" i="1"/>
  <c r="S41" i="1"/>
  <c r="O41" i="1"/>
  <c r="N41" i="1"/>
  <c r="M41" i="1" s="1"/>
  <c r="AF49" i="1"/>
  <c r="AM19" i="1"/>
  <c r="N20" i="1"/>
  <c r="M20" i="1" s="1"/>
  <c r="X22" i="1"/>
  <c r="BJ22" i="1"/>
  <c r="Y23" i="1"/>
  <c r="Z23" i="1" s="1"/>
  <c r="V23" i="1" s="1"/>
  <c r="T23" i="1" s="1"/>
  <c r="W23" i="1" s="1"/>
  <c r="Q23" i="1" s="1"/>
  <c r="R23" i="1" s="1"/>
  <c r="BK23" i="1"/>
  <c r="BO23" i="1" s="1"/>
  <c r="BP23" i="1" s="1"/>
  <c r="AM26" i="1"/>
  <c r="N28" i="1"/>
  <c r="M28" i="1" s="1"/>
  <c r="AM28" i="1"/>
  <c r="S31" i="1"/>
  <c r="BL31" i="1"/>
  <c r="BK31" i="1"/>
  <c r="BO31" i="1" s="1"/>
  <c r="BP31" i="1" s="1"/>
  <c r="BJ31" i="1"/>
  <c r="AM38" i="1"/>
  <c r="BJ40" i="1"/>
  <c r="BK40" i="1"/>
  <c r="BO40" i="1" s="1"/>
  <c r="BP40" i="1" s="1"/>
  <c r="AM41" i="1"/>
  <c r="Y46" i="1"/>
  <c r="Z46" i="1" s="1"/>
  <c r="K49" i="1"/>
  <c r="BB49" i="1"/>
  <c r="BD49" i="1" s="1"/>
  <c r="K31" i="1"/>
  <c r="BB31" i="1"/>
  <c r="BD31" i="1" s="1"/>
  <c r="K33" i="1"/>
  <c r="BB33" i="1"/>
  <c r="BD33" i="1" s="1"/>
  <c r="O39" i="1"/>
  <c r="P39" i="1"/>
  <c r="N39" i="1"/>
  <c r="M39" i="1" s="1"/>
  <c r="S44" i="1"/>
  <c r="P44" i="1"/>
  <c r="AM44" i="1"/>
  <c r="O44" i="1"/>
  <c r="N44" i="1"/>
  <c r="M44" i="1" s="1"/>
  <c r="N19" i="1"/>
  <c r="M19" i="1" s="1"/>
  <c r="BK22" i="1"/>
  <c r="BO22" i="1" s="1"/>
  <c r="BP22" i="1" s="1"/>
  <c r="BC32" i="1"/>
  <c r="AF33" i="1"/>
  <c r="O36" i="1"/>
  <c r="N36" i="1"/>
  <c r="M36" i="1" s="1"/>
  <c r="Y36" i="1" s="1"/>
  <c r="Z36" i="1" s="1"/>
  <c r="AM36" i="1"/>
  <c r="AG38" i="1"/>
  <c r="AG39" i="1"/>
  <c r="BL50" i="1"/>
  <c r="BK50" i="1"/>
  <c r="BO50" i="1" s="1"/>
  <c r="BP50" i="1" s="1"/>
  <c r="BJ50" i="1"/>
  <c r="Y57" i="1"/>
  <c r="Z57" i="1" s="1"/>
  <c r="O19" i="1"/>
  <c r="N26" i="1"/>
  <c r="M26" i="1" s="1"/>
  <c r="O34" i="1"/>
  <c r="AM34" i="1"/>
  <c r="S34" i="1"/>
  <c r="CJ39" i="1"/>
  <c r="BA39" i="1" s="1"/>
  <c r="BC39" i="1" s="1"/>
  <c r="S43" i="1"/>
  <c r="O43" i="1"/>
  <c r="P43" i="1"/>
  <c r="N43" i="1"/>
  <c r="M43" i="1" s="1"/>
  <c r="K50" i="1"/>
  <c r="CJ53" i="1"/>
  <c r="BA53" i="1" s="1"/>
  <c r="BC53" i="1" s="1"/>
  <c r="X53" i="1"/>
  <c r="X19" i="1"/>
  <c r="BC26" i="1"/>
  <c r="O29" i="1"/>
  <c r="N29" i="1"/>
  <c r="M29" i="1" s="1"/>
  <c r="P35" i="1"/>
  <c r="N35" i="1"/>
  <c r="M35" i="1" s="1"/>
  <c r="AM35" i="1"/>
  <c r="P37" i="1"/>
  <c r="O37" i="1"/>
  <c r="N37" i="1"/>
  <c r="M37" i="1" s="1"/>
  <c r="K45" i="1"/>
  <c r="BB45" i="1"/>
  <c r="CJ45" i="1"/>
  <c r="BA45" i="1" s="1"/>
  <c r="BC45" i="1" s="1"/>
  <c r="X45" i="1"/>
  <c r="P48" i="1"/>
  <c r="O48" i="1"/>
  <c r="S48" i="1"/>
  <c r="S52" i="1"/>
  <c r="P52" i="1"/>
  <c r="O52" i="1"/>
  <c r="AM52" i="1"/>
  <c r="N52" i="1"/>
  <c r="M52" i="1" s="1"/>
  <c r="N54" i="1"/>
  <c r="M54" i="1" s="1"/>
  <c r="AM54" i="1"/>
  <c r="O54" i="1"/>
  <c r="S54" i="1"/>
  <c r="P54" i="1"/>
  <c r="Y56" i="1"/>
  <c r="Z56" i="1" s="1"/>
  <c r="BC44" i="1"/>
  <c r="P49" i="1"/>
  <c r="AM49" i="1"/>
  <c r="O55" i="1"/>
  <c r="N55" i="1"/>
  <c r="M55" i="1" s="1"/>
  <c r="AM55" i="1"/>
  <c r="S55" i="1"/>
  <c r="P55" i="1"/>
  <c r="S33" i="1"/>
  <c r="BL42" i="1"/>
  <c r="BK42" i="1"/>
  <c r="BO42" i="1" s="1"/>
  <c r="BP42" i="1" s="1"/>
  <c r="Y43" i="1"/>
  <c r="Z43" i="1" s="1"/>
  <c r="BC43" i="1"/>
  <c r="AB44" i="1"/>
  <c r="O47" i="1"/>
  <c r="N47" i="1"/>
  <c r="M47" i="1" s="1"/>
  <c r="S47" i="1"/>
  <c r="P47" i="1"/>
  <c r="N50" i="1"/>
  <c r="M50" i="1" s="1"/>
  <c r="AM50" i="1"/>
  <c r="S50" i="1"/>
  <c r="AG57" i="1"/>
  <c r="CJ41" i="1"/>
  <c r="BA41" i="1" s="1"/>
  <c r="BC41" i="1" s="1"/>
  <c r="X41" i="1"/>
  <c r="N42" i="1"/>
  <c r="M42" i="1" s="1"/>
  <c r="S42" i="1"/>
  <c r="CJ49" i="1"/>
  <c r="BA49" i="1" s="1"/>
  <c r="BC49" i="1" s="1"/>
  <c r="X49" i="1"/>
  <c r="S51" i="1"/>
  <c r="O51" i="1"/>
  <c r="N51" i="1"/>
  <c r="M51" i="1" s="1"/>
  <c r="CJ52" i="1"/>
  <c r="BA52" i="1" s="1"/>
  <c r="BC52" i="1" s="1"/>
  <c r="BK53" i="1"/>
  <c r="BO53" i="1" s="1"/>
  <c r="BP53" i="1" s="1"/>
  <c r="BJ53" i="1"/>
  <c r="AG58" i="1"/>
  <c r="BJ36" i="1"/>
  <c r="BK37" i="1"/>
  <c r="BO37" i="1" s="1"/>
  <c r="BP37" i="1" s="1"/>
  <c r="Y39" i="1"/>
  <c r="Z39" i="1" s="1"/>
  <c r="CJ40" i="1"/>
  <c r="BA40" i="1" s="1"/>
  <c r="BC40" i="1" s="1"/>
  <c r="X40" i="1"/>
  <c r="AM42" i="1"/>
  <c r="BK45" i="1"/>
  <c r="BO45" i="1" s="1"/>
  <c r="BP45" i="1" s="1"/>
  <c r="BJ45" i="1"/>
  <c r="Y50" i="1"/>
  <c r="Z50" i="1" s="1"/>
  <c r="BL45" i="1"/>
  <c r="Y47" i="1"/>
  <c r="Z47" i="1" s="1"/>
  <c r="BC50" i="1"/>
  <c r="Y51" i="1"/>
  <c r="Z51" i="1" s="1"/>
  <c r="BC51" i="1"/>
  <c r="Y58" i="1"/>
  <c r="Z58" i="1" s="1"/>
  <c r="N45" i="1"/>
  <c r="M45" i="1" s="1"/>
  <c r="BK48" i="1"/>
  <c r="BO48" i="1" s="1"/>
  <c r="BP48" i="1" s="1"/>
  <c r="N53" i="1"/>
  <c r="M53" i="1" s="1"/>
  <c r="X44" i="1"/>
  <c r="X52" i="1"/>
  <c r="AM57" i="1"/>
  <c r="AM56" i="1"/>
  <c r="N57" i="1"/>
  <c r="M57" i="1" s="1"/>
  <c r="N56" i="1"/>
  <c r="M56" i="1" s="1"/>
  <c r="O57" i="1"/>
  <c r="O56" i="1"/>
  <c r="X48" i="1"/>
  <c r="AA36" i="1" l="1"/>
  <c r="AE36" i="1" s="1"/>
  <c r="AH36" i="1"/>
  <c r="AG36" i="1"/>
  <c r="AA30" i="1"/>
  <c r="AE30" i="1" s="1"/>
  <c r="AH30" i="1"/>
  <c r="AG30" i="1"/>
  <c r="AA51" i="1"/>
  <c r="AE51" i="1" s="1"/>
  <c r="AH51" i="1"/>
  <c r="AI51" i="1" s="1"/>
  <c r="AG51" i="1"/>
  <c r="AF54" i="1"/>
  <c r="AA34" i="1"/>
  <c r="AE34" i="1" s="1"/>
  <c r="AH34" i="1"/>
  <c r="AI34" i="1" s="1"/>
  <c r="AG34" i="1"/>
  <c r="AF22" i="1"/>
  <c r="V22" i="1"/>
  <c r="T22" i="1" s="1"/>
  <c r="W22" i="1" s="1"/>
  <c r="Q22" i="1" s="1"/>
  <c r="R22" i="1" s="1"/>
  <c r="AF21" i="1"/>
  <c r="Y48" i="1"/>
  <c r="Z48" i="1" s="1"/>
  <c r="Y44" i="1"/>
  <c r="Z44" i="1" s="1"/>
  <c r="Y49" i="1"/>
  <c r="Z49" i="1" s="1"/>
  <c r="AF52" i="1"/>
  <c r="Y45" i="1"/>
  <c r="Z45" i="1" s="1"/>
  <c r="Y53" i="1"/>
  <c r="Z53" i="1" s="1"/>
  <c r="AF39" i="1"/>
  <c r="V39" i="1"/>
  <c r="T39" i="1" s="1"/>
  <c r="W39" i="1" s="1"/>
  <c r="Q39" i="1" s="1"/>
  <c r="R39" i="1" s="1"/>
  <c r="Y22" i="1"/>
  <c r="Z22" i="1" s="1"/>
  <c r="AF41" i="1"/>
  <c r="Y35" i="1"/>
  <c r="Z35" i="1" s="1"/>
  <c r="AF25" i="1"/>
  <c r="AF30" i="1"/>
  <c r="V30" i="1"/>
  <c r="T30" i="1" s="1"/>
  <c r="W30" i="1" s="1"/>
  <c r="Q30" i="1" s="1"/>
  <c r="R30" i="1" s="1"/>
  <c r="AF55" i="1"/>
  <c r="AH46" i="1"/>
  <c r="AG46" i="1"/>
  <c r="AA46" i="1"/>
  <c r="AE46" i="1" s="1"/>
  <c r="Y54" i="1"/>
  <c r="Z54" i="1" s="1"/>
  <c r="BB30" i="1"/>
  <c r="BD30" i="1" s="1"/>
  <c r="K30" i="1"/>
  <c r="AF40" i="1"/>
  <c r="AA38" i="1"/>
  <c r="AE38" i="1" s="1"/>
  <c r="AH38" i="1"/>
  <c r="AI38" i="1" s="1"/>
  <c r="AA33" i="1"/>
  <c r="AE33" i="1" s="1"/>
  <c r="AH33" i="1"/>
  <c r="AI33" i="1" s="1"/>
  <c r="AA32" i="1"/>
  <c r="AE32" i="1" s="1"/>
  <c r="AH32" i="1"/>
  <c r="BB22" i="1"/>
  <c r="BD22" i="1" s="1"/>
  <c r="K22" i="1"/>
  <c r="AH50" i="1"/>
  <c r="AA50" i="1"/>
  <c r="AE50" i="1" s="1"/>
  <c r="AA56" i="1"/>
  <c r="AE56" i="1" s="1"/>
  <c r="AH56" i="1"/>
  <c r="AI56" i="1" s="1"/>
  <c r="V50" i="1"/>
  <c r="T50" i="1" s="1"/>
  <c r="W50" i="1" s="1"/>
  <c r="Q50" i="1" s="1"/>
  <c r="R50" i="1" s="1"/>
  <c r="AF50" i="1"/>
  <c r="BB55" i="1"/>
  <c r="BD55" i="1" s="1"/>
  <c r="K55" i="1"/>
  <c r="BD45" i="1"/>
  <c r="AF19" i="1"/>
  <c r="V19" i="1"/>
  <c r="T19" i="1" s="1"/>
  <c r="W19" i="1" s="1"/>
  <c r="Q19" i="1" s="1"/>
  <c r="R19" i="1" s="1"/>
  <c r="AF56" i="1"/>
  <c r="V56" i="1"/>
  <c r="T56" i="1" s="1"/>
  <c r="W56" i="1" s="1"/>
  <c r="Q56" i="1" s="1"/>
  <c r="R56" i="1" s="1"/>
  <c r="V42" i="1"/>
  <c r="T42" i="1" s="1"/>
  <c r="W42" i="1" s="1"/>
  <c r="Q42" i="1" s="1"/>
  <c r="R42" i="1" s="1"/>
  <c r="AF42" i="1"/>
  <c r="AG50" i="1"/>
  <c r="AF43" i="1"/>
  <c r="V43" i="1"/>
  <c r="T43" i="1" s="1"/>
  <c r="W43" i="1" s="1"/>
  <c r="Q43" i="1" s="1"/>
  <c r="R43" i="1" s="1"/>
  <c r="AF44" i="1"/>
  <c r="V44" i="1"/>
  <c r="T44" i="1" s="1"/>
  <c r="W44" i="1" s="1"/>
  <c r="Q44" i="1" s="1"/>
  <c r="R44" i="1" s="1"/>
  <c r="AF28" i="1"/>
  <c r="Y55" i="1"/>
  <c r="Z55" i="1" s="1"/>
  <c r="Y42" i="1"/>
  <c r="Z42" i="1" s="1"/>
  <c r="BB46" i="1"/>
  <c r="BD46" i="1" s="1"/>
  <c r="K46" i="1"/>
  <c r="Y28" i="1"/>
  <c r="Z28" i="1" s="1"/>
  <c r="V18" i="1"/>
  <c r="T18" i="1" s="1"/>
  <c r="W18" i="1" s="1"/>
  <c r="Q18" i="1" s="1"/>
  <c r="R18" i="1" s="1"/>
  <c r="Y18" i="1"/>
  <c r="Z18" i="1" s="1"/>
  <c r="AF18" i="1"/>
  <c r="AA27" i="1"/>
  <c r="AE27" i="1" s="1"/>
  <c r="AH27" i="1"/>
  <c r="AI27" i="1" s="1"/>
  <c r="AG27" i="1"/>
  <c r="V32" i="1"/>
  <c r="T32" i="1" s="1"/>
  <c r="W32" i="1" s="1"/>
  <c r="Q32" i="1" s="1"/>
  <c r="R32" i="1" s="1"/>
  <c r="AF32" i="1"/>
  <c r="Y31" i="1"/>
  <c r="Z31" i="1" s="1"/>
  <c r="Y21" i="1"/>
  <c r="Z21" i="1" s="1"/>
  <c r="BD24" i="1"/>
  <c r="Y19" i="1"/>
  <c r="Z19" i="1" s="1"/>
  <c r="AA47" i="1"/>
  <c r="AE47" i="1" s="1"/>
  <c r="AH47" i="1"/>
  <c r="AG47" i="1"/>
  <c r="BB41" i="1"/>
  <c r="BD41" i="1" s="1"/>
  <c r="K41" i="1"/>
  <c r="K52" i="1"/>
  <c r="BB52" i="1"/>
  <c r="BD52" i="1" s="1"/>
  <c r="AF45" i="1"/>
  <c r="V45" i="1"/>
  <c r="T45" i="1" s="1"/>
  <c r="W45" i="1" s="1"/>
  <c r="Q45" i="1" s="1"/>
  <c r="R45" i="1" s="1"/>
  <c r="Y26" i="1"/>
  <c r="Z26" i="1" s="1"/>
  <c r="AF26" i="1"/>
  <c r="AF57" i="1"/>
  <c r="V57" i="1"/>
  <c r="T57" i="1" s="1"/>
  <c r="W57" i="1" s="1"/>
  <c r="Q57" i="1" s="1"/>
  <c r="R57" i="1" s="1"/>
  <c r="AG56" i="1"/>
  <c r="Y40" i="1"/>
  <c r="Z40" i="1" s="1"/>
  <c r="Y29" i="1"/>
  <c r="Z29" i="1" s="1"/>
  <c r="V29" i="1" s="1"/>
  <c r="T29" i="1" s="1"/>
  <c r="W29" i="1" s="1"/>
  <c r="Q29" i="1" s="1"/>
  <c r="R29" i="1" s="1"/>
  <c r="AF29" i="1"/>
  <c r="K19" i="1"/>
  <c r="BB19" i="1"/>
  <c r="BD19" i="1" s="1"/>
  <c r="V36" i="1"/>
  <c r="T36" i="1" s="1"/>
  <c r="W36" i="1" s="1"/>
  <c r="Q36" i="1" s="1"/>
  <c r="R36" i="1" s="1"/>
  <c r="AF36" i="1"/>
  <c r="K44" i="1"/>
  <c r="BB44" i="1"/>
  <c r="BD44" i="1" s="1"/>
  <c r="BB38" i="1"/>
  <c r="BD38" i="1" s="1"/>
  <c r="K38" i="1"/>
  <c r="V33" i="1"/>
  <c r="T33" i="1" s="1"/>
  <c r="W33" i="1" s="1"/>
  <c r="Q33" i="1" s="1"/>
  <c r="R33" i="1" s="1"/>
  <c r="K18" i="1"/>
  <c r="BB18" i="1"/>
  <c r="BD18" i="1" s="1"/>
  <c r="Y24" i="1"/>
  <c r="Z24" i="1" s="1"/>
  <c r="BB32" i="1"/>
  <c r="BD32" i="1" s="1"/>
  <c r="K32" i="1"/>
  <c r="V17" i="1"/>
  <c r="T17" i="1" s="1"/>
  <c r="W17" i="1" s="1"/>
  <c r="Q17" i="1" s="1"/>
  <c r="R17" i="1" s="1"/>
  <c r="AF17" i="1"/>
  <c r="Y52" i="1"/>
  <c r="Z52" i="1" s="1"/>
  <c r="BB47" i="1"/>
  <c r="BD47" i="1" s="1"/>
  <c r="K47" i="1"/>
  <c r="K56" i="1"/>
  <c r="BB56" i="1"/>
  <c r="BD56" i="1" s="1"/>
  <c r="AF35" i="1"/>
  <c r="V35" i="1"/>
  <c r="T35" i="1" s="1"/>
  <c r="W35" i="1" s="1"/>
  <c r="Q35" i="1" s="1"/>
  <c r="R35" i="1" s="1"/>
  <c r="AF20" i="1"/>
  <c r="K57" i="1"/>
  <c r="BB57" i="1"/>
  <c r="BD57" i="1" s="1"/>
  <c r="AA43" i="1"/>
  <c r="AE43" i="1" s="1"/>
  <c r="AH43" i="1"/>
  <c r="AI43" i="1" s="1"/>
  <c r="K34" i="1"/>
  <c r="BB34" i="1"/>
  <c r="BD34" i="1" s="1"/>
  <c r="BB39" i="1"/>
  <c r="BD39" i="1" s="1"/>
  <c r="K39" i="1"/>
  <c r="AH58" i="1"/>
  <c r="AA58" i="1"/>
  <c r="AE58" i="1" s="1"/>
  <c r="BB54" i="1"/>
  <c r="BD54" i="1" s="1"/>
  <c r="K54" i="1"/>
  <c r="AF37" i="1"/>
  <c r="AH57" i="1"/>
  <c r="AI57" i="1" s="1"/>
  <c r="AA57" i="1"/>
  <c r="AE57" i="1" s="1"/>
  <c r="K36" i="1"/>
  <c r="BB36" i="1"/>
  <c r="BD36" i="1" s="1"/>
  <c r="AF58" i="1"/>
  <c r="V58" i="1"/>
  <c r="T58" i="1" s="1"/>
  <c r="W58" i="1" s="1"/>
  <c r="Q58" i="1" s="1"/>
  <c r="R58" i="1" s="1"/>
  <c r="V46" i="1"/>
  <c r="T46" i="1" s="1"/>
  <c r="W46" i="1" s="1"/>
  <c r="Q46" i="1" s="1"/>
  <c r="R46" i="1" s="1"/>
  <c r="AF46" i="1"/>
  <c r="K23" i="1"/>
  <c r="BB23" i="1"/>
  <c r="BD23" i="1" s="1"/>
  <c r="K17" i="1"/>
  <c r="BB17" i="1"/>
  <c r="BD17" i="1" s="1"/>
  <c r="AA17" i="1"/>
  <c r="AE17" i="1" s="1"/>
  <c r="AH17" i="1"/>
  <c r="AI17" i="1" s="1"/>
  <c r="Y20" i="1"/>
  <c r="Z20" i="1" s="1"/>
  <c r="V20" i="1" s="1"/>
  <c r="T20" i="1" s="1"/>
  <c r="W20" i="1" s="1"/>
  <c r="Q20" i="1" s="1"/>
  <c r="R20" i="1" s="1"/>
  <c r="BB21" i="1"/>
  <c r="BD21" i="1" s="1"/>
  <c r="K21" i="1"/>
  <c r="AF53" i="1"/>
  <c r="V53" i="1"/>
  <c r="T53" i="1" s="1"/>
  <c r="W53" i="1" s="1"/>
  <c r="Q53" i="1" s="1"/>
  <c r="R53" i="1" s="1"/>
  <c r="K40" i="1"/>
  <c r="BB40" i="1"/>
  <c r="BD40" i="1" s="1"/>
  <c r="V51" i="1"/>
  <c r="T51" i="1" s="1"/>
  <c r="W51" i="1" s="1"/>
  <c r="Q51" i="1" s="1"/>
  <c r="R51" i="1" s="1"/>
  <c r="AF51" i="1"/>
  <c r="Y41" i="1"/>
  <c r="Z41" i="1" s="1"/>
  <c r="V41" i="1" s="1"/>
  <c r="T41" i="1" s="1"/>
  <c r="W41" i="1" s="1"/>
  <c r="Q41" i="1" s="1"/>
  <c r="R41" i="1" s="1"/>
  <c r="BB29" i="1"/>
  <c r="BD29" i="1" s="1"/>
  <c r="K29" i="1"/>
  <c r="BB43" i="1"/>
  <c r="BD43" i="1" s="1"/>
  <c r="K43" i="1"/>
  <c r="AH39" i="1"/>
  <c r="AI39" i="1" s="1"/>
  <c r="AA39" i="1"/>
  <c r="AE39" i="1" s="1"/>
  <c r="BB51" i="1"/>
  <c r="BD51" i="1" s="1"/>
  <c r="K51" i="1"/>
  <c r="V47" i="1"/>
  <c r="T47" i="1" s="1"/>
  <c r="W47" i="1" s="1"/>
  <c r="Q47" i="1" s="1"/>
  <c r="R47" i="1" s="1"/>
  <c r="AF47" i="1"/>
  <c r="K48" i="1"/>
  <c r="BB48" i="1"/>
  <c r="BD48" i="1" s="1"/>
  <c r="BB37" i="1"/>
  <c r="BD37" i="1" s="1"/>
  <c r="K37" i="1"/>
  <c r="AA23" i="1"/>
  <c r="AE23" i="1" s="1"/>
  <c r="AH23" i="1"/>
  <c r="BB58" i="1"/>
  <c r="BD58" i="1" s="1"/>
  <c r="K58" i="1"/>
  <c r="Y37" i="1"/>
  <c r="Z37" i="1" s="1"/>
  <c r="Y25" i="1"/>
  <c r="Z25" i="1" s="1"/>
  <c r="V34" i="1"/>
  <c r="T34" i="1" s="1"/>
  <c r="W34" i="1" s="1"/>
  <c r="Q34" i="1" s="1"/>
  <c r="R34" i="1" s="1"/>
  <c r="BD35" i="1"/>
  <c r="AG43" i="1"/>
  <c r="AG23" i="1"/>
  <c r="AA26" i="1" l="1"/>
  <c r="AE26" i="1" s="1"/>
  <c r="AH26" i="1"/>
  <c r="AI26" i="1" s="1"/>
  <c r="AG26" i="1"/>
  <c r="AA25" i="1"/>
  <c r="AE25" i="1" s="1"/>
  <c r="AH25" i="1"/>
  <c r="AG25" i="1"/>
  <c r="V26" i="1"/>
  <c r="T26" i="1" s="1"/>
  <c r="W26" i="1" s="1"/>
  <c r="Q26" i="1" s="1"/>
  <c r="R26" i="1" s="1"/>
  <c r="AI47" i="1"/>
  <c r="AA28" i="1"/>
  <c r="AE28" i="1" s="1"/>
  <c r="AH28" i="1"/>
  <c r="AI28" i="1" s="1"/>
  <c r="AG28" i="1"/>
  <c r="V25" i="1"/>
  <c r="T25" i="1" s="1"/>
  <c r="W25" i="1" s="1"/>
  <c r="Q25" i="1" s="1"/>
  <c r="R25" i="1" s="1"/>
  <c r="AH49" i="1"/>
  <c r="AA49" i="1"/>
  <c r="AE49" i="1" s="1"/>
  <c r="AG49" i="1"/>
  <c r="V49" i="1"/>
  <c r="T49" i="1" s="1"/>
  <c r="W49" i="1" s="1"/>
  <c r="Q49" i="1" s="1"/>
  <c r="R49" i="1" s="1"/>
  <c r="AH31" i="1"/>
  <c r="AA31" i="1"/>
  <c r="AE31" i="1" s="1"/>
  <c r="V31" i="1"/>
  <c r="T31" i="1" s="1"/>
  <c r="W31" i="1" s="1"/>
  <c r="Q31" i="1" s="1"/>
  <c r="R31" i="1" s="1"/>
  <c r="AG31" i="1"/>
  <c r="AH54" i="1"/>
  <c r="AG54" i="1"/>
  <c r="AA54" i="1"/>
  <c r="AE54" i="1" s="1"/>
  <c r="AH37" i="1"/>
  <c r="AI37" i="1" s="1"/>
  <c r="AA37" i="1"/>
  <c r="AE37" i="1" s="1"/>
  <c r="AG37" i="1"/>
  <c r="AH35" i="1"/>
  <c r="AG35" i="1"/>
  <c r="AA35" i="1"/>
  <c r="AE35" i="1" s="1"/>
  <c r="AA44" i="1"/>
  <c r="AE44" i="1" s="1"/>
  <c r="AG44" i="1"/>
  <c r="AH44" i="1"/>
  <c r="AG24" i="1"/>
  <c r="AA24" i="1"/>
  <c r="AE24" i="1" s="1"/>
  <c r="AH24" i="1"/>
  <c r="AI24" i="1" s="1"/>
  <c r="V24" i="1"/>
  <c r="T24" i="1" s="1"/>
  <c r="W24" i="1" s="1"/>
  <c r="Q24" i="1" s="1"/>
  <c r="R24" i="1" s="1"/>
  <c r="AI58" i="1"/>
  <c r="AA40" i="1"/>
  <c r="AE40" i="1" s="1"/>
  <c r="AH40" i="1"/>
  <c r="AI40" i="1" s="1"/>
  <c r="AG40" i="1"/>
  <c r="AA19" i="1"/>
  <c r="AE19" i="1" s="1"/>
  <c r="AH19" i="1"/>
  <c r="AG19" i="1"/>
  <c r="AI50" i="1"/>
  <c r="AI46" i="1"/>
  <c r="AG53" i="1"/>
  <c r="AA53" i="1"/>
  <c r="AE53" i="1" s="1"/>
  <c r="AH53" i="1"/>
  <c r="AI53" i="1" s="1"/>
  <c r="AI30" i="1"/>
  <c r="AA52" i="1"/>
  <c r="AE52" i="1" s="1"/>
  <c r="AH52" i="1"/>
  <c r="AG52" i="1"/>
  <c r="AH42" i="1"/>
  <c r="AA42" i="1"/>
  <c r="AE42" i="1" s="1"/>
  <c r="AG42" i="1"/>
  <c r="V40" i="1"/>
  <c r="T40" i="1" s="1"/>
  <c r="W40" i="1" s="1"/>
  <c r="Q40" i="1" s="1"/>
  <c r="R40" i="1" s="1"/>
  <c r="AA48" i="1"/>
  <c r="AE48" i="1" s="1"/>
  <c r="AH48" i="1"/>
  <c r="V48" i="1"/>
  <c r="T48" i="1" s="1"/>
  <c r="W48" i="1" s="1"/>
  <c r="Q48" i="1" s="1"/>
  <c r="R48" i="1" s="1"/>
  <c r="AG48" i="1"/>
  <c r="AI23" i="1"/>
  <c r="AA55" i="1"/>
  <c r="AE55" i="1" s="1"/>
  <c r="AH55" i="1"/>
  <c r="AG55" i="1"/>
  <c r="V55" i="1"/>
  <c r="T55" i="1" s="1"/>
  <c r="W55" i="1" s="1"/>
  <c r="Q55" i="1" s="1"/>
  <c r="R55" i="1" s="1"/>
  <c r="AG45" i="1"/>
  <c r="AH45" i="1"/>
  <c r="AI45" i="1" s="1"/>
  <c r="AA45" i="1"/>
  <c r="AE45" i="1" s="1"/>
  <c r="V37" i="1"/>
  <c r="T37" i="1" s="1"/>
  <c r="W37" i="1" s="1"/>
  <c r="Q37" i="1" s="1"/>
  <c r="R37" i="1" s="1"/>
  <c r="AH21" i="1"/>
  <c r="AG21" i="1"/>
  <c r="AA21" i="1"/>
  <c r="AE21" i="1" s="1"/>
  <c r="AI32" i="1"/>
  <c r="AA22" i="1"/>
  <c r="AE22" i="1" s="1"/>
  <c r="AH22" i="1"/>
  <c r="AG22" i="1"/>
  <c r="V52" i="1"/>
  <c r="T52" i="1" s="1"/>
  <c r="W52" i="1" s="1"/>
  <c r="Q52" i="1" s="1"/>
  <c r="R52" i="1" s="1"/>
  <c r="V21" i="1"/>
  <c r="T21" i="1" s="1"/>
  <c r="W21" i="1" s="1"/>
  <c r="Q21" i="1" s="1"/>
  <c r="R21" i="1" s="1"/>
  <c r="V54" i="1"/>
  <c r="T54" i="1" s="1"/>
  <c r="W54" i="1" s="1"/>
  <c r="Q54" i="1" s="1"/>
  <c r="R54" i="1" s="1"/>
  <c r="AI36" i="1"/>
  <c r="AH29" i="1"/>
  <c r="AA29" i="1"/>
  <c r="AE29" i="1" s="1"/>
  <c r="AG29" i="1"/>
  <c r="AH41" i="1"/>
  <c r="AA41" i="1"/>
  <c r="AE41" i="1" s="1"/>
  <c r="AG41" i="1"/>
  <c r="AH20" i="1"/>
  <c r="AI20" i="1" s="1"/>
  <c r="AA20" i="1"/>
  <c r="AE20" i="1" s="1"/>
  <c r="AG20" i="1"/>
  <c r="AH18" i="1"/>
  <c r="AA18" i="1"/>
  <c r="AE18" i="1" s="1"/>
  <c r="AG18" i="1"/>
  <c r="V28" i="1"/>
  <c r="T28" i="1" s="1"/>
  <c r="W28" i="1" s="1"/>
  <c r="Q28" i="1" s="1"/>
  <c r="R28" i="1" s="1"/>
  <c r="AI44" i="1" l="1"/>
  <c r="AI21" i="1"/>
  <c r="AI42" i="1"/>
  <c r="AI54" i="1"/>
  <c r="AI49" i="1"/>
  <c r="AI25" i="1"/>
  <c r="AI41" i="1"/>
  <c r="AI52" i="1"/>
  <c r="AI35" i="1"/>
  <c r="AI55" i="1"/>
  <c r="AI22" i="1"/>
  <c r="AI18" i="1"/>
  <c r="AI48" i="1"/>
  <c r="AI19" i="1"/>
  <c r="AI29" i="1"/>
  <c r="AI31" i="1"/>
</calcChain>
</file>

<file path=xl/sharedStrings.xml><?xml version="1.0" encoding="utf-8"?>
<sst xmlns="http://schemas.openxmlformats.org/spreadsheetml/2006/main" count="2023" uniqueCount="620">
  <si>
    <t>File opened</t>
  </si>
  <si>
    <t>2022-08-03 12:21:01</t>
  </si>
  <si>
    <t>Console s/n</t>
  </si>
  <si>
    <t>68C-831537</t>
  </si>
  <si>
    <t>Console ver</t>
  </si>
  <si>
    <t>Bluestem v.2.0.04</t>
  </si>
  <si>
    <t>Scripts ver</t>
  </si>
  <si>
    <t>2021.08  2.0.04, Aug 2021</t>
  </si>
  <si>
    <t>Head s/n</t>
  </si>
  <si>
    <t>68H-891537</t>
  </si>
  <si>
    <t>Head ver</t>
  </si>
  <si>
    <t>1.4.7</t>
  </si>
  <si>
    <t>Head cal</t>
  </si>
  <si>
    <t>{"oxygen": "21", "co2azero": "0.988409", "co2aspan1": "0.998891", "co2aspan2": "-0.0224022", "co2aspan2a": "0.283421", "co2aspan2b": "0.281308", "co2aspanconc1": "2490", "co2aspanconc2": "303.6", "co2bzero": "1.00587", "co2bspan1": "0.998779", "co2bspan2": "-0.0221525", "co2bspan2a": "0.283276", "co2bspan2b": "0.281153", "co2bspanconc1": "2490", "co2bspanconc2": "303.6", "h2oazero": "1.10563", "h2oaspan1": "0.996778", "h2oaspan2": "0", "h2oaspan2a": "0.066342", "h2oaspan2b": "0.0661282", "h2oaspanconc1": "12.55", "h2oaspanconc2": "0", "h2obzero": "1.10864", "h2obspan1": "0.99674", "h2obspan2": "0", "h2obspan2a": "0.066461", "h2obspan2b": "0.0662443", "h2obspanconc1": "12.55", "h2obspanconc2": "0", "tazero": "-0.0177078", "tbzero": "-0.0296612", "flowmeterzero": "0.996656", "flowazero": "0.33461", "flowbzero": "0.38417", "chamberpressurezero": "2.58989", "ssa_ref": "31195.9", "ssb_ref": "32453.3"}</t>
  </si>
  <si>
    <t>CO2 rangematch</t>
  </si>
  <si>
    <t>Mon Jul 18 08:14</t>
  </si>
  <si>
    <t>H2O rangematch</t>
  </si>
  <si>
    <t>Mon Jul 18 08:21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</si>
  <si>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</si>
  <si>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</si>
  <si>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</si>
  <si>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</si>
  <si>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</si>
  <si>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</si>
  <si>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</si>
  <si>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</si>
  <si>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</si>
  <si>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12:21:01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</si>
  <si>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</si>
  <si>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</si>
  <si>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</si>
  <si>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</si>
  <si>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</si>
  <si>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</si>
  <si>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</si>
  <si>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</si>
  <si>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</si>
  <si>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</si>
  <si>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</si>
  <si>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</si>
  <si>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</si>
  <si>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</si>
  <si>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</si>
  <si>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</si>
  <si>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</si>
  <si>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</si>
  <si>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</si>
  <si>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</si>
  <si>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</si>
  <si>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</si>
  <si>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</si>
  <si>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</si>
  <si>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</si>
  <si>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</si>
  <si>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</si>
  <si>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</si>
  <si>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</si>
  <si>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</si>
  <si>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</si>
  <si>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</si>
  <si>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</si>
  <si>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</si>
  <si>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</si>
  <si>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</si>
  <si>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</si>
  <si>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</si>
  <si>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</si>
  <si>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</si>
  <si>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</si>
  <si>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</si>
  <si>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</si>
  <si>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</si>
  <si>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</si>
  <si>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</si>
  <si>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</si>
  <si>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</si>
  <si>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</si>
  <si>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</si>
  <si>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</si>
  <si>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</si>
  <si>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</si>
  <si>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4.34858 79.7374 436.388 692.161 932.773 1154.36 1349.83 1512.23</t>
  </si>
  <si>
    <t>Fs_true</t>
  </si>
  <si>
    <t>0.243965 99.5034 402.368 601.114 801.245 1001.32 1200.9 1401.47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</si>
  <si>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</si>
  <si>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</si>
  <si>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</si>
  <si>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</si>
  <si>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</si>
  <si>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</si>
  <si>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</si>
  <si>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</si>
  <si>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</si>
  <si>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</si>
  <si>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</si>
  <si>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</si>
  <si>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</si>
  <si>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</si>
  <si>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</si>
  <si>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</si>
  <si>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</si>
  <si>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</si>
  <si>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</si>
  <si>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</si>
  <si>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</si>
  <si>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</si>
  <si>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</si>
  <si>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</si>
  <si>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</si>
  <si>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</si>
  <si>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</si>
  <si>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</si>
  <si>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</si>
  <si>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</si>
  <si>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</si>
  <si>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</si>
  <si>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</si>
  <si>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</si>
  <si>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</si>
  <si>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</si>
  <si>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</si>
  <si>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</si>
  <si>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</si>
  <si>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</si>
  <si>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</si>
  <si>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</si>
  <si>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</si>
  <si>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</si>
  <si>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</si>
  <si>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</si>
  <si>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</si>
  <si>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</si>
  <si>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</si>
  <si>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</si>
  <si>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</si>
  <si>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</si>
  <si>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</si>
  <si>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</si>
  <si>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</si>
  <si>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</si>
  <si>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</si>
  <si>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</si>
  <si>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</si>
  <si>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</si>
  <si>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</si>
  <si>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</si>
  <si>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</si>
  <si>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</si>
  <si>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</si>
  <si>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</si>
  <si>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</si>
  <si>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</si>
  <si>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</si>
  <si>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</si>
  <si>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</si>
  <si>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</si>
  <si>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</si>
  <si>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</si>
  <si>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</si>
  <si>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</si>
  <si>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</si>
  <si>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</si>
  <si>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</si>
  <si>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</si>
  <si>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</si>
  <si>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</si>
  <si>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</si>
  <si>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</si>
  <si>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</si>
  <si>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</si>
  <si>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</si>
  <si>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</si>
  <si>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</si>
  <si>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</si>
  <si>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</si>
  <si>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</si>
  <si>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</si>
  <si>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</si>
  <si>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</si>
  <si>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</si>
  <si>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</si>
  <si>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</si>
  <si>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</si>
  <si>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</si>
  <si>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</si>
  <si>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</si>
  <si>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</si>
  <si>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</si>
  <si>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</si>
  <si>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</si>
  <si>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</si>
  <si>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</si>
  <si>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</si>
  <si>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</si>
  <si>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</si>
  <si>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</si>
  <si>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</si>
  <si>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</si>
  <si>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</si>
  <si>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</si>
  <si>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</si>
  <si>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</si>
  <si>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</si>
  <si>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</si>
  <si>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</si>
  <si>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</si>
  <si>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</si>
  <si>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</si>
  <si>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</si>
  <si>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</si>
  <si>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</si>
  <si>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</si>
  <si>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</si>
  <si>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</si>
  <si>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</si>
  <si>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</si>
  <si>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</si>
  <si>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</si>
  <si>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</si>
  <si>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</si>
  <si>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</si>
  <si>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</si>
  <si>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</si>
  <si>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</si>
  <si>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</si>
  <si>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</si>
  <si>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</si>
  <si>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</si>
  <si>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</si>
  <si>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</si>
  <si>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</si>
  <si>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</si>
  <si>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</si>
  <si>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</si>
  <si>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</si>
  <si>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</si>
  <si>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</si>
  <si>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</si>
  <si>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</si>
  <si>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</si>
  <si>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</si>
  <si>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</si>
  <si>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</si>
  <si>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</si>
  <si>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</si>
  <si>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</si>
  <si>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</si>
  <si>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</si>
  <si>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</si>
  <si>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</si>
  <si>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</si>
  <si>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</si>
  <si>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</si>
  <si>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</si>
  <si>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</si>
  <si>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</si>
  <si>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</si>
  <si>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</si>
  <si>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</si>
  <si>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</si>
  <si>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</si>
  <si>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</si>
  <si>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</si>
  <si>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</si>
  <si>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</si>
  <si>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</si>
  <si>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</si>
  <si>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</si>
  <si>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</si>
  <si>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</si>
  <si>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</si>
  <si>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</si>
  <si>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</si>
  <si>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</si>
  <si>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</si>
  <si>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</si>
  <si>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</si>
  <si>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</si>
  <si>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</si>
  <si>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</si>
  <si>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</si>
  <si>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</si>
  <si>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</si>
  <si>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</si>
  <si>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</si>
  <si>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</si>
  <si>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</si>
  <si>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</si>
  <si>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</si>
  <si>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</si>
  <si>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</si>
  <si>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</si>
  <si>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</si>
  <si>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</si>
  <si>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</si>
  <si>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</si>
  <si>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</si>
  <si>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</si>
  <si>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</si>
  <si>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</si>
  <si>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</si>
  <si>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</si>
  <si>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</si>
  <si>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</si>
  <si>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</si>
  <si>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</si>
  <si>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</si>
  <si>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</si>
  <si>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</si>
  <si>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</si>
  <si>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</si>
  <si>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</si>
  <si>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</si>
  <si>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</si>
  <si>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</si>
  <si>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</si>
  <si>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</si>
  <si>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</si>
  <si>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</si>
  <si>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</si>
  <si>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</si>
  <si>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</si>
  <si>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</si>
  <si>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</si>
  <si>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</si>
  <si>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</si>
  <si>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</si>
  <si>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</si>
  <si>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</si>
  <si>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</si>
  <si>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</si>
  <si>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</si>
  <si>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</si>
  <si>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</si>
  <si>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</si>
  <si>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</si>
  <si>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</si>
  <si>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</si>
  <si>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</si>
  <si>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</si>
  <si>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</si>
  <si>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</si>
  <si>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</si>
  <si>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</si>
  <si>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</si>
  <si>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</si>
  <si>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</si>
  <si>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</si>
  <si>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</si>
  <si>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</si>
  <si>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</si>
  <si>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</si>
  <si>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</si>
  <si>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</si>
  <si>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</si>
  <si>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</si>
  <si>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</si>
  <si>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</si>
  <si>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</si>
  <si>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</si>
  <si>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</si>
  <si>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</si>
  <si>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</si>
  <si>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</si>
  <si>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</si>
  <si>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</si>
  <si>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</si>
  <si>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</si>
  <si>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</si>
  <si>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</si>
  <si>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</si>
  <si>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</si>
  <si>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</si>
  <si>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</si>
  <si>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</si>
  <si>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</si>
  <si>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</si>
  <si>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</si>
  <si>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</si>
  <si>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</si>
  <si>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</si>
  <si>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</si>
  <si>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</si>
  <si>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</si>
  <si>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</si>
  <si>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</si>
  <si>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</si>
  <si>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</si>
  <si>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</si>
  <si>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</si>
  <si>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</si>
  <si>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</si>
  <si>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</si>
  <si>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</si>
  <si>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</si>
  <si>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</si>
  <si>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20220803 12:41:03</t>
  </si>
  <si>
    <t>12:41:03</t>
  </si>
  <si>
    <t>none</t>
  </si>
  <si>
    <t>ripe2</t>
  </si>
  <si>
    <t>2</t>
  </si>
  <si>
    <t>1</t>
  </si>
  <si>
    <t>maize</t>
  </si>
  <si>
    <t>MPF-918-20220629-11_33_48</t>
  </si>
  <si>
    <t>MPF-1092-20220803-12_41_02</t>
  </si>
  <si>
    <t>DARK-1093-20220803-12_41_09</t>
  </si>
  <si>
    <t>-</t>
  </si>
  <si>
    <t>0: Broadleaf</t>
  </si>
  <si>
    <t>12:40:27</t>
  </si>
  <si>
    <t>2/2</t>
  </si>
  <si>
    <t>11111111</t>
  </si>
  <si>
    <t>oooooooo</t>
  </si>
  <si>
    <t>off</t>
  </si>
  <si>
    <t>20220803 12:43:39</t>
  </si>
  <si>
    <t>12:43:39</t>
  </si>
  <si>
    <t>MPF-1094-20220803-12_43_38</t>
  </si>
  <si>
    <t>DARK-1095-20220803-12_43_45</t>
  </si>
  <si>
    <t>12:42:23</t>
  </si>
  <si>
    <t>20220803 12:45:35</t>
  </si>
  <si>
    <t>12:45:35</t>
  </si>
  <si>
    <t>MPF-1096-20220803-12_45_34</t>
  </si>
  <si>
    <t>DARK-1097-20220803-12_45_41</t>
  </si>
  <si>
    <t>12:44:58</t>
  </si>
  <si>
    <t>20220803 12:47:37</t>
  </si>
  <si>
    <t>12:47:37</t>
  </si>
  <si>
    <t>MPF-1098-20220803-12_47_35</t>
  </si>
  <si>
    <t>DARK-1099-20220803-12_47_43</t>
  </si>
  <si>
    <t>12:46:58</t>
  </si>
  <si>
    <t>20220803 12:49:47</t>
  </si>
  <si>
    <t>12:49:47</t>
  </si>
  <si>
    <t>MPF-1100-20220803-12_49_45</t>
  </si>
  <si>
    <t>DARK-1101-20220803-12_49_53</t>
  </si>
  <si>
    <t>12:49:07</t>
  </si>
  <si>
    <t>20220803 12:51:58</t>
  </si>
  <si>
    <t>12:51:58</t>
  </si>
  <si>
    <t>MPF-1102-20220803-12_51_57</t>
  </si>
  <si>
    <t>DARK-1103-20220803-12_52_04</t>
  </si>
  <si>
    <t>12:51:19</t>
  </si>
  <si>
    <t>20220803 12:53:48</t>
  </si>
  <si>
    <t>12:53:48</t>
  </si>
  <si>
    <t>MPF-1104-20220803-12_53_46</t>
  </si>
  <si>
    <t>DARK-1105-20220803-12_53_54</t>
  </si>
  <si>
    <t>12:53:08</t>
  </si>
  <si>
    <t>20220803 12:56:12</t>
  </si>
  <si>
    <t>12:56:12</t>
  </si>
  <si>
    <t>MPF-1106-20220803-12_56_10</t>
  </si>
  <si>
    <t>DARK-1107-20220803-12_56_18</t>
  </si>
  <si>
    <t>12:55:09</t>
  </si>
  <si>
    <t>20220803 12:58:07</t>
  </si>
  <si>
    <t>12:58:07</t>
  </si>
  <si>
    <t>MPF-1108-20220803-12_58_05</t>
  </si>
  <si>
    <t>DARK-1109-20220803-12_58_13</t>
  </si>
  <si>
    <t>12:57:29</t>
  </si>
  <si>
    <t>20220803 12:59:46</t>
  </si>
  <si>
    <t>12:59:46</t>
  </si>
  <si>
    <t>MPF-1110-20220803-12_59_45</t>
  </si>
  <si>
    <t>DARK-1111-20220803-12_59_52</t>
  </si>
  <si>
    <t>13:00:27</t>
  </si>
  <si>
    <t>20220803 13:02:43</t>
  </si>
  <si>
    <t>13:02:43</t>
  </si>
  <si>
    <t>MPF-1112-20220803-13_02_42</t>
  </si>
  <si>
    <t>DARK-1113-20220803-13_02_49</t>
  </si>
  <si>
    <t>13:01:35</t>
  </si>
  <si>
    <t>20220803 13:05:13</t>
  </si>
  <si>
    <t>13:05:13</t>
  </si>
  <si>
    <t>MPF-1114-20220803-13_05_12</t>
  </si>
  <si>
    <t>DARK-1115-20220803-13_05_19</t>
  </si>
  <si>
    <t>13:03:52</t>
  </si>
  <si>
    <t>20220803 13:07:42</t>
  </si>
  <si>
    <t>13:07:42</t>
  </si>
  <si>
    <t>MPF-1116-20220803-13_07_41</t>
  </si>
  <si>
    <t>DARK-1117-20220803-13_07_48</t>
  </si>
  <si>
    <t>13:06:39</t>
  </si>
  <si>
    <t>20220803 13:10:13</t>
  </si>
  <si>
    <t>13:10:13</t>
  </si>
  <si>
    <t>MPF-1118-20220803-13_10_12</t>
  </si>
  <si>
    <t>DARK-1119-20220803-13_10_19</t>
  </si>
  <si>
    <t>13:09:32</t>
  </si>
  <si>
    <t>20220803 13:33:08</t>
  </si>
  <si>
    <t>13:33:08</t>
  </si>
  <si>
    <t>3</t>
  </si>
  <si>
    <t>MPF-1120-20220803-13_33_07</t>
  </si>
  <si>
    <t>DARK-1121-20220803-13_33_14</t>
  </si>
  <si>
    <t>13:32:32</t>
  </si>
  <si>
    <t>20220803 13:36:11</t>
  </si>
  <si>
    <t>13:36:11</t>
  </si>
  <si>
    <t>MPF-1122-20220803-13_36_10</t>
  </si>
  <si>
    <t>DARK-1123-20220803-13_36_17</t>
  </si>
  <si>
    <t>13:34:37</t>
  </si>
  <si>
    <t>20220803 13:38:00</t>
  </si>
  <si>
    <t>13:38:00</t>
  </si>
  <si>
    <t>MPF-1124-20220803-13_37_59</t>
  </si>
  <si>
    <t>DARK-1125-20220803-13_38_07</t>
  </si>
  <si>
    <t>13:37:23</t>
  </si>
  <si>
    <t>20220803 13:40:19</t>
  </si>
  <si>
    <t>13:40:19</t>
  </si>
  <si>
    <t>MPF-1126-20220803-13_40_18</t>
  </si>
  <si>
    <t>DARK-1127-20220803-13_40_25</t>
  </si>
  <si>
    <t>13:39:41</t>
  </si>
  <si>
    <t>20220803 13:42:23</t>
  </si>
  <si>
    <t>13:42:23</t>
  </si>
  <si>
    <t>MPF-1128-20220803-13_42_22</t>
  </si>
  <si>
    <t>DARK-1129-20220803-13_42_29</t>
  </si>
  <si>
    <t>13:41:45</t>
  </si>
  <si>
    <t>20220803 13:44:16</t>
  </si>
  <si>
    <t>13:44:16</t>
  </si>
  <si>
    <t>MPF-1130-20220803-13_44_15</t>
  </si>
  <si>
    <t>DARK-1131-20220803-13_44_23</t>
  </si>
  <si>
    <t>13:43:37</t>
  </si>
  <si>
    <t>20220803 13:46:12</t>
  </si>
  <si>
    <t>13:46:12</t>
  </si>
  <si>
    <t>MPF-1132-20220803-13_46_11</t>
  </si>
  <si>
    <t>DARK-1133-20220803-13_46_19</t>
  </si>
  <si>
    <t>13:45:34</t>
  </si>
  <si>
    <t>20220803 13:48:44</t>
  </si>
  <si>
    <t>13:48:44</t>
  </si>
  <si>
    <t>MPF-1134-20220803-13_48_43</t>
  </si>
  <si>
    <t>DARK-1135-20220803-13_48_50</t>
  </si>
  <si>
    <t>13:47:30</t>
  </si>
  <si>
    <t>20220803 13:50:38</t>
  </si>
  <si>
    <t>13:50:38</t>
  </si>
  <si>
    <t>MPF-1136-20220803-13_50_37</t>
  </si>
  <si>
    <t>DARK-1137-20220803-13_50_44</t>
  </si>
  <si>
    <t>13:50:00</t>
  </si>
  <si>
    <t>20220803 13:52:17</t>
  </si>
  <si>
    <t>13:52:17</t>
  </si>
  <si>
    <t>MPF-1138-20220803-13_52_16</t>
  </si>
  <si>
    <t>DARK-1139-20220803-13_52_24</t>
  </si>
  <si>
    <t>13:52:47</t>
  </si>
  <si>
    <t>20220803 13:54:51</t>
  </si>
  <si>
    <t>13:54:51</t>
  </si>
  <si>
    <t>MPF-1140-20220803-13_54_50</t>
  </si>
  <si>
    <t>DARK-1141-20220803-13_54_57</t>
  </si>
  <si>
    <t>13:53:55</t>
  </si>
  <si>
    <t>20220803 13:56:59</t>
  </si>
  <si>
    <t>13:56:59</t>
  </si>
  <si>
    <t>MPF-1142-20220803-13_56_58</t>
  </si>
  <si>
    <t>DARK-1143-20220803-13_57_05</t>
  </si>
  <si>
    <t>13:56:06</t>
  </si>
  <si>
    <t>20220803 13:58:38</t>
  </si>
  <si>
    <t>13:58:38</t>
  </si>
  <si>
    <t>MPF-1144-20220803-13_58_37</t>
  </si>
  <si>
    <t>DARK-1145-20220803-13_58_45</t>
  </si>
  <si>
    <t>13:59:10</t>
  </si>
  <si>
    <t>20220803 14:00:59</t>
  </si>
  <si>
    <t>14:00:59</t>
  </si>
  <si>
    <t>MPF-1146-20220803-14_00_58</t>
  </si>
  <si>
    <t>DARK-1147-20220803-14_01_05</t>
  </si>
  <si>
    <t>14:00:17</t>
  </si>
  <si>
    <t>20220803 14:20:37</t>
  </si>
  <si>
    <t>14:20:37</t>
  </si>
  <si>
    <t>5</t>
  </si>
  <si>
    <t>MPF-1148-20220803-14_20_36</t>
  </si>
  <si>
    <t>DARK-1149-20220803-14_20_44</t>
  </si>
  <si>
    <t>14:20:00</t>
  </si>
  <si>
    <t>20220803 14:23:30</t>
  </si>
  <si>
    <t>14:23:30</t>
  </si>
  <si>
    <t>MPF-1150-20220803-14_23_29</t>
  </si>
  <si>
    <t>DARK-1151-20220803-14_23_37</t>
  </si>
  <si>
    <t>14:21:56</t>
  </si>
  <si>
    <t>20220803 14:25:53</t>
  </si>
  <si>
    <t>14:25:53</t>
  </si>
  <si>
    <t>MPF-1152-20220803-14_25_52</t>
  </si>
  <si>
    <t>DARK-1153-20220803-14_26_00</t>
  </si>
  <si>
    <t>14:24:51</t>
  </si>
  <si>
    <t>20220803 14:27:52</t>
  </si>
  <si>
    <t>14:27:52</t>
  </si>
  <si>
    <t>MPF-1154-20220803-14_27_51</t>
  </si>
  <si>
    <t>DARK-1155-20220803-14_27_58</t>
  </si>
  <si>
    <t>14:27:15</t>
  </si>
  <si>
    <t>20220803 14:30:06</t>
  </si>
  <si>
    <t>14:30:06</t>
  </si>
  <si>
    <t>MPF-1156-20220803-14_30_05</t>
  </si>
  <si>
    <t>DARK-1157-20220803-14_30_13</t>
  </si>
  <si>
    <t>14:29:27</t>
  </si>
  <si>
    <t>20220803 14:32:09</t>
  </si>
  <si>
    <t>14:32:09</t>
  </si>
  <si>
    <t>MPF-1158-20220803-14_32_08</t>
  </si>
  <si>
    <t>DARK-1159-20220803-14_32_16</t>
  </si>
  <si>
    <t>14:31:30</t>
  </si>
  <si>
    <t>20220803 14:34:26</t>
  </si>
  <si>
    <t>14:34:26</t>
  </si>
  <si>
    <t>MPF-1160-20220803-14_34_25</t>
  </si>
  <si>
    <t>DARK-1161-20220803-14_34_32</t>
  </si>
  <si>
    <t>14:33:46</t>
  </si>
  <si>
    <t>20220803 14:37:06</t>
  </si>
  <si>
    <t>14:37:06</t>
  </si>
  <si>
    <t>MPF-1162-20220803-14_37_05</t>
  </si>
  <si>
    <t>DARK-1163-20220803-14_37_13</t>
  </si>
  <si>
    <t>14:35:43</t>
  </si>
  <si>
    <t>20220803 14:38:56</t>
  </si>
  <si>
    <t>14:38:56</t>
  </si>
  <si>
    <t>MPF-1164-20220803-14_38_55</t>
  </si>
  <si>
    <t>DARK-1165-20220803-14_39_03</t>
  </si>
  <si>
    <t>14:38:18</t>
  </si>
  <si>
    <t>20220803 14:41:00</t>
  </si>
  <si>
    <t>14:41:00</t>
  </si>
  <si>
    <t>MPF-1166-20220803-14_40_59</t>
  </si>
  <si>
    <t>DARK-1167-20220803-14_41_07</t>
  </si>
  <si>
    <t>14:40:22</t>
  </si>
  <si>
    <t>20220803 14:42:55</t>
  </si>
  <si>
    <t>14:42:55</t>
  </si>
  <si>
    <t>MPF-1168-20220803-14_42_54</t>
  </si>
  <si>
    <t>DARK-1169-20220803-14_43_02</t>
  </si>
  <si>
    <t>14:42:12</t>
  </si>
  <si>
    <t>20220803 14:44:51</t>
  </si>
  <si>
    <t>14:44:51</t>
  </si>
  <si>
    <t>MPF-1170-20220803-14_44_50</t>
  </si>
  <si>
    <t>DARK-1171-20220803-14_44_58</t>
  </si>
  <si>
    <t>14:44:08</t>
  </si>
  <si>
    <t>20220803 14:46:49</t>
  </si>
  <si>
    <t>14:46:49</t>
  </si>
  <si>
    <t>MPF-1172-20220803-14_46_48</t>
  </si>
  <si>
    <t>DARK-1173-20220803-14_46_56</t>
  </si>
  <si>
    <t>14:46:07</t>
  </si>
  <si>
    <t>20220803 14:48:49</t>
  </si>
  <si>
    <t>14:48:49</t>
  </si>
  <si>
    <t>MPF-1174-20220803-14_48_48</t>
  </si>
  <si>
    <t>DARK-1175-20220803-14_48_55</t>
  </si>
  <si>
    <t>14:48:05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</si>
</sst>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58"/>
  <sheetViews>
    <sheetView tabSelected="1" workbookViewId="0"/>
  </sheetViews>
  <sheetFormatPr defaultRowHeight="14.4" x14ac:dyDescent="0.3"/>
  <sheetData>
    <row r="2" spans="1:267" x14ac:dyDescent="0.3">
      <c r="A2" t="s">
        <v>29</v>
      </c>
      <c r="B2" t="s">
        <v>30</v>
      </c>
      <c r="C2" t="s">
        <v>32</v>
      </c>
    </row>
    <row r="3" spans="1:267" x14ac:dyDescent="0.3">
      <c r="B3" t="s">
        <v>31</v>
      </c>
      <c r="C3">
        <v>21</v>
      </c>
    </row>
    <row r="4" spans="1:267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7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7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67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7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</row>
    <row r="15" spans="1:267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89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174</v>
      </c>
      <c r="BZ15" t="s">
        <v>182</v>
      </c>
      <c r="CA15" t="s">
        <v>148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118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108</v>
      </c>
      <c r="EQ15" t="s">
        <v>111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</row>
    <row r="16" spans="1:267" x14ac:dyDescent="0.3">
      <c r="B16" t="s">
        <v>368</v>
      </c>
      <c r="C16" t="s">
        <v>368</v>
      </c>
      <c r="F16" t="s">
        <v>368</v>
      </c>
      <c r="L16" t="s">
        <v>368</v>
      </c>
      <c r="M16" t="s">
        <v>369</v>
      </c>
      <c r="N16" t="s">
        <v>370</v>
      </c>
      <c r="O16" t="s">
        <v>371</v>
      </c>
      <c r="P16" t="s">
        <v>372</v>
      </c>
      <c r="Q16" t="s">
        <v>372</v>
      </c>
      <c r="R16" t="s">
        <v>205</v>
      </c>
      <c r="S16" t="s">
        <v>205</v>
      </c>
      <c r="T16" t="s">
        <v>369</v>
      </c>
      <c r="U16" t="s">
        <v>369</v>
      </c>
      <c r="V16" t="s">
        <v>369</v>
      </c>
      <c r="W16" t="s">
        <v>369</v>
      </c>
      <c r="X16" t="s">
        <v>373</v>
      </c>
      <c r="Y16" t="s">
        <v>374</v>
      </c>
      <c r="Z16" t="s">
        <v>374</v>
      </c>
      <c r="AA16" t="s">
        <v>375</v>
      </c>
      <c r="AB16" t="s">
        <v>376</v>
      </c>
      <c r="AC16" t="s">
        <v>375</v>
      </c>
      <c r="AD16" t="s">
        <v>375</v>
      </c>
      <c r="AE16" t="s">
        <v>375</v>
      </c>
      <c r="AF16" t="s">
        <v>373</v>
      </c>
      <c r="AG16" t="s">
        <v>373</v>
      </c>
      <c r="AH16" t="s">
        <v>373</v>
      </c>
      <c r="AI16" t="s">
        <v>373</v>
      </c>
      <c r="AJ16" t="s">
        <v>377</v>
      </c>
      <c r="AK16" t="s">
        <v>376</v>
      </c>
      <c r="AM16" t="s">
        <v>376</v>
      </c>
      <c r="AN16" t="s">
        <v>377</v>
      </c>
      <c r="AT16" t="s">
        <v>371</v>
      </c>
      <c r="BA16" t="s">
        <v>371</v>
      </c>
      <c r="BB16" t="s">
        <v>371</v>
      </c>
      <c r="BC16" t="s">
        <v>371</v>
      </c>
      <c r="BD16" t="s">
        <v>378</v>
      </c>
      <c r="BR16" t="s">
        <v>379</v>
      </c>
      <c r="BS16" t="s">
        <v>379</v>
      </c>
      <c r="BT16" t="s">
        <v>379</v>
      </c>
      <c r="BU16" t="s">
        <v>371</v>
      </c>
      <c r="BW16" t="s">
        <v>380</v>
      </c>
      <c r="BZ16" t="s">
        <v>379</v>
      </c>
      <c r="CE16" t="s">
        <v>368</v>
      </c>
      <c r="CF16" t="s">
        <v>368</v>
      </c>
      <c r="CG16" t="s">
        <v>368</v>
      </c>
      <c r="CH16" t="s">
        <v>368</v>
      </c>
      <c r="CI16" t="s">
        <v>371</v>
      </c>
      <c r="CJ16" t="s">
        <v>371</v>
      </c>
      <c r="CL16" t="s">
        <v>381</v>
      </c>
      <c r="CM16" t="s">
        <v>382</v>
      </c>
      <c r="CP16" t="s">
        <v>369</v>
      </c>
      <c r="CQ16" t="s">
        <v>368</v>
      </c>
      <c r="CR16" t="s">
        <v>372</v>
      </c>
      <c r="CS16" t="s">
        <v>372</v>
      </c>
      <c r="CT16" t="s">
        <v>383</v>
      </c>
      <c r="CU16" t="s">
        <v>383</v>
      </c>
      <c r="CV16" t="s">
        <v>372</v>
      </c>
      <c r="CW16" t="s">
        <v>383</v>
      </c>
      <c r="CX16" t="s">
        <v>377</v>
      </c>
      <c r="CY16" t="s">
        <v>375</v>
      </c>
      <c r="CZ16" t="s">
        <v>375</v>
      </c>
      <c r="DA16" t="s">
        <v>374</v>
      </c>
      <c r="DB16" t="s">
        <v>374</v>
      </c>
      <c r="DC16" t="s">
        <v>374</v>
      </c>
      <c r="DD16" t="s">
        <v>374</v>
      </c>
      <c r="DE16" t="s">
        <v>374</v>
      </c>
      <c r="DF16" t="s">
        <v>384</v>
      </c>
      <c r="DG16" t="s">
        <v>371</v>
      </c>
      <c r="DH16" t="s">
        <v>371</v>
      </c>
      <c r="DI16" t="s">
        <v>372</v>
      </c>
      <c r="DJ16" t="s">
        <v>372</v>
      </c>
      <c r="DK16" t="s">
        <v>372</v>
      </c>
      <c r="DL16" t="s">
        <v>383</v>
      </c>
      <c r="DM16" t="s">
        <v>372</v>
      </c>
      <c r="DN16" t="s">
        <v>383</v>
      </c>
      <c r="DO16" t="s">
        <v>375</v>
      </c>
      <c r="DP16" t="s">
        <v>375</v>
      </c>
      <c r="DQ16" t="s">
        <v>374</v>
      </c>
      <c r="DR16" t="s">
        <v>374</v>
      </c>
      <c r="DS16" t="s">
        <v>371</v>
      </c>
      <c r="DX16" t="s">
        <v>371</v>
      </c>
      <c r="EA16" t="s">
        <v>374</v>
      </c>
      <c r="EB16" t="s">
        <v>374</v>
      </c>
      <c r="EC16" t="s">
        <v>374</v>
      </c>
      <c r="ED16" t="s">
        <v>374</v>
      </c>
      <c r="EE16" t="s">
        <v>374</v>
      </c>
      <c r="EF16" t="s">
        <v>371</v>
      </c>
      <c r="EG16" t="s">
        <v>371</v>
      </c>
      <c r="EH16" t="s">
        <v>371</v>
      </c>
      <c r="EI16" t="s">
        <v>368</v>
      </c>
      <c r="EL16" t="s">
        <v>385</v>
      </c>
      <c r="EM16" t="s">
        <v>385</v>
      </c>
      <c r="EO16" t="s">
        <v>368</v>
      </c>
      <c r="EP16" t="s">
        <v>386</v>
      </c>
      <c r="ER16" t="s">
        <v>368</v>
      </c>
      <c r="ES16" t="s">
        <v>368</v>
      </c>
      <c r="EU16" t="s">
        <v>387</v>
      </c>
      <c r="EV16" t="s">
        <v>388</v>
      </c>
      <c r="EW16" t="s">
        <v>387</v>
      </c>
      <c r="EX16" t="s">
        <v>388</v>
      </c>
      <c r="EY16" t="s">
        <v>387</v>
      </c>
      <c r="EZ16" t="s">
        <v>388</v>
      </c>
      <c r="FA16" t="s">
        <v>376</v>
      </c>
      <c r="FB16" t="s">
        <v>376</v>
      </c>
      <c r="FC16" t="s">
        <v>371</v>
      </c>
      <c r="FD16" t="s">
        <v>389</v>
      </c>
      <c r="FE16" t="s">
        <v>371</v>
      </c>
      <c r="FG16" t="s">
        <v>369</v>
      </c>
      <c r="FH16" t="s">
        <v>390</v>
      </c>
      <c r="FI16" t="s">
        <v>369</v>
      </c>
      <c r="FN16" t="s">
        <v>391</v>
      </c>
      <c r="FO16" t="s">
        <v>391</v>
      </c>
      <c r="GB16" t="s">
        <v>391</v>
      </c>
      <c r="GC16" t="s">
        <v>391</v>
      </c>
      <c r="GD16" t="s">
        <v>392</v>
      </c>
      <c r="GE16" t="s">
        <v>392</v>
      </c>
      <c r="GF16" t="s">
        <v>374</v>
      </c>
      <c r="GG16" t="s">
        <v>374</v>
      </c>
      <c r="GH16" t="s">
        <v>376</v>
      </c>
      <c r="GI16" t="s">
        <v>374</v>
      </c>
      <c r="GJ16" t="s">
        <v>383</v>
      </c>
      <c r="GK16" t="s">
        <v>376</v>
      </c>
      <c r="GL16" t="s">
        <v>376</v>
      </c>
      <c r="GN16" t="s">
        <v>391</v>
      </c>
      <c r="GO16" t="s">
        <v>391</v>
      </c>
      <c r="GP16" t="s">
        <v>391</v>
      </c>
      <c r="GQ16" t="s">
        <v>391</v>
      </c>
      <c r="GR16" t="s">
        <v>391</v>
      </c>
      <c r="GS16" t="s">
        <v>391</v>
      </c>
      <c r="GT16" t="s">
        <v>391</v>
      </c>
      <c r="GU16" t="s">
        <v>393</v>
      </c>
      <c r="GV16" t="s">
        <v>393</v>
      </c>
      <c r="GW16" t="s">
        <v>393</v>
      </c>
      <c r="GX16" t="s">
        <v>394</v>
      </c>
      <c r="GY16" t="s">
        <v>391</v>
      </c>
      <c r="GZ16" t="s">
        <v>391</v>
      </c>
      <c r="HA16" t="s">
        <v>391</v>
      </c>
      <c r="HB16" t="s">
        <v>391</v>
      </c>
      <c r="HC16" t="s">
        <v>391</v>
      </c>
      <c r="HD16" t="s">
        <v>391</v>
      </c>
      <c r="HE16" t="s">
        <v>391</v>
      </c>
      <c r="HF16" t="s">
        <v>391</v>
      </c>
      <c r="HG16" t="s">
        <v>391</v>
      </c>
      <c r="HH16" t="s">
        <v>391</v>
      </c>
      <c r="HI16" t="s">
        <v>391</v>
      </c>
      <c r="HJ16" t="s">
        <v>391</v>
      </c>
      <c r="HQ16" t="s">
        <v>391</v>
      </c>
      <c r="HR16" t="s">
        <v>376</v>
      </c>
      <c r="HS16" t="s">
        <v>376</v>
      </c>
      <c r="HT16" t="s">
        <v>387</v>
      </c>
      <c r="HU16" t="s">
        <v>388</v>
      </c>
      <c r="HV16" t="s">
        <v>388</v>
      </c>
      <c r="HZ16" t="s">
        <v>388</v>
      </c>
      <c r="ID16" t="s">
        <v>372</v>
      </c>
      <c r="IE16" t="s">
        <v>372</v>
      </c>
      <c r="IF16" t="s">
        <v>383</v>
      </c>
      <c r="IG16" t="s">
        <v>383</v>
      </c>
      <c r="IH16" t="s">
        <v>395</v>
      </c>
      <c r="II16" t="s">
        <v>395</v>
      </c>
      <c r="IJ16" t="s">
        <v>391</v>
      </c>
      <c r="IK16" t="s">
        <v>391</v>
      </c>
      <c r="IL16" t="s">
        <v>391</v>
      </c>
      <c r="IM16" t="s">
        <v>391</v>
      </c>
      <c r="IN16" t="s">
        <v>391</v>
      </c>
      <c r="IO16" t="s">
        <v>391</v>
      </c>
      <c r="IP16" t="s">
        <v>374</v>
      </c>
      <c r="IQ16" t="s">
        <v>391</v>
      </c>
      <c r="IS16" t="s">
        <v>377</v>
      </c>
      <c r="IT16" t="s">
        <v>377</v>
      </c>
      <c r="IU16" t="s">
        <v>374</v>
      </c>
      <c r="IV16" t="s">
        <v>374</v>
      </c>
      <c r="IW16" t="s">
        <v>374</v>
      </c>
      <c r="IX16" t="s">
        <v>374</v>
      </c>
      <c r="IY16" t="s">
        <v>374</v>
      </c>
      <c r="IZ16" t="s">
        <v>376</v>
      </c>
      <c r="JA16" t="s">
        <v>376</v>
      </c>
      <c r="JB16" t="s">
        <v>376</v>
      </c>
      <c r="JC16" t="s">
        <v>374</v>
      </c>
      <c r="JD16" t="s">
        <v>372</v>
      </c>
      <c r="JE16" t="s">
        <v>383</v>
      </c>
      <c r="JF16" t="s">
        <v>376</v>
      </c>
      <c r="JG16" t="s">
        <v>376</v>
      </c>
    </row>
    <row r="17" spans="1:267" x14ac:dyDescent="0.3">
      <c r="A17">
        <v>1</v>
      </c>
      <c r="B17">
        <v>1659548463.5999999</v>
      </c>
      <c r="C17">
        <v>0</v>
      </c>
      <c r="D17" t="s">
        <v>396</v>
      </c>
      <c r="E17" t="s">
        <v>397</v>
      </c>
      <c r="F17" t="s">
        <v>398</v>
      </c>
      <c r="G17" t="s">
        <v>399</v>
      </c>
      <c r="H17" t="s">
        <v>400</v>
      </c>
      <c r="I17" t="s">
        <v>401</v>
      </c>
      <c r="J17" t="s">
        <v>402</v>
      </c>
      <c r="K17">
        <f t="shared" ref="K17:K58" si="0">O17 * AB17 / CR17</f>
        <v>7.1814618766230414</v>
      </c>
      <c r="L17">
        <v>1659548463.5999999</v>
      </c>
      <c r="M17">
        <f t="shared" ref="M17:M58" si="1">(N17)/1000</f>
        <v>5.3952548911912843E-3</v>
      </c>
      <c r="N17">
        <f t="shared" ref="N17:N58" si="2">1000*CX17*AL17*(CT17-CU17)/(100*CM17*(1000-AL17*CT17))</f>
        <v>5.3952548911912848</v>
      </c>
      <c r="O17">
        <f t="shared" ref="O17:O58" si="3">CX17*AL17*(CS17-CR17*(1000-AL17*CU17)/(1000-AL17*CT17))/(100*CM17)</f>
        <v>41.525736288963067</v>
      </c>
      <c r="P17">
        <f t="shared" ref="P17:P58" si="4">CR17 - IF(AL17&gt;1, O17*CM17*100/(AN17*DF17), 0)</f>
        <v>347.96300000000002</v>
      </c>
      <c r="Q17">
        <f t="shared" ref="Q17:Q58" si="5">((W17-M17/2)*P17-O17)/(W17+M17/2)</f>
        <v>93.116763606907298</v>
      </c>
      <c r="R17">
        <f t="shared" ref="R17:R58" si="6">Q17*(CY17+CZ17)/1000</f>
        <v>9.2007663803099966</v>
      </c>
      <c r="S17">
        <f t="shared" ref="S17:S58" si="7">(CR17 - IF(AL17&gt;1, O17*CM17*100/(AN17*DF17), 0))*(CY17+CZ17)/1000</f>
        <v>34.381846490145001</v>
      </c>
      <c r="T17">
        <f t="shared" ref="T17:T58" si="8">2/((1/V17-1/U17)+SIGN(V17)*SQRT((1/V17-1/U17)*(1/V17-1/U17) + 4*CN17/((CN17+1)*(CN17+1))*(2*1/V17*1/U17-1/U17*1/U17)))</f>
        <v>0.28045200543846899</v>
      </c>
      <c r="U17">
        <f t="shared" ref="U17:U5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2.9053612439531844</v>
      </c>
      <c r="V17">
        <f t="shared" ref="V17:V58" si="10">M17*(1000-(1000*0.61365*EXP(17.502*Z17/(240.97+Z17))/(CY17+CZ17)+CT17)/2)/(1000*0.61365*EXP(17.502*Z17/(240.97+Z17))/(CY17+CZ17)-CT17)</f>
        <v>0.26623336270225278</v>
      </c>
      <c r="W17">
        <f t="shared" ref="W17:W58" si="11">1/((CN17+1)/(T17/1.6)+1/(U17/1.37)) + CN17/((CN17+1)/(T17/1.6) + CN17/(U17/1.37))</f>
        <v>0.16761324698975877</v>
      </c>
      <c r="X17">
        <f t="shared" ref="X17:X58" si="12">(CI17*CL17)</f>
        <v>382.43699936534193</v>
      </c>
      <c r="Y17">
        <f t="shared" ref="Y17:Y58" si="13">(DA17+(X17+2*0.95*0.0000000567*(((DA17+$B$7)+273)^4-(DA17+273)^4)-44100*M17)/(1.84*29.3*U17+8*0.95*0.0000000567*(DA17+273)^3))</f>
        <v>32.713461456015139</v>
      </c>
      <c r="Z17">
        <f t="shared" ref="Z17:Z58" si="14">($C$7*DB17+$D$7*DC17+$E$7*Y17)</f>
        <v>32.001600000000003</v>
      </c>
      <c r="AA17">
        <f t="shared" ref="AA17:AA58" si="15">0.61365*EXP(17.502*Z17/(240.97+Z17))</f>
        <v>4.7755156809405879</v>
      </c>
      <c r="AB17">
        <f t="shared" ref="AB17:AB58" si="16">(AC17/AD17*100)</f>
        <v>60.176729958176566</v>
      </c>
      <c r="AC17">
        <f t="shared" ref="AC17:AC58" si="17">CT17*(CY17+CZ17)/1000</f>
        <v>2.8504099372454998</v>
      </c>
      <c r="AD17">
        <f t="shared" ref="AD17:AD58" si="18">0.61365*EXP(17.502*DA17/(240.97+DA17))</f>
        <v>4.7367311903231757</v>
      </c>
      <c r="AE17">
        <f t="shared" ref="AE17:AE58" si="19">(AA17-CT17*(CY17+CZ17)/1000)</f>
        <v>1.925105743695088</v>
      </c>
      <c r="AF17">
        <f t="shared" ref="AF17:AF58" si="20">(-M17*44100)</f>
        <v>-237.93074070153563</v>
      </c>
      <c r="AG17">
        <f t="shared" ref="AG17:AG58" si="21">2*29.3*U17*0.92*(DA17-Z17)</f>
        <v>-22.555272295296888</v>
      </c>
      <c r="AH17">
        <f t="shared" ref="AH17:AH58" si="22">2*0.95*0.0000000567*(((DA17+$B$7)+273)^4-(Z17+273)^4)</f>
        <v>-1.7593729872008548</v>
      </c>
      <c r="AI17">
        <f t="shared" ref="AI17:AI58" si="23">X17+AH17+AF17+AG17</f>
        <v>120.19161338130858</v>
      </c>
      <c r="AJ17">
        <v>0</v>
      </c>
      <c r="AK17">
        <v>0</v>
      </c>
      <c r="AL17">
        <f t="shared" ref="AL17:AL58" si="24">IF(AJ17*$H$13&gt;=AN17,1,(AN17/(AN17-AJ17*$H$13)))</f>
        <v>1</v>
      </c>
      <c r="AM17">
        <f t="shared" ref="AM17:AM58" si="25">(AL17-1)*100</f>
        <v>0</v>
      </c>
      <c r="AN17">
        <f t="shared" ref="AN17:AN58" si="26">MAX(0,($B$13+$C$13*DF17)/(1+$D$13*DF17)*CY17/(DA17+273)*$E$13)</f>
        <v>51322.177056556582</v>
      </c>
      <c r="AO17" t="s">
        <v>403</v>
      </c>
      <c r="AP17">
        <v>10366.9</v>
      </c>
      <c r="AQ17">
        <v>993.59653846153856</v>
      </c>
      <c r="AR17">
        <v>3431.87</v>
      </c>
      <c r="AS17">
        <f t="shared" ref="AS17:AS58" si="27">1-AQ17/AR17</f>
        <v>0.71047955241266758</v>
      </c>
      <c r="AT17">
        <v>-3.9894345373445681</v>
      </c>
      <c r="AU17" t="s">
        <v>404</v>
      </c>
      <c r="AV17">
        <v>10077.700000000001</v>
      </c>
      <c r="AW17">
        <v>774.54769230769239</v>
      </c>
      <c r="AX17">
        <v>1115.1600000000001</v>
      </c>
      <c r="AY17">
        <f t="shared" ref="AY17:AY58" si="28">1-AW17/AX17</f>
        <v>0.30543806063014067</v>
      </c>
      <c r="AZ17">
        <v>0.5</v>
      </c>
      <c r="BA17">
        <f t="shared" ref="BA17:BA58" si="29">CJ17</f>
        <v>1681.3823996826707</v>
      </c>
      <c r="BB17">
        <f t="shared" ref="BB17:BB58" si="30">O17</f>
        <v>41.525736288963067</v>
      </c>
      <c r="BC17">
        <f t="shared" ref="BC17:BC58" si="31">AY17*AZ17*BA17</f>
        <v>256.7790896683635</v>
      </c>
      <c r="BD17">
        <f t="shared" ref="BD17:BD58" si="32">(BB17-AT17)/BA17</f>
        <v>2.7070088776293705E-2</v>
      </c>
      <c r="BE17">
        <f t="shared" ref="BE17:BE58" si="33">(AR17-AX17)/AX17</f>
        <v>2.0774687040424693</v>
      </c>
      <c r="BF17">
        <f t="shared" ref="BF17:BF58" si="34">AQ17/(AS17+AQ17/AX17)</f>
        <v>620.42794669677164</v>
      </c>
      <c r="BG17" t="s">
        <v>405</v>
      </c>
      <c r="BH17">
        <v>570.15</v>
      </c>
      <c r="BI17">
        <f t="shared" ref="BI17:BI58" si="35">IF(BH17&lt;&gt;0, BH17, BF17)</f>
        <v>570.15</v>
      </c>
      <c r="BJ17">
        <f t="shared" ref="BJ17:BJ58" si="36">1-BI17/AX17</f>
        <v>0.48872807489508241</v>
      </c>
      <c r="BK17">
        <f t="shared" ref="BK17:BK58" si="37">(AX17-AW17)/(AX17-BI17)</f>
        <v>0.62496524410984688</v>
      </c>
      <c r="BL17">
        <f t="shared" ref="BL17:BL58" si="38">(AR17-AX17)/(AR17-BI17)</f>
        <v>0.80955159833946022</v>
      </c>
      <c r="BM17">
        <f t="shared" ref="BM17:BM58" si="39">(AX17-AW17)/(AX17-AQ17)</f>
        <v>2.8019299827567119</v>
      </c>
      <c r="BN17">
        <f t="shared" ref="BN17:BN58" si="40">(AR17-AX17)/(AR17-AQ17)</f>
        <v>0.95014363095197718</v>
      </c>
      <c r="BO17">
        <f t="shared" ref="BO17:BO58" si="41">(BK17*BI17/AW17)</f>
        <v>0.46004130858307174</v>
      </c>
      <c r="BP17">
        <f t="shared" ref="BP17:BP58" si="42">(1-BO17)</f>
        <v>0.53995869141692832</v>
      </c>
      <c r="BQ17">
        <v>1092</v>
      </c>
      <c r="BR17">
        <v>300</v>
      </c>
      <c r="BS17">
        <v>300</v>
      </c>
      <c r="BT17">
        <v>300</v>
      </c>
      <c r="BU17">
        <v>10077.700000000001</v>
      </c>
      <c r="BV17">
        <v>1013.49</v>
      </c>
      <c r="BW17">
        <v>-1.07055E-2</v>
      </c>
      <c r="BX17">
        <v>-4.55</v>
      </c>
      <c r="BY17" t="s">
        <v>406</v>
      </c>
      <c r="BZ17" t="s">
        <v>406</v>
      </c>
      <c r="CA17" t="s">
        <v>406</v>
      </c>
      <c r="CB17" t="s">
        <v>406</v>
      </c>
      <c r="CC17" t="s">
        <v>406</v>
      </c>
      <c r="CD17" t="s">
        <v>406</v>
      </c>
      <c r="CE17" t="s">
        <v>406</v>
      </c>
      <c r="CF17" t="s">
        <v>406</v>
      </c>
      <c r="CG17" t="s">
        <v>406</v>
      </c>
      <c r="CH17" t="s">
        <v>406</v>
      </c>
      <c r="CI17">
        <f t="shared" ref="CI17:CI58" si="43">$B$11*DG17+$C$11*DH17+$F$11*DS17*(1-DV17)</f>
        <v>2000.22</v>
      </c>
      <c r="CJ17">
        <f t="shared" ref="CJ17:CJ58" si="44">CI17*CK17</f>
        <v>1681.3823996826707</v>
      </c>
      <c r="CK17">
        <f t="shared" ref="CK17:CK58" si="45">($B$11*$D$9+$C$11*$D$9+$F$11*((EF17+DX17)/MAX(EF17+DX17+EG17, 0.1)*$I$9+EG17/MAX(EF17+DX17+EG17, 0.1)*$J$9))/($B$11+$C$11+$F$11)</f>
        <v>0.84059873398059748</v>
      </c>
      <c r="CL17">
        <f t="shared" ref="CL17:CL58" si="46">($B$11*$K$9+$C$11*$K$9+$F$11*((EF17+DX17)/MAX(EF17+DX17+EG17, 0.1)*$P$9+EG17/MAX(EF17+DX17+EG17, 0.1)*$Q$9))/($B$11+$C$11+$F$11)</f>
        <v>0.19119746796119524</v>
      </c>
      <c r="CM17">
        <v>6</v>
      </c>
      <c r="CN17">
        <v>0.5</v>
      </c>
      <c r="CO17" t="s">
        <v>407</v>
      </c>
      <c r="CP17">
        <v>2</v>
      </c>
      <c r="CQ17">
        <v>1659548463.5999999</v>
      </c>
      <c r="CR17">
        <v>347.96300000000002</v>
      </c>
      <c r="CS17">
        <v>400.029</v>
      </c>
      <c r="CT17">
        <v>28.8477</v>
      </c>
      <c r="CU17">
        <v>22.5623</v>
      </c>
      <c r="CV17">
        <v>347.77</v>
      </c>
      <c r="CW17">
        <v>28.8264</v>
      </c>
      <c r="CX17">
        <v>500.17</v>
      </c>
      <c r="CY17">
        <v>98.707700000000003</v>
      </c>
      <c r="CZ17">
        <v>0.101215</v>
      </c>
      <c r="DA17">
        <v>31.857600000000001</v>
      </c>
      <c r="DB17">
        <v>32.001600000000003</v>
      </c>
      <c r="DC17">
        <v>999.9</v>
      </c>
      <c r="DD17">
        <v>0</v>
      </c>
      <c r="DE17">
        <v>0</v>
      </c>
      <c r="DF17">
        <v>9991.8799999999992</v>
      </c>
      <c r="DG17">
        <v>0</v>
      </c>
      <c r="DH17">
        <v>982.44899999999996</v>
      </c>
      <c r="DI17">
        <v>-52.066200000000002</v>
      </c>
      <c r="DJ17">
        <v>358.29899999999998</v>
      </c>
      <c r="DK17">
        <v>409.26299999999998</v>
      </c>
      <c r="DL17">
        <v>6.2853399999999997</v>
      </c>
      <c r="DM17">
        <v>400.029</v>
      </c>
      <c r="DN17">
        <v>22.5623</v>
      </c>
      <c r="DO17">
        <v>2.8474900000000001</v>
      </c>
      <c r="DP17">
        <v>2.2270799999999999</v>
      </c>
      <c r="DQ17">
        <v>23.161999999999999</v>
      </c>
      <c r="DR17">
        <v>19.1584</v>
      </c>
      <c r="DS17">
        <v>2000.22</v>
      </c>
      <c r="DT17">
        <v>0.979993</v>
      </c>
      <c r="DU17">
        <v>2.0006599999999999E-2</v>
      </c>
      <c r="DV17">
        <v>0</v>
      </c>
      <c r="DW17">
        <v>774.21600000000001</v>
      </c>
      <c r="DX17">
        <v>5.0005300000000004</v>
      </c>
      <c r="DY17">
        <v>16789.099999999999</v>
      </c>
      <c r="DZ17">
        <v>17835.400000000001</v>
      </c>
      <c r="EA17">
        <v>50.186999999999998</v>
      </c>
      <c r="EB17">
        <v>51.625</v>
      </c>
      <c r="EC17">
        <v>50.686999999999998</v>
      </c>
      <c r="ED17">
        <v>50.811999999999998</v>
      </c>
      <c r="EE17">
        <v>51.375</v>
      </c>
      <c r="EF17">
        <v>1955.3</v>
      </c>
      <c r="EG17">
        <v>39.92</v>
      </c>
      <c r="EH17">
        <v>0</v>
      </c>
      <c r="EI17">
        <v>1262.7999999523161</v>
      </c>
      <c r="EJ17">
        <v>0</v>
      </c>
      <c r="EK17">
        <v>774.54769230769239</v>
      </c>
      <c r="EL17">
        <v>-1.540923093611124</v>
      </c>
      <c r="EM17">
        <v>-36.50256414696544</v>
      </c>
      <c r="EN17">
        <v>16787.349999999999</v>
      </c>
      <c r="EO17">
        <v>15</v>
      </c>
      <c r="EP17">
        <v>1659548427.0999999</v>
      </c>
      <c r="EQ17" t="s">
        <v>408</v>
      </c>
      <c r="ER17">
        <v>1659548423.5999999</v>
      </c>
      <c r="ES17">
        <v>1659548427.0999999</v>
      </c>
      <c r="ET17">
        <v>48</v>
      </c>
      <c r="EU17">
        <v>-5.0000000000000001E-3</v>
      </c>
      <c r="EV17">
        <v>0</v>
      </c>
      <c r="EW17">
        <v>0.192</v>
      </c>
      <c r="EX17">
        <v>2.3E-2</v>
      </c>
      <c r="EY17">
        <v>400</v>
      </c>
      <c r="EZ17">
        <v>22</v>
      </c>
      <c r="FA17">
        <v>0.04</v>
      </c>
      <c r="FB17">
        <v>0.02</v>
      </c>
      <c r="FC17">
        <v>41.509522763249137</v>
      </c>
      <c r="FD17">
        <v>-0.15321321741898</v>
      </c>
      <c r="FE17">
        <v>0.1278826434008003</v>
      </c>
      <c r="FF17">
        <v>1</v>
      </c>
      <c r="FG17">
        <v>0.27627468438848501</v>
      </c>
      <c r="FH17">
        <v>7.1220731094350107E-2</v>
      </c>
      <c r="FI17">
        <v>1.4315575097640129E-2</v>
      </c>
      <c r="FJ17">
        <v>1</v>
      </c>
      <c r="FK17">
        <v>2</v>
      </c>
      <c r="FL17">
        <v>2</v>
      </c>
      <c r="FM17" t="s">
        <v>409</v>
      </c>
      <c r="FN17">
        <v>3.1280800000000002</v>
      </c>
      <c r="FO17">
        <v>2.7394799999999999</v>
      </c>
      <c r="FP17">
        <v>7.8783900000000004E-2</v>
      </c>
      <c r="FQ17">
        <v>8.79442E-2</v>
      </c>
      <c r="FR17">
        <v>0.12067600000000001</v>
      </c>
      <c r="FS17">
        <v>0.101812</v>
      </c>
      <c r="FT17">
        <v>21896.9</v>
      </c>
      <c r="FU17">
        <v>22481</v>
      </c>
      <c r="FV17">
        <v>23640.6</v>
      </c>
      <c r="FW17">
        <v>24969.4</v>
      </c>
      <c r="FX17">
        <v>29967.9</v>
      </c>
      <c r="FY17">
        <v>31471</v>
      </c>
      <c r="FZ17">
        <v>37695.9</v>
      </c>
      <c r="GA17">
        <v>38869.199999999997</v>
      </c>
      <c r="GB17">
        <v>2.1269</v>
      </c>
      <c r="GC17">
        <v>1.6819999999999999</v>
      </c>
      <c r="GD17">
        <v>-3.2469600000000001E-2</v>
      </c>
      <c r="GE17">
        <v>0</v>
      </c>
      <c r="GF17">
        <v>32.527999999999999</v>
      </c>
      <c r="GG17">
        <v>999.9</v>
      </c>
      <c r="GH17">
        <v>43.3</v>
      </c>
      <c r="GI17">
        <v>42.3</v>
      </c>
      <c r="GJ17">
        <v>36.737699999999997</v>
      </c>
      <c r="GK17">
        <v>60.797899999999998</v>
      </c>
      <c r="GL17">
        <v>26.474399999999999</v>
      </c>
      <c r="GM17">
        <v>1</v>
      </c>
      <c r="GN17">
        <v>0.80320100000000005</v>
      </c>
      <c r="GO17">
        <v>3.97261</v>
      </c>
      <c r="GP17">
        <v>20.260300000000001</v>
      </c>
      <c r="GQ17">
        <v>5.2502399999999998</v>
      </c>
      <c r="GR17">
        <v>12.0099</v>
      </c>
      <c r="GS17">
        <v>4.9776999999999996</v>
      </c>
      <c r="GT17">
        <v>3.2928799999999998</v>
      </c>
      <c r="GU17">
        <v>9999</v>
      </c>
      <c r="GV17">
        <v>9999</v>
      </c>
      <c r="GW17">
        <v>9999</v>
      </c>
      <c r="GX17">
        <v>999.9</v>
      </c>
      <c r="GY17">
        <v>1.87578</v>
      </c>
      <c r="GZ17">
        <v>1.87686</v>
      </c>
      <c r="HA17">
        <v>1.88293</v>
      </c>
      <c r="HB17">
        <v>1.8861399999999999</v>
      </c>
      <c r="HC17">
        <v>1.8769800000000001</v>
      </c>
      <c r="HD17">
        <v>1.8833599999999999</v>
      </c>
      <c r="HE17">
        <v>1.88232</v>
      </c>
      <c r="HF17">
        <v>1.8858299999999999</v>
      </c>
      <c r="HG17">
        <v>5</v>
      </c>
      <c r="HH17">
        <v>0</v>
      </c>
      <c r="HI17">
        <v>0</v>
      </c>
      <c r="HJ17">
        <v>0</v>
      </c>
      <c r="HK17" t="s">
        <v>410</v>
      </c>
      <c r="HL17" t="s">
        <v>411</v>
      </c>
      <c r="HM17" t="s">
        <v>412</v>
      </c>
      <c r="HN17" t="s">
        <v>412</v>
      </c>
      <c r="HO17" t="s">
        <v>412</v>
      </c>
      <c r="HP17" t="s">
        <v>412</v>
      </c>
      <c r="HQ17">
        <v>0</v>
      </c>
      <c r="HR17">
        <v>100</v>
      </c>
      <c r="HS17">
        <v>100</v>
      </c>
      <c r="HT17">
        <v>0.193</v>
      </c>
      <c r="HU17">
        <v>2.1299999999999999E-2</v>
      </c>
      <c r="HV17">
        <v>0.29649220944959392</v>
      </c>
      <c r="HW17">
        <v>-6.0172046994075008E-4</v>
      </c>
      <c r="HX17">
        <v>1.0037638322578611E-6</v>
      </c>
      <c r="HY17">
        <v>-3.7503755461929322E-10</v>
      </c>
      <c r="HZ17">
        <v>-2.7105276104552021E-2</v>
      </c>
      <c r="IA17">
        <v>5.4059752819484372E-3</v>
      </c>
      <c r="IB17">
        <v>-1.882334706413767E-4</v>
      </c>
      <c r="IC17">
        <v>2.0440475459167249E-6</v>
      </c>
      <c r="ID17">
        <v>4</v>
      </c>
      <c r="IE17">
        <v>2150</v>
      </c>
      <c r="IF17">
        <v>2</v>
      </c>
      <c r="IG17">
        <v>31</v>
      </c>
      <c r="IH17">
        <v>0.7</v>
      </c>
      <c r="II17">
        <v>0.6</v>
      </c>
      <c r="IJ17">
        <v>1.00464</v>
      </c>
      <c r="IK17">
        <v>2.6965300000000001</v>
      </c>
      <c r="IL17">
        <v>1.6015600000000001</v>
      </c>
      <c r="IM17">
        <v>2.34375</v>
      </c>
      <c r="IN17">
        <v>1.5502899999999999</v>
      </c>
      <c r="IO17">
        <v>2.36938</v>
      </c>
      <c r="IP17">
        <v>47.331800000000001</v>
      </c>
      <c r="IQ17">
        <v>24.1663</v>
      </c>
      <c r="IR17">
        <v>18</v>
      </c>
      <c r="IS17">
        <v>612.51599999999996</v>
      </c>
      <c r="IT17">
        <v>358.137</v>
      </c>
      <c r="IU17">
        <v>28.010999999999999</v>
      </c>
      <c r="IV17">
        <v>36.799799999999998</v>
      </c>
      <c r="IW17">
        <v>30.0001</v>
      </c>
      <c r="IX17">
        <v>36.504300000000001</v>
      </c>
      <c r="IY17">
        <v>36.495699999999999</v>
      </c>
      <c r="IZ17">
        <v>20.093499999999999</v>
      </c>
      <c r="JA17">
        <v>47.193300000000001</v>
      </c>
      <c r="JB17">
        <v>0</v>
      </c>
      <c r="JC17">
        <v>28.013999999999999</v>
      </c>
      <c r="JD17">
        <v>400</v>
      </c>
      <c r="JE17">
        <v>22.510200000000001</v>
      </c>
      <c r="JF17">
        <v>98.308599999999998</v>
      </c>
      <c r="JG17">
        <v>98.354600000000005</v>
      </c>
    </row>
    <row r="18" spans="1:267" x14ac:dyDescent="0.3">
      <c r="A18">
        <v>2</v>
      </c>
      <c r="B18">
        <v>1659548619.5999999</v>
      </c>
      <c r="C18">
        <v>156</v>
      </c>
      <c r="D18" t="s">
        <v>413</v>
      </c>
      <c r="E18" t="s">
        <v>414</v>
      </c>
      <c r="F18" t="s">
        <v>398</v>
      </c>
      <c r="G18" t="s">
        <v>399</v>
      </c>
      <c r="H18" t="s">
        <v>400</v>
      </c>
      <c r="I18" t="s">
        <v>401</v>
      </c>
      <c r="J18" t="s">
        <v>402</v>
      </c>
      <c r="K18">
        <f t="shared" si="0"/>
        <v>7.912253189216254</v>
      </c>
      <c r="L18">
        <v>1659548619.5999999</v>
      </c>
      <c r="M18">
        <f t="shared" si="1"/>
        <v>5.8188872232584369E-3</v>
      </c>
      <c r="N18">
        <f t="shared" si="2"/>
        <v>5.8188872232584368</v>
      </c>
      <c r="O18">
        <f t="shared" si="3"/>
        <v>33.813581060834643</v>
      </c>
      <c r="P18">
        <f t="shared" si="4"/>
        <v>257.661</v>
      </c>
      <c r="Q18">
        <f t="shared" si="5"/>
        <v>67.390745391087535</v>
      </c>
      <c r="R18">
        <f t="shared" si="6"/>
        <v>6.658995396784686</v>
      </c>
      <c r="S18">
        <f t="shared" si="7"/>
        <v>25.459926329259002</v>
      </c>
      <c r="T18">
        <f t="shared" si="8"/>
        <v>0.30691358491489296</v>
      </c>
      <c r="U18">
        <f t="shared" si="9"/>
        <v>2.9077240817419137</v>
      </c>
      <c r="V18">
        <f t="shared" si="10"/>
        <v>0.28998518912423643</v>
      </c>
      <c r="W18">
        <f t="shared" si="11"/>
        <v>0.18268384018488359</v>
      </c>
      <c r="X18">
        <f t="shared" si="12"/>
        <v>382.37179936539309</v>
      </c>
      <c r="Y18">
        <f t="shared" si="13"/>
        <v>32.659335108770691</v>
      </c>
      <c r="Z18">
        <f t="shared" si="14"/>
        <v>31.9861</v>
      </c>
      <c r="AA18">
        <f t="shared" si="15"/>
        <v>4.7713277273409949</v>
      </c>
      <c r="AB18">
        <f t="shared" si="16"/>
        <v>60.291723178294063</v>
      </c>
      <c r="AC18">
        <f t="shared" si="17"/>
        <v>2.8651742476397</v>
      </c>
      <c r="AD18">
        <f t="shared" si="18"/>
        <v>4.752185037350543</v>
      </c>
      <c r="AE18">
        <f t="shared" si="19"/>
        <v>1.9061534797012949</v>
      </c>
      <c r="AF18">
        <f t="shared" si="20"/>
        <v>-256.61292654569706</v>
      </c>
      <c r="AG18">
        <f t="shared" si="21"/>
        <v>-11.130046669336009</v>
      </c>
      <c r="AH18">
        <f t="shared" si="22"/>
        <v>-0.86764782477372615</v>
      </c>
      <c r="AI18">
        <f t="shared" si="23"/>
        <v>113.7611783255863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51379.204502724686</v>
      </c>
      <c r="AO18" t="s">
        <v>403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415</v>
      </c>
      <c r="AV18">
        <v>10077.1</v>
      </c>
      <c r="AW18">
        <v>761.53642307692303</v>
      </c>
      <c r="AX18">
        <v>1032.1600000000001</v>
      </c>
      <c r="AY18">
        <f t="shared" si="28"/>
        <v>0.26219149833657285</v>
      </c>
      <c r="AZ18">
        <v>0.5</v>
      </c>
      <c r="BA18">
        <f t="shared" si="29"/>
        <v>1681.0964996826965</v>
      </c>
      <c r="BB18">
        <f t="shared" si="30"/>
        <v>33.813581060834643</v>
      </c>
      <c r="BC18">
        <f t="shared" si="31"/>
        <v>220.38460505008709</v>
      </c>
      <c r="BD18">
        <f t="shared" si="32"/>
        <v>2.2487118143018237E-2</v>
      </c>
      <c r="BE18">
        <f t="shared" si="33"/>
        <v>2.3249399317935202</v>
      </c>
      <c r="BF18">
        <f t="shared" si="34"/>
        <v>593.85933718383615</v>
      </c>
      <c r="BG18" t="s">
        <v>416</v>
      </c>
      <c r="BH18">
        <v>578.77</v>
      </c>
      <c r="BI18">
        <f t="shared" si="35"/>
        <v>578.77</v>
      </c>
      <c r="BJ18">
        <f t="shared" si="36"/>
        <v>0.43926329251278873</v>
      </c>
      <c r="BK18">
        <f t="shared" si="37"/>
        <v>0.59688916147924964</v>
      </c>
      <c r="BL18">
        <f t="shared" si="38"/>
        <v>0.84108864042620313</v>
      </c>
      <c r="BM18">
        <f t="shared" si="39"/>
        <v>7.0176163167605905</v>
      </c>
      <c r="BN18">
        <f t="shared" si="40"/>
        <v>0.9841841113612706</v>
      </c>
      <c r="BO18">
        <f t="shared" si="41"/>
        <v>0.45363757992498555</v>
      </c>
      <c r="BP18">
        <f t="shared" si="42"/>
        <v>0.54636242007501445</v>
      </c>
      <c r="BQ18">
        <v>1094</v>
      </c>
      <c r="BR18">
        <v>300</v>
      </c>
      <c r="BS18">
        <v>300</v>
      </c>
      <c r="BT18">
        <v>300</v>
      </c>
      <c r="BU18">
        <v>10077.1</v>
      </c>
      <c r="BV18">
        <v>951.87</v>
      </c>
      <c r="BW18">
        <v>-1.07045E-2</v>
      </c>
      <c r="BX18">
        <v>-1.31</v>
      </c>
      <c r="BY18" t="s">
        <v>406</v>
      </c>
      <c r="BZ18" t="s">
        <v>406</v>
      </c>
      <c r="CA18" t="s">
        <v>406</v>
      </c>
      <c r="CB18" t="s">
        <v>406</v>
      </c>
      <c r="CC18" t="s">
        <v>406</v>
      </c>
      <c r="CD18" t="s">
        <v>406</v>
      </c>
      <c r="CE18" t="s">
        <v>406</v>
      </c>
      <c r="CF18" t="s">
        <v>406</v>
      </c>
      <c r="CG18" t="s">
        <v>406</v>
      </c>
      <c r="CH18" t="s">
        <v>406</v>
      </c>
      <c r="CI18">
        <f t="shared" si="43"/>
        <v>1999.88</v>
      </c>
      <c r="CJ18">
        <f t="shared" si="44"/>
        <v>1681.0964996826965</v>
      </c>
      <c r="CK18">
        <f t="shared" si="45"/>
        <v>0.84059868576249397</v>
      </c>
      <c r="CL18">
        <f t="shared" si="46"/>
        <v>0.19119737152498803</v>
      </c>
      <c r="CM18">
        <v>6</v>
      </c>
      <c r="CN18">
        <v>0.5</v>
      </c>
      <c r="CO18" t="s">
        <v>407</v>
      </c>
      <c r="CP18">
        <v>2</v>
      </c>
      <c r="CQ18">
        <v>1659548619.5999999</v>
      </c>
      <c r="CR18">
        <v>257.661</v>
      </c>
      <c r="CS18">
        <v>300.03399999999999</v>
      </c>
      <c r="CT18">
        <v>28.996300000000002</v>
      </c>
      <c r="CU18">
        <v>22.2165</v>
      </c>
      <c r="CV18">
        <v>257.31799999999998</v>
      </c>
      <c r="CW18">
        <v>28.976700000000001</v>
      </c>
      <c r="CX18">
        <v>500.029</v>
      </c>
      <c r="CY18">
        <v>98.711699999999993</v>
      </c>
      <c r="CZ18">
        <v>0.100019</v>
      </c>
      <c r="DA18">
        <v>31.915099999999999</v>
      </c>
      <c r="DB18">
        <v>31.9861</v>
      </c>
      <c r="DC18">
        <v>999.9</v>
      </c>
      <c r="DD18">
        <v>0</v>
      </c>
      <c r="DE18">
        <v>0</v>
      </c>
      <c r="DF18">
        <v>10005</v>
      </c>
      <c r="DG18">
        <v>0</v>
      </c>
      <c r="DH18">
        <v>1034.27</v>
      </c>
      <c r="DI18">
        <v>-42.372999999999998</v>
      </c>
      <c r="DJ18">
        <v>265.35599999999999</v>
      </c>
      <c r="DK18">
        <v>306.851</v>
      </c>
      <c r="DL18">
        <v>6.7797900000000002</v>
      </c>
      <c r="DM18">
        <v>300.03399999999999</v>
      </c>
      <c r="DN18">
        <v>22.2165</v>
      </c>
      <c r="DO18">
        <v>2.8622800000000002</v>
      </c>
      <c r="DP18">
        <v>2.1930299999999998</v>
      </c>
      <c r="DQ18">
        <v>23.247699999999998</v>
      </c>
      <c r="DR18">
        <v>18.9115</v>
      </c>
      <c r="DS18">
        <v>1999.88</v>
      </c>
      <c r="DT18">
        <v>0.979993</v>
      </c>
      <c r="DU18">
        <v>2.0006599999999999E-2</v>
      </c>
      <c r="DV18">
        <v>0</v>
      </c>
      <c r="DW18">
        <v>761.50599999999997</v>
      </c>
      <c r="DX18">
        <v>5.0005300000000004</v>
      </c>
      <c r="DY18">
        <v>16513.7</v>
      </c>
      <c r="DZ18">
        <v>17832.400000000001</v>
      </c>
      <c r="EA18">
        <v>50.25</v>
      </c>
      <c r="EB18">
        <v>51.625</v>
      </c>
      <c r="EC18">
        <v>50.75</v>
      </c>
      <c r="ED18">
        <v>50.875</v>
      </c>
      <c r="EE18">
        <v>51.436999999999998</v>
      </c>
      <c r="EF18">
        <v>1954.97</v>
      </c>
      <c r="EG18">
        <v>39.909999999999997</v>
      </c>
      <c r="EH18">
        <v>0</v>
      </c>
      <c r="EI18">
        <v>155.60000014305109</v>
      </c>
      <c r="EJ18">
        <v>0</v>
      </c>
      <c r="EK18">
        <v>761.53642307692303</v>
      </c>
      <c r="EL18">
        <v>0.1067008604399859</v>
      </c>
      <c r="EM18">
        <v>-8.7521368971727789</v>
      </c>
      <c r="EN18">
        <v>16512.2</v>
      </c>
      <c r="EO18">
        <v>15</v>
      </c>
      <c r="EP18">
        <v>1659548543.0999999</v>
      </c>
      <c r="EQ18" t="s">
        <v>417</v>
      </c>
      <c r="ER18">
        <v>1659548543.0999999</v>
      </c>
      <c r="ES18">
        <v>1659548540.0999999</v>
      </c>
      <c r="ET18">
        <v>49</v>
      </c>
      <c r="EU18">
        <v>0.14199999999999999</v>
      </c>
      <c r="EV18">
        <v>-2E-3</v>
      </c>
      <c r="EW18">
        <v>0.33800000000000002</v>
      </c>
      <c r="EX18">
        <v>2.1000000000000001E-2</v>
      </c>
      <c r="EY18">
        <v>300</v>
      </c>
      <c r="EZ18">
        <v>23</v>
      </c>
      <c r="FA18">
        <v>0.03</v>
      </c>
      <c r="FB18">
        <v>0.02</v>
      </c>
      <c r="FC18">
        <v>33.521266923070087</v>
      </c>
      <c r="FD18">
        <v>0.99108313737465348</v>
      </c>
      <c r="FE18">
        <v>0.1494802114046313</v>
      </c>
      <c r="FF18">
        <v>1</v>
      </c>
      <c r="FG18">
        <v>0.30298666639541072</v>
      </c>
      <c r="FH18">
        <v>1.492105957597069E-2</v>
      </c>
      <c r="FI18">
        <v>2.445277429062526E-3</v>
      </c>
      <c r="FJ18">
        <v>1</v>
      </c>
      <c r="FK18">
        <v>2</v>
      </c>
      <c r="FL18">
        <v>2</v>
      </c>
      <c r="FM18" t="s">
        <v>409</v>
      </c>
      <c r="FN18">
        <v>3.1277699999999999</v>
      </c>
      <c r="FO18">
        <v>2.7383899999999999</v>
      </c>
      <c r="FP18">
        <v>6.1540600000000001E-2</v>
      </c>
      <c r="FQ18">
        <v>7.00157E-2</v>
      </c>
      <c r="FR18">
        <v>0.12110799999999999</v>
      </c>
      <c r="FS18">
        <v>0.100698</v>
      </c>
      <c r="FT18">
        <v>22305.7</v>
      </c>
      <c r="FU18">
        <v>22922.799999999999</v>
      </c>
      <c r="FV18">
        <v>23639.9</v>
      </c>
      <c r="FW18">
        <v>24969.7</v>
      </c>
      <c r="FX18">
        <v>29952.7</v>
      </c>
      <c r="FY18">
        <v>31510.2</v>
      </c>
      <c r="FZ18">
        <v>37695.1</v>
      </c>
      <c r="GA18">
        <v>38869.300000000003</v>
      </c>
      <c r="GB18">
        <v>2.1270500000000001</v>
      </c>
      <c r="GC18">
        <v>1.68093</v>
      </c>
      <c r="GD18">
        <v>-3.4883600000000001E-2</v>
      </c>
      <c r="GE18">
        <v>0</v>
      </c>
      <c r="GF18">
        <v>32.551699999999997</v>
      </c>
      <c r="GG18">
        <v>999.9</v>
      </c>
      <c r="GH18">
        <v>43.4</v>
      </c>
      <c r="GI18">
        <v>42.3</v>
      </c>
      <c r="GJ18">
        <v>36.8202</v>
      </c>
      <c r="GK18">
        <v>60.887900000000002</v>
      </c>
      <c r="GL18">
        <v>26.714700000000001</v>
      </c>
      <c r="GM18">
        <v>1</v>
      </c>
      <c r="GN18">
        <v>0.80157999999999996</v>
      </c>
      <c r="GO18">
        <v>3.57646</v>
      </c>
      <c r="GP18">
        <v>20.269300000000001</v>
      </c>
      <c r="GQ18">
        <v>5.2509800000000002</v>
      </c>
      <c r="GR18">
        <v>12.0099</v>
      </c>
      <c r="GS18">
        <v>4.9782500000000001</v>
      </c>
      <c r="GT18">
        <v>3.2928000000000002</v>
      </c>
      <c r="GU18">
        <v>9999</v>
      </c>
      <c r="GV18">
        <v>9999</v>
      </c>
      <c r="GW18">
        <v>9999</v>
      </c>
      <c r="GX18">
        <v>999.9</v>
      </c>
      <c r="GY18">
        <v>1.87578</v>
      </c>
      <c r="GZ18">
        <v>1.8768899999999999</v>
      </c>
      <c r="HA18">
        <v>1.88293</v>
      </c>
      <c r="HB18">
        <v>1.8861399999999999</v>
      </c>
      <c r="HC18">
        <v>1.8769800000000001</v>
      </c>
      <c r="HD18">
        <v>1.8833500000000001</v>
      </c>
      <c r="HE18">
        <v>1.88232</v>
      </c>
      <c r="HF18">
        <v>1.8858299999999999</v>
      </c>
      <c r="HG18">
        <v>5</v>
      </c>
      <c r="HH18">
        <v>0</v>
      </c>
      <c r="HI18">
        <v>0</v>
      </c>
      <c r="HJ18">
        <v>0</v>
      </c>
      <c r="HK18" t="s">
        <v>410</v>
      </c>
      <c r="HL18" t="s">
        <v>411</v>
      </c>
      <c r="HM18" t="s">
        <v>412</v>
      </c>
      <c r="HN18" t="s">
        <v>412</v>
      </c>
      <c r="HO18" t="s">
        <v>412</v>
      </c>
      <c r="HP18" t="s">
        <v>412</v>
      </c>
      <c r="HQ18">
        <v>0</v>
      </c>
      <c r="HR18">
        <v>100</v>
      </c>
      <c r="HS18">
        <v>100</v>
      </c>
      <c r="HT18">
        <v>0.34300000000000003</v>
      </c>
      <c r="HU18">
        <v>1.9599999999999999E-2</v>
      </c>
      <c r="HV18">
        <v>0.43851443701668241</v>
      </c>
      <c r="HW18">
        <v>-6.0172046994075008E-4</v>
      </c>
      <c r="HX18">
        <v>1.0037638322578611E-6</v>
      </c>
      <c r="HY18">
        <v>-3.7503755461929322E-10</v>
      </c>
      <c r="HZ18">
        <v>-2.8691149889059232E-2</v>
      </c>
      <c r="IA18">
        <v>5.4059752819484372E-3</v>
      </c>
      <c r="IB18">
        <v>-1.882334706413767E-4</v>
      </c>
      <c r="IC18">
        <v>2.0440475459167249E-6</v>
      </c>
      <c r="ID18">
        <v>4</v>
      </c>
      <c r="IE18">
        <v>2150</v>
      </c>
      <c r="IF18">
        <v>2</v>
      </c>
      <c r="IG18">
        <v>31</v>
      </c>
      <c r="IH18">
        <v>1.3</v>
      </c>
      <c r="II18">
        <v>1.3</v>
      </c>
      <c r="IJ18">
        <v>0.79834000000000005</v>
      </c>
      <c r="IK18">
        <v>2.7002000000000002</v>
      </c>
      <c r="IL18">
        <v>1.6003400000000001</v>
      </c>
      <c r="IM18">
        <v>2.34253</v>
      </c>
      <c r="IN18">
        <v>1.5502899999999999</v>
      </c>
      <c r="IO18">
        <v>2.4316399999999998</v>
      </c>
      <c r="IP18">
        <v>47.271999999999998</v>
      </c>
      <c r="IQ18">
        <v>24.1663</v>
      </c>
      <c r="IR18">
        <v>18</v>
      </c>
      <c r="IS18">
        <v>612.86900000000003</v>
      </c>
      <c r="IT18">
        <v>357.67200000000003</v>
      </c>
      <c r="IU18">
        <v>28.313700000000001</v>
      </c>
      <c r="IV18">
        <v>36.817100000000003</v>
      </c>
      <c r="IW18">
        <v>30.000299999999999</v>
      </c>
      <c r="IX18">
        <v>36.531599999999997</v>
      </c>
      <c r="IY18">
        <v>36.526499999999999</v>
      </c>
      <c r="IZ18">
        <v>15.947699999999999</v>
      </c>
      <c r="JA18">
        <v>48.502600000000001</v>
      </c>
      <c r="JB18">
        <v>0</v>
      </c>
      <c r="JC18">
        <v>28.3154</v>
      </c>
      <c r="JD18">
        <v>300</v>
      </c>
      <c r="JE18">
        <v>22.099900000000002</v>
      </c>
      <c r="JF18">
        <v>98.306299999999993</v>
      </c>
      <c r="JG18">
        <v>98.355099999999993</v>
      </c>
    </row>
    <row r="19" spans="1:267" x14ac:dyDescent="0.3">
      <c r="A19">
        <v>3</v>
      </c>
      <c r="B19">
        <v>1659548735.5999999</v>
      </c>
      <c r="C19">
        <v>272</v>
      </c>
      <c r="D19" t="s">
        <v>418</v>
      </c>
      <c r="E19" t="s">
        <v>419</v>
      </c>
      <c r="F19" t="s">
        <v>398</v>
      </c>
      <c r="G19" t="s">
        <v>399</v>
      </c>
      <c r="H19" t="s">
        <v>400</v>
      </c>
      <c r="I19" t="s">
        <v>401</v>
      </c>
      <c r="J19" t="s">
        <v>402</v>
      </c>
      <c r="K19">
        <f t="shared" si="0"/>
        <v>8.426868708776512</v>
      </c>
      <c r="L19">
        <v>1659548735.5999999</v>
      </c>
      <c r="M19">
        <f t="shared" si="1"/>
        <v>6.1130935301795574E-3</v>
      </c>
      <c r="N19">
        <f t="shared" si="2"/>
        <v>6.1130935301795573</v>
      </c>
      <c r="O19">
        <f t="shared" si="3"/>
        <v>23.677656536126879</v>
      </c>
      <c r="P19">
        <f t="shared" si="4"/>
        <v>170.31800000000001</v>
      </c>
      <c r="Q19">
        <f t="shared" si="5"/>
        <v>45.5253275189825</v>
      </c>
      <c r="R19">
        <f t="shared" si="6"/>
        <v>4.4987730762895985</v>
      </c>
      <c r="S19">
        <f t="shared" si="7"/>
        <v>16.830675902068002</v>
      </c>
      <c r="T19">
        <f t="shared" si="8"/>
        <v>0.32875281101254095</v>
      </c>
      <c r="U19">
        <f t="shared" si="9"/>
        <v>2.9070848044524902</v>
      </c>
      <c r="V19">
        <f t="shared" si="10"/>
        <v>0.30940703627288352</v>
      </c>
      <c r="W19">
        <f t="shared" si="11"/>
        <v>0.1950226025035505</v>
      </c>
      <c r="X19">
        <f t="shared" si="12"/>
        <v>382.41739936546924</v>
      </c>
      <c r="Y19">
        <f t="shared" si="13"/>
        <v>32.612044885506243</v>
      </c>
      <c r="Z19">
        <f t="shared" si="14"/>
        <v>31.952300000000001</v>
      </c>
      <c r="AA19">
        <f t="shared" si="15"/>
        <v>4.7622063730119404</v>
      </c>
      <c r="AB19">
        <f t="shared" si="16"/>
        <v>60.616109645459517</v>
      </c>
      <c r="AC19">
        <f t="shared" si="17"/>
        <v>2.8853406047732002</v>
      </c>
      <c r="AD19">
        <f t="shared" si="18"/>
        <v>4.7600227425504666</v>
      </c>
      <c r="AE19">
        <f t="shared" si="19"/>
        <v>1.8768657682387402</v>
      </c>
      <c r="AF19">
        <f t="shared" si="20"/>
        <v>-269.5874246809185</v>
      </c>
      <c r="AG19">
        <f t="shared" si="21"/>
        <v>-1.2694867234192879</v>
      </c>
      <c r="AH19">
        <f t="shared" si="22"/>
        <v>-9.8982884679984437E-2</v>
      </c>
      <c r="AI19">
        <f t="shared" si="23"/>
        <v>111.46150507645147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51356.430577044768</v>
      </c>
      <c r="AO19" t="s">
        <v>403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420</v>
      </c>
      <c r="AV19">
        <v>10076.700000000001</v>
      </c>
      <c r="AW19">
        <v>769.71224000000007</v>
      </c>
      <c r="AX19">
        <v>973.59900000000005</v>
      </c>
      <c r="AY19">
        <f t="shared" si="28"/>
        <v>0.20941553966263315</v>
      </c>
      <c r="AZ19">
        <v>0.5</v>
      </c>
      <c r="BA19">
        <f t="shared" si="29"/>
        <v>1681.2980996827346</v>
      </c>
      <c r="BB19">
        <f t="shared" si="30"/>
        <v>23.677656536126879</v>
      </c>
      <c r="BC19">
        <f t="shared" si="31"/>
        <v>176.04497443940971</v>
      </c>
      <c r="BD19">
        <f t="shared" si="32"/>
        <v>1.6455791556947753E-2</v>
      </c>
      <c r="BE19">
        <f t="shared" si="33"/>
        <v>2.5249317224031658</v>
      </c>
      <c r="BF19">
        <f t="shared" si="34"/>
        <v>573.9950459510269</v>
      </c>
      <c r="BG19" t="s">
        <v>421</v>
      </c>
      <c r="BH19">
        <v>600.47</v>
      </c>
      <c r="BI19">
        <f t="shared" si="35"/>
        <v>600.47</v>
      </c>
      <c r="BJ19">
        <f t="shared" si="36"/>
        <v>0.38324710686843355</v>
      </c>
      <c r="BK19">
        <f t="shared" si="37"/>
        <v>0.54642431973928585</v>
      </c>
      <c r="BL19">
        <f t="shared" si="38"/>
        <v>0.86821748958112599</v>
      </c>
      <c r="BM19">
        <f t="shared" si="39"/>
        <v>-10.195592842195936</v>
      </c>
      <c r="BN19">
        <f t="shared" si="40"/>
        <v>1.008201515858242</v>
      </c>
      <c r="BO19">
        <f t="shared" si="41"/>
        <v>0.42627802212661836</v>
      </c>
      <c r="BP19">
        <f t="shared" si="42"/>
        <v>0.57372197787338164</v>
      </c>
      <c r="BQ19">
        <v>1096</v>
      </c>
      <c r="BR19">
        <v>300</v>
      </c>
      <c r="BS19">
        <v>300</v>
      </c>
      <c r="BT19">
        <v>300</v>
      </c>
      <c r="BU19">
        <v>10076.700000000001</v>
      </c>
      <c r="BV19">
        <v>919.12</v>
      </c>
      <c r="BW19">
        <v>-1.0703499999999999E-2</v>
      </c>
      <c r="BX19">
        <v>-0.13</v>
      </c>
      <c r="BY19" t="s">
        <v>406</v>
      </c>
      <c r="BZ19" t="s">
        <v>406</v>
      </c>
      <c r="CA19" t="s">
        <v>406</v>
      </c>
      <c r="CB19" t="s">
        <v>406</v>
      </c>
      <c r="CC19" t="s">
        <v>406</v>
      </c>
      <c r="CD19" t="s">
        <v>406</v>
      </c>
      <c r="CE19" t="s">
        <v>406</v>
      </c>
      <c r="CF19" t="s">
        <v>406</v>
      </c>
      <c r="CG19" t="s">
        <v>406</v>
      </c>
      <c r="CH19" t="s">
        <v>406</v>
      </c>
      <c r="CI19">
        <f t="shared" si="43"/>
        <v>2000.12</v>
      </c>
      <c r="CJ19">
        <f t="shared" si="44"/>
        <v>1681.2980996827346</v>
      </c>
      <c r="CK19">
        <f t="shared" si="45"/>
        <v>0.84059861392453183</v>
      </c>
      <c r="CL19">
        <f t="shared" si="46"/>
        <v>0.19119722784906368</v>
      </c>
      <c r="CM19">
        <v>6</v>
      </c>
      <c r="CN19">
        <v>0.5</v>
      </c>
      <c r="CO19" t="s">
        <v>407</v>
      </c>
      <c r="CP19">
        <v>2</v>
      </c>
      <c r="CQ19">
        <v>1659548735.5999999</v>
      </c>
      <c r="CR19">
        <v>170.31800000000001</v>
      </c>
      <c r="CS19">
        <v>199.97300000000001</v>
      </c>
      <c r="CT19">
        <v>29.1982</v>
      </c>
      <c r="CU19">
        <v>22.078499999999998</v>
      </c>
      <c r="CV19">
        <v>170.041</v>
      </c>
      <c r="CW19">
        <v>29.178999999999998</v>
      </c>
      <c r="CX19">
        <v>500.12799999999999</v>
      </c>
      <c r="CY19">
        <v>98.718999999999994</v>
      </c>
      <c r="CZ19">
        <v>0.10012600000000001</v>
      </c>
      <c r="DA19">
        <v>31.944199999999999</v>
      </c>
      <c r="DB19">
        <v>31.952300000000001</v>
      </c>
      <c r="DC19">
        <v>999.9</v>
      </c>
      <c r="DD19">
        <v>0</v>
      </c>
      <c r="DE19">
        <v>0</v>
      </c>
      <c r="DF19">
        <v>10000.6</v>
      </c>
      <c r="DG19">
        <v>0</v>
      </c>
      <c r="DH19">
        <v>1831.98</v>
      </c>
      <c r="DI19">
        <v>-29.655000000000001</v>
      </c>
      <c r="DJ19">
        <v>175.441</v>
      </c>
      <c r="DK19">
        <v>204.488</v>
      </c>
      <c r="DL19">
        <v>7.11972</v>
      </c>
      <c r="DM19">
        <v>199.97300000000001</v>
      </c>
      <c r="DN19">
        <v>22.078499999999998</v>
      </c>
      <c r="DO19">
        <v>2.8824200000000002</v>
      </c>
      <c r="DP19">
        <v>2.17957</v>
      </c>
      <c r="DQ19">
        <v>23.363800000000001</v>
      </c>
      <c r="DR19">
        <v>18.812899999999999</v>
      </c>
      <c r="DS19">
        <v>2000.12</v>
      </c>
      <c r="DT19">
        <v>0.97999599999999998</v>
      </c>
      <c r="DU19">
        <v>2.0003699999999999E-2</v>
      </c>
      <c r="DV19">
        <v>0</v>
      </c>
      <c r="DW19">
        <v>769.31700000000001</v>
      </c>
      <c r="DX19">
        <v>5.0005300000000004</v>
      </c>
      <c r="DY19">
        <v>16695.8</v>
      </c>
      <c r="DZ19">
        <v>17834.599999999999</v>
      </c>
      <c r="EA19">
        <v>50.436999999999998</v>
      </c>
      <c r="EB19">
        <v>51.875</v>
      </c>
      <c r="EC19">
        <v>50.936999999999998</v>
      </c>
      <c r="ED19">
        <v>51.061999999999998</v>
      </c>
      <c r="EE19">
        <v>51.625</v>
      </c>
      <c r="EF19">
        <v>1955.21</v>
      </c>
      <c r="EG19">
        <v>39.909999999999997</v>
      </c>
      <c r="EH19">
        <v>0</v>
      </c>
      <c r="EI19">
        <v>115.5</v>
      </c>
      <c r="EJ19">
        <v>0</v>
      </c>
      <c r="EK19">
        <v>769.71224000000007</v>
      </c>
      <c r="EL19">
        <v>-1.8720000037515541</v>
      </c>
      <c r="EM19">
        <v>346.44615289348252</v>
      </c>
      <c r="EN19">
        <v>16673.86</v>
      </c>
      <c r="EO19">
        <v>15</v>
      </c>
      <c r="EP19">
        <v>1659548698.0999999</v>
      </c>
      <c r="EQ19" t="s">
        <v>422</v>
      </c>
      <c r="ER19">
        <v>1659548689.5999999</v>
      </c>
      <c r="ES19">
        <v>1659548698.0999999</v>
      </c>
      <c r="ET19">
        <v>50</v>
      </c>
      <c r="EU19">
        <v>-8.6999999999999994E-2</v>
      </c>
      <c r="EV19">
        <v>0</v>
      </c>
      <c r="EW19">
        <v>0.26900000000000002</v>
      </c>
      <c r="EX19">
        <v>2.1000000000000001E-2</v>
      </c>
      <c r="EY19">
        <v>200</v>
      </c>
      <c r="EZ19">
        <v>22</v>
      </c>
      <c r="FA19">
        <v>0.06</v>
      </c>
      <c r="FB19">
        <v>0.01</v>
      </c>
      <c r="FC19">
        <v>23.511957806675149</v>
      </c>
      <c r="FD19">
        <v>0.5127762825618094</v>
      </c>
      <c r="FE19">
        <v>0.12233355060361351</v>
      </c>
      <c r="FF19">
        <v>1</v>
      </c>
      <c r="FG19">
        <v>0.31943708154811579</v>
      </c>
      <c r="FH19">
        <v>8.9233774544562133E-2</v>
      </c>
      <c r="FI19">
        <v>1.71482927885491E-2</v>
      </c>
      <c r="FJ19">
        <v>1</v>
      </c>
      <c r="FK19">
        <v>2</v>
      </c>
      <c r="FL19">
        <v>2</v>
      </c>
      <c r="FM19" t="s">
        <v>409</v>
      </c>
      <c r="FN19">
        <v>3.1281400000000001</v>
      </c>
      <c r="FO19">
        <v>2.73847</v>
      </c>
      <c r="FP19">
        <v>4.2767300000000001E-2</v>
      </c>
      <c r="FQ19">
        <v>4.9548200000000001E-2</v>
      </c>
      <c r="FR19">
        <v>0.121688</v>
      </c>
      <c r="FS19">
        <v>0.10025000000000001</v>
      </c>
      <c r="FT19">
        <v>22749.9</v>
      </c>
      <c r="FU19">
        <v>23425.599999999999</v>
      </c>
      <c r="FV19">
        <v>23638.799999999999</v>
      </c>
      <c r="FW19">
        <v>24968.6</v>
      </c>
      <c r="FX19">
        <v>29931.599999999999</v>
      </c>
      <c r="FY19">
        <v>31524.3</v>
      </c>
      <c r="FZ19">
        <v>37693.5</v>
      </c>
      <c r="GA19">
        <v>38867.4</v>
      </c>
      <c r="GB19">
        <v>2.1272000000000002</v>
      </c>
      <c r="GC19">
        <v>1.6789499999999999</v>
      </c>
      <c r="GD19">
        <v>-4.50015E-2</v>
      </c>
      <c r="GE19">
        <v>0</v>
      </c>
      <c r="GF19">
        <v>32.681800000000003</v>
      </c>
      <c r="GG19">
        <v>999.9</v>
      </c>
      <c r="GH19">
        <v>43.4</v>
      </c>
      <c r="GI19">
        <v>42.4</v>
      </c>
      <c r="GJ19">
        <v>37.012500000000003</v>
      </c>
      <c r="GK19">
        <v>60.807899999999997</v>
      </c>
      <c r="GL19">
        <v>26.450299999999999</v>
      </c>
      <c r="GM19">
        <v>1</v>
      </c>
      <c r="GN19">
        <v>0.80211600000000005</v>
      </c>
      <c r="GO19">
        <v>3.1769400000000001</v>
      </c>
      <c r="GP19">
        <v>20.277799999999999</v>
      </c>
      <c r="GQ19">
        <v>5.2491899999999996</v>
      </c>
      <c r="GR19">
        <v>12.0099</v>
      </c>
      <c r="GS19">
        <v>4.9779</v>
      </c>
      <c r="GT19">
        <v>3.2927499999999998</v>
      </c>
      <c r="GU19">
        <v>9999</v>
      </c>
      <c r="GV19">
        <v>9999</v>
      </c>
      <c r="GW19">
        <v>9999</v>
      </c>
      <c r="GX19">
        <v>999.9</v>
      </c>
      <c r="GY19">
        <v>1.8757699999999999</v>
      </c>
      <c r="GZ19">
        <v>1.8768800000000001</v>
      </c>
      <c r="HA19">
        <v>1.88293</v>
      </c>
      <c r="HB19">
        <v>1.8861399999999999</v>
      </c>
      <c r="HC19">
        <v>1.8769800000000001</v>
      </c>
      <c r="HD19">
        <v>1.88337</v>
      </c>
      <c r="HE19">
        <v>1.88232</v>
      </c>
      <c r="HF19">
        <v>1.8858299999999999</v>
      </c>
      <c r="HG19">
        <v>5</v>
      </c>
      <c r="HH19">
        <v>0</v>
      </c>
      <c r="HI19">
        <v>0</v>
      </c>
      <c r="HJ19">
        <v>0</v>
      </c>
      <c r="HK19" t="s">
        <v>410</v>
      </c>
      <c r="HL19" t="s">
        <v>411</v>
      </c>
      <c r="HM19" t="s">
        <v>412</v>
      </c>
      <c r="HN19" t="s">
        <v>412</v>
      </c>
      <c r="HO19" t="s">
        <v>412</v>
      </c>
      <c r="HP19" t="s">
        <v>412</v>
      </c>
      <c r="HQ19">
        <v>0</v>
      </c>
      <c r="HR19">
        <v>100</v>
      </c>
      <c r="HS19">
        <v>100</v>
      </c>
      <c r="HT19">
        <v>0.27700000000000002</v>
      </c>
      <c r="HU19">
        <v>1.9199999999999998E-2</v>
      </c>
      <c r="HV19">
        <v>0.35201250527582439</v>
      </c>
      <c r="HW19">
        <v>-6.0172046994075008E-4</v>
      </c>
      <c r="HX19">
        <v>1.0037638322578611E-6</v>
      </c>
      <c r="HY19">
        <v>-3.7503755461929322E-10</v>
      </c>
      <c r="HZ19">
        <v>-2.9050983721159562E-2</v>
      </c>
      <c r="IA19">
        <v>5.4059752819484372E-3</v>
      </c>
      <c r="IB19">
        <v>-1.882334706413767E-4</v>
      </c>
      <c r="IC19">
        <v>2.0440475459167249E-6</v>
      </c>
      <c r="ID19">
        <v>4</v>
      </c>
      <c r="IE19">
        <v>2150</v>
      </c>
      <c r="IF19">
        <v>2</v>
      </c>
      <c r="IG19">
        <v>31</v>
      </c>
      <c r="IH19">
        <v>0.8</v>
      </c>
      <c r="II19">
        <v>0.6</v>
      </c>
      <c r="IJ19">
        <v>0.58349600000000001</v>
      </c>
      <c r="IK19">
        <v>2.7087400000000001</v>
      </c>
      <c r="IL19">
        <v>1.6015600000000001</v>
      </c>
      <c r="IM19">
        <v>2.34253</v>
      </c>
      <c r="IN19">
        <v>1.5502899999999999</v>
      </c>
      <c r="IO19">
        <v>2.3742700000000001</v>
      </c>
      <c r="IP19">
        <v>47.331800000000001</v>
      </c>
      <c r="IQ19">
        <v>24.1663</v>
      </c>
      <c r="IR19">
        <v>18</v>
      </c>
      <c r="IS19">
        <v>613.37300000000005</v>
      </c>
      <c r="IT19">
        <v>356.74599999999998</v>
      </c>
      <c r="IU19">
        <v>28.196300000000001</v>
      </c>
      <c r="IV19">
        <v>36.860999999999997</v>
      </c>
      <c r="IW19">
        <v>29.997399999999999</v>
      </c>
      <c r="IX19">
        <v>36.576000000000001</v>
      </c>
      <c r="IY19">
        <v>36.569899999999997</v>
      </c>
      <c r="IZ19">
        <v>11.6532</v>
      </c>
      <c r="JA19">
        <v>49.121000000000002</v>
      </c>
      <c r="JB19">
        <v>0</v>
      </c>
      <c r="JC19">
        <v>28.231200000000001</v>
      </c>
      <c r="JD19">
        <v>200</v>
      </c>
      <c r="JE19">
        <v>21.959099999999999</v>
      </c>
      <c r="JF19">
        <v>98.3018</v>
      </c>
      <c r="JG19">
        <v>98.350499999999997</v>
      </c>
    </row>
    <row r="20" spans="1:267" x14ac:dyDescent="0.3">
      <c r="A20">
        <v>4</v>
      </c>
      <c r="B20">
        <v>1659548857.0999999</v>
      </c>
      <c r="C20">
        <v>393.5</v>
      </c>
      <c r="D20" t="s">
        <v>423</v>
      </c>
      <c r="E20" t="s">
        <v>424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>
        <f t="shared" si="0"/>
        <v>8.8632672915260802</v>
      </c>
      <c r="L20">
        <v>1659548857.0999999</v>
      </c>
      <c r="M20">
        <f t="shared" si="1"/>
        <v>6.6244595459707374E-3</v>
      </c>
      <c r="N20">
        <f t="shared" si="2"/>
        <v>6.6244595459707378</v>
      </c>
      <c r="O20">
        <f t="shared" si="3"/>
        <v>14.837230882579036</v>
      </c>
      <c r="P20">
        <f t="shared" si="4"/>
        <v>101.401</v>
      </c>
      <c r="Q20">
        <f t="shared" si="5"/>
        <v>29.338689146519197</v>
      </c>
      <c r="R20">
        <f t="shared" si="6"/>
        <v>2.8992619680452969</v>
      </c>
      <c r="S20">
        <f t="shared" si="7"/>
        <v>10.0204907367731</v>
      </c>
      <c r="T20">
        <f t="shared" si="8"/>
        <v>0.35888004820768205</v>
      </c>
      <c r="U20">
        <f t="shared" si="9"/>
        <v>2.905150698751231</v>
      </c>
      <c r="V20">
        <f t="shared" si="10"/>
        <v>0.33594448357055645</v>
      </c>
      <c r="W20">
        <f t="shared" si="11"/>
        <v>0.21190370656484983</v>
      </c>
      <c r="X20">
        <f t="shared" si="12"/>
        <v>382.40601133814454</v>
      </c>
      <c r="Y20">
        <f t="shared" si="13"/>
        <v>32.546100171393171</v>
      </c>
      <c r="Z20">
        <f t="shared" si="14"/>
        <v>31.971599999999999</v>
      </c>
      <c r="AA20">
        <f t="shared" si="15"/>
        <v>4.7674128591909692</v>
      </c>
      <c r="AB20">
        <f t="shared" si="16"/>
        <v>60.573578300468867</v>
      </c>
      <c r="AC20">
        <f t="shared" si="17"/>
        <v>2.89432201893597</v>
      </c>
      <c r="AD20">
        <f t="shared" si="18"/>
        <v>4.7781922418038274</v>
      </c>
      <c r="AE20">
        <f t="shared" si="19"/>
        <v>1.8730908402549993</v>
      </c>
      <c r="AF20">
        <f t="shared" si="20"/>
        <v>-292.13866597730953</v>
      </c>
      <c r="AG20">
        <f t="shared" si="21"/>
        <v>6.2492371303958505</v>
      </c>
      <c r="AH20">
        <f t="shared" si="22"/>
        <v>0.48779008673091212</v>
      </c>
      <c r="AI20">
        <f t="shared" si="23"/>
        <v>97.004372577961774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51290.618785624851</v>
      </c>
      <c r="AO20" t="s">
        <v>403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425</v>
      </c>
      <c r="AV20">
        <v>10077.700000000001</v>
      </c>
      <c r="AW20">
        <v>783.85523999999987</v>
      </c>
      <c r="AX20">
        <v>923.33399999999995</v>
      </c>
      <c r="AY20">
        <f t="shared" si="28"/>
        <v>0.15105991981233235</v>
      </c>
      <c r="AZ20">
        <v>0.5</v>
      </c>
      <c r="BA20">
        <f t="shared" si="29"/>
        <v>1681.2477056690723</v>
      </c>
      <c r="BB20">
        <f t="shared" si="30"/>
        <v>14.837230882579036</v>
      </c>
      <c r="BC20">
        <f t="shared" si="31"/>
        <v>126.9845718015189</v>
      </c>
      <c r="BD20">
        <f t="shared" si="32"/>
        <v>1.1198031888127581E-2</v>
      </c>
      <c r="BE20">
        <f t="shared" si="33"/>
        <v>2.7168240311739851</v>
      </c>
      <c r="BF20">
        <f t="shared" si="34"/>
        <v>556.14565378222096</v>
      </c>
      <c r="BG20" t="s">
        <v>426</v>
      </c>
      <c r="BH20">
        <v>617.27</v>
      </c>
      <c r="BI20">
        <f t="shared" si="35"/>
        <v>617.27</v>
      </c>
      <c r="BJ20">
        <f t="shared" si="36"/>
        <v>0.33147701698410326</v>
      </c>
      <c r="BK20">
        <f t="shared" si="37"/>
        <v>0.45571762768571311</v>
      </c>
      <c r="BL20">
        <f t="shared" si="38"/>
        <v>0.89125843814396366</v>
      </c>
      <c r="BM20">
        <f t="shared" si="39"/>
        <v>-1.9851084668162127</v>
      </c>
      <c r="BN20">
        <f t="shared" si="40"/>
        <v>1.0288165128193643</v>
      </c>
      <c r="BO20">
        <f t="shared" si="41"/>
        <v>0.35886832885311859</v>
      </c>
      <c r="BP20">
        <f t="shared" si="42"/>
        <v>0.64113167114688141</v>
      </c>
      <c r="BQ20">
        <v>1098</v>
      </c>
      <c r="BR20">
        <v>300</v>
      </c>
      <c r="BS20">
        <v>300</v>
      </c>
      <c r="BT20">
        <v>300</v>
      </c>
      <c r="BU20">
        <v>10077.700000000001</v>
      </c>
      <c r="BV20">
        <v>884.85</v>
      </c>
      <c r="BW20">
        <v>-1.0703900000000001E-2</v>
      </c>
      <c r="BX20">
        <v>-3.11</v>
      </c>
      <c r="BY20" t="s">
        <v>406</v>
      </c>
      <c r="BZ20" t="s">
        <v>406</v>
      </c>
      <c r="CA20" t="s">
        <v>406</v>
      </c>
      <c r="CB20" t="s">
        <v>406</v>
      </c>
      <c r="CC20" t="s">
        <v>406</v>
      </c>
      <c r="CD20" t="s">
        <v>406</v>
      </c>
      <c r="CE20" t="s">
        <v>406</v>
      </c>
      <c r="CF20" t="s">
        <v>406</v>
      </c>
      <c r="CG20" t="s">
        <v>406</v>
      </c>
      <c r="CH20" t="s">
        <v>406</v>
      </c>
      <c r="CI20">
        <f t="shared" si="43"/>
        <v>2000.06</v>
      </c>
      <c r="CJ20">
        <f t="shared" si="44"/>
        <v>1681.2477056690723</v>
      </c>
      <c r="CK20">
        <f t="shared" si="45"/>
        <v>0.84059863487548991</v>
      </c>
      <c r="CL20">
        <f t="shared" si="46"/>
        <v>0.19119726975097975</v>
      </c>
      <c r="CM20">
        <v>6</v>
      </c>
      <c r="CN20">
        <v>0.5</v>
      </c>
      <c r="CO20" t="s">
        <v>407</v>
      </c>
      <c r="CP20">
        <v>2</v>
      </c>
      <c r="CQ20">
        <v>1659548857.0999999</v>
      </c>
      <c r="CR20">
        <v>101.401</v>
      </c>
      <c r="CS20">
        <v>120.01</v>
      </c>
      <c r="CT20">
        <v>29.288699999999999</v>
      </c>
      <c r="CU20">
        <v>21.572900000000001</v>
      </c>
      <c r="CV20">
        <v>100.996</v>
      </c>
      <c r="CW20">
        <v>29.27</v>
      </c>
      <c r="CX20">
        <v>500.04700000000003</v>
      </c>
      <c r="CY20">
        <v>98.720500000000001</v>
      </c>
      <c r="CZ20">
        <v>9.9933099999999997E-2</v>
      </c>
      <c r="DA20">
        <v>32.011499999999998</v>
      </c>
      <c r="DB20">
        <v>31.971599999999999</v>
      </c>
      <c r="DC20">
        <v>999.9</v>
      </c>
      <c r="DD20">
        <v>0</v>
      </c>
      <c r="DE20">
        <v>0</v>
      </c>
      <c r="DF20">
        <v>9989.3799999999992</v>
      </c>
      <c r="DG20">
        <v>0</v>
      </c>
      <c r="DH20">
        <v>1208.97</v>
      </c>
      <c r="DI20">
        <v>-18.608799999999999</v>
      </c>
      <c r="DJ20">
        <v>104.461</v>
      </c>
      <c r="DK20">
        <v>122.65600000000001</v>
      </c>
      <c r="DL20">
        <v>7.7157799999999996</v>
      </c>
      <c r="DM20">
        <v>120.01</v>
      </c>
      <c r="DN20">
        <v>21.572900000000001</v>
      </c>
      <c r="DO20">
        <v>2.8914</v>
      </c>
      <c r="DP20">
        <v>2.1296900000000001</v>
      </c>
      <c r="DQ20">
        <v>23.415400000000002</v>
      </c>
      <c r="DR20">
        <v>18.443000000000001</v>
      </c>
      <c r="DS20">
        <v>2000.06</v>
      </c>
      <c r="DT20">
        <v>0.979993</v>
      </c>
      <c r="DU20">
        <v>2.0006599999999999E-2</v>
      </c>
      <c r="DV20">
        <v>0</v>
      </c>
      <c r="DW20">
        <v>783.42499999999995</v>
      </c>
      <c r="DX20">
        <v>5.0005300000000004</v>
      </c>
      <c r="DY20">
        <v>16984.8</v>
      </c>
      <c r="DZ20">
        <v>17834</v>
      </c>
      <c r="EA20">
        <v>50.686999999999998</v>
      </c>
      <c r="EB20">
        <v>52.186999999999998</v>
      </c>
      <c r="EC20">
        <v>51.186999999999998</v>
      </c>
      <c r="ED20">
        <v>51.375</v>
      </c>
      <c r="EE20">
        <v>51.875</v>
      </c>
      <c r="EF20">
        <v>1955.14</v>
      </c>
      <c r="EG20">
        <v>39.909999999999997</v>
      </c>
      <c r="EH20">
        <v>0</v>
      </c>
      <c r="EI20">
        <v>121.4000000953674</v>
      </c>
      <c r="EJ20">
        <v>0</v>
      </c>
      <c r="EK20">
        <v>783.85523999999987</v>
      </c>
      <c r="EL20">
        <v>-2.5879230609596702</v>
      </c>
      <c r="EM20">
        <v>-49.676923104168203</v>
      </c>
      <c r="EN20">
        <v>16994.923999999999</v>
      </c>
      <c r="EO20">
        <v>15</v>
      </c>
      <c r="EP20">
        <v>1659548818.5999999</v>
      </c>
      <c r="EQ20" t="s">
        <v>427</v>
      </c>
      <c r="ER20">
        <v>1659548800.5999999</v>
      </c>
      <c r="ES20">
        <v>1659548818.5999999</v>
      </c>
      <c r="ET20">
        <v>51</v>
      </c>
      <c r="EU20">
        <v>0.104</v>
      </c>
      <c r="EV20">
        <v>0</v>
      </c>
      <c r="EW20">
        <v>0.39800000000000002</v>
      </c>
      <c r="EX20">
        <v>0.02</v>
      </c>
      <c r="EY20">
        <v>120</v>
      </c>
      <c r="EZ20">
        <v>22</v>
      </c>
      <c r="FA20">
        <v>0.12</v>
      </c>
      <c r="FB20">
        <v>0.01</v>
      </c>
      <c r="FC20">
        <v>14.811970636201121</v>
      </c>
      <c r="FD20">
        <v>-8.0800280640175567E-2</v>
      </c>
      <c r="FE20">
        <v>7.0193625811522137E-2</v>
      </c>
      <c r="FF20">
        <v>1</v>
      </c>
      <c r="FG20">
        <v>0.35039618809520651</v>
      </c>
      <c r="FH20">
        <v>9.2582036226843731E-2</v>
      </c>
      <c r="FI20">
        <v>1.93226809608164E-2</v>
      </c>
      <c r="FJ20">
        <v>1</v>
      </c>
      <c r="FK20">
        <v>2</v>
      </c>
      <c r="FL20">
        <v>2</v>
      </c>
      <c r="FM20" t="s">
        <v>409</v>
      </c>
      <c r="FN20">
        <v>3.12819</v>
      </c>
      <c r="FO20">
        <v>2.7381799999999998</v>
      </c>
      <c r="FP20">
        <v>2.6249000000000001E-2</v>
      </c>
      <c r="FQ20">
        <v>3.0998600000000001E-2</v>
      </c>
      <c r="FR20">
        <v>0.121931</v>
      </c>
      <c r="FS20">
        <v>9.8593299999999995E-2</v>
      </c>
      <c r="FT20">
        <v>23136.799999999999</v>
      </c>
      <c r="FU20">
        <v>23876.3</v>
      </c>
      <c r="FV20">
        <v>23634.3</v>
      </c>
      <c r="FW20">
        <v>24963.1</v>
      </c>
      <c r="FX20">
        <v>29917.7</v>
      </c>
      <c r="FY20">
        <v>31575.4</v>
      </c>
      <c r="FZ20">
        <v>37686.5</v>
      </c>
      <c r="GA20">
        <v>38858.9</v>
      </c>
      <c r="GB20">
        <v>2.1266500000000002</v>
      </c>
      <c r="GC20">
        <v>1.6762999999999999</v>
      </c>
      <c r="GD20">
        <v>-5.1945400000000003E-2</v>
      </c>
      <c r="GE20">
        <v>0</v>
      </c>
      <c r="GF20">
        <v>32.813600000000001</v>
      </c>
      <c r="GG20">
        <v>999.9</v>
      </c>
      <c r="GH20">
        <v>43.4</v>
      </c>
      <c r="GI20">
        <v>42.4</v>
      </c>
      <c r="GJ20">
        <v>37.009099999999997</v>
      </c>
      <c r="GK20">
        <v>60.7879</v>
      </c>
      <c r="GL20">
        <v>26.3462</v>
      </c>
      <c r="GM20">
        <v>1</v>
      </c>
      <c r="GN20">
        <v>0.81173300000000004</v>
      </c>
      <c r="GO20">
        <v>3.38727</v>
      </c>
      <c r="GP20">
        <v>20.273800000000001</v>
      </c>
      <c r="GQ20">
        <v>5.2512800000000004</v>
      </c>
      <c r="GR20">
        <v>12.0099</v>
      </c>
      <c r="GS20">
        <v>4.9777500000000003</v>
      </c>
      <c r="GT20">
        <v>3.2927499999999998</v>
      </c>
      <c r="GU20">
        <v>9999</v>
      </c>
      <c r="GV20">
        <v>9999</v>
      </c>
      <c r="GW20">
        <v>9999</v>
      </c>
      <c r="GX20">
        <v>999.9</v>
      </c>
      <c r="GY20">
        <v>1.8757699999999999</v>
      </c>
      <c r="GZ20">
        <v>1.8768899999999999</v>
      </c>
      <c r="HA20">
        <v>1.88293</v>
      </c>
      <c r="HB20">
        <v>1.8861399999999999</v>
      </c>
      <c r="HC20">
        <v>1.8769800000000001</v>
      </c>
      <c r="HD20">
        <v>1.8833299999999999</v>
      </c>
      <c r="HE20">
        <v>1.88232</v>
      </c>
      <c r="HF20">
        <v>1.8858299999999999</v>
      </c>
      <c r="HG20">
        <v>5</v>
      </c>
      <c r="HH20">
        <v>0</v>
      </c>
      <c r="HI20">
        <v>0</v>
      </c>
      <c r="HJ20">
        <v>0</v>
      </c>
      <c r="HK20" t="s">
        <v>410</v>
      </c>
      <c r="HL20" t="s">
        <v>411</v>
      </c>
      <c r="HM20" t="s">
        <v>412</v>
      </c>
      <c r="HN20" t="s">
        <v>412</v>
      </c>
      <c r="HO20" t="s">
        <v>412</v>
      </c>
      <c r="HP20" t="s">
        <v>412</v>
      </c>
      <c r="HQ20">
        <v>0</v>
      </c>
      <c r="HR20">
        <v>100</v>
      </c>
      <c r="HS20">
        <v>100</v>
      </c>
      <c r="HT20">
        <v>0.40500000000000003</v>
      </c>
      <c r="HU20">
        <v>1.8700000000000001E-2</v>
      </c>
      <c r="HV20">
        <v>0.45624556236882402</v>
      </c>
      <c r="HW20">
        <v>-6.0172046994075008E-4</v>
      </c>
      <c r="HX20">
        <v>1.0037638322578611E-6</v>
      </c>
      <c r="HY20">
        <v>-3.7503755461929322E-10</v>
      </c>
      <c r="HZ20">
        <v>-2.9497935582393182E-2</v>
      </c>
      <c r="IA20">
        <v>5.4059752819484372E-3</v>
      </c>
      <c r="IB20">
        <v>-1.882334706413767E-4</v>
      </c>
      <c r="IC20">
        <v>2.0440475459167249E-6</v>
      </c>
      <c r="ID20">
        <v>4</v>
      </c>
      <c r="IE20">
        <v>2150</v>
      </c>
      <c r="IF20">
        <v>2</v>
      </c>
      <c r="IG20">
        <v>31</v>
      </c>
      <c r="IH20">
        <v>0.9</v>
      </c>
      <c r="II20">
        <v>0.6</v>
      </c>
      <c r="IJ20">
        <v>0.40527299999999999</v>
      </c>
      <c r="IK20">
        <v>2.7307100000000002</v>
      </c>
      <c r="IL20">
        <v>1.6015600000000001</v>
      </c>
      <c r="IM20">
        <v>2.34131</v>
      </c>
      <c r="IN20">
        <v>1.5502899999999999</v>
      </c>
      <c r="IO20">
        <v>2.3059099999999999</v>
      </c>
      <c r="IP20">
        <v>47.511699999999998</v>
      </c>
      <c r="IQ20">
        <v>24.148800000000001</v>
      </c>
      <c r="IR20">
        <v>18</v>
      </c>
      <c r="IS20">
        <v>613.64</v>
      </c>
      <c r="IT20">
        <v>355.59699999999998</v>
      </c>
      <c r="IU20">
        <v>28.191800000000001</v>
      </c>
      <c r="IV20">
        <v>36.952399999999997</v>
      </c>
      <c r="IW20">
        <v>29.997800000000002</v>
      </c>
      <c r="IX20">
        <v>36.651800000000001</v>
      </c>
      <c r="IY20">
        <v>36.644799999999996</v>
      </c>
      <c r="IZ20">
        <v>8.1019000000000005</v>
      </c>
      <c r="JA20">
        <v>50.450800000000001</v>
      </c>
      <c r="JB20">
        <v>0</v>
      </c>
      <c r="JC20">
        <v>28.2136</v>
      </c>
      <c r="JD20">
        <v>120</v>
      </c>
      <c r="JE20">
        <v>21.498999999999999</v>
      </c>
      <c r="JF20">
        <v>98.283299999999997</v>
      </c>
      <c r="JG20">
        <v>98.328999999999994</v>
      </c>
    </row>
    <row r="21" spans="1:267" x14ac:dyDescent="0.3">
      <c r="A21">
        <v>5</v>
      </c>
      <c r="B21">
        <v>1659548987.0999999</v>
      </c>
      <c r="C21">
        <v>523.5</v>
      </c>
      <c r="D21" t="s">
        <v>428</v>
      </c>
      <c r="E21" t="s">
        <v>429</v>
      </c>
      <c r="F21" t="s">
        <v>398</v>
      </c>
      <c r="G21" t="s">
        <v>399</v>
      </c>
      <c r="H21" t="s">
        <v>400</v>
      </c>
      <c r="I21" t="s">
        <v>401</v>
      </c>
      <c r="J21" t="s">
        <v>402</v>
      </c>
      <c r="K21">
        <f t="shared" si="0"/>
        <v>9.1393561681276623</v>
      </c>
      <c r="L21">
        <v>1659548987.0999999</v>
      </c>
      <c r="M21">
        <f t="shared" si="1"/>
        <v>6.9109394827109281E-3</v>
      </c>
      <c r="N21">
        <f t="shared" si="2"/>
        <v>6.9109394827109281</v>
      </c>
      <c r="O21">
        <f t="shared" si="3"/>
        <v>8.8874111383150822</v>
      </c>
      <c r="P21">
        <f t="shared" si="4"/>
        <v>58.851199999999999</v>
      </c>
      <c r="Q21">
        <f t="shared" si="5"/>
        <v>17.712595938242512</v>
      </c>
      <c r="R21">
        <f t="shared" si="6"/>
        <v>1.7505341862787105</v>
      </c>
      <c r="S21">
        <f t="shared" si="7"/>
        <v>5.8162585463318397</v>
      </c>
      <c r="T21">
        <f t="shared" si="8"/>
        <v>0.37786070766929458</v>
      </c>
      <c r="U21">
        <f t="shared" si="9"/>
        <v>2.9058641097078302</v>
      </c>
      <c r="V21">
        <f t="shared" si="10"/>
        <v>0.35253253571606763</v>
      </c>
      <c r="W21">
        <f t="shared" si="11"/>
        <v>0.22246683442938414</v>
      </c>
      <c r="X21">
        <f t="shared" si="12"/>
        <v>382.41619936578718</v>
      </c>
      <c r="Y21">
        <f t="shared" si="13"/>
        <v>32.521716924677719</v>
      </c>
      <c r="Z21">
        <f t="shared" si="14"/>
        <v>31.9528</v>
      </c>
      <c r="AA21">
        <f t="shared" si="15"/>
        <v>4.7623411935885134</v>
      </c>
      <c r="AB21">
        <f t="shared" si="16"/>
        <v>60.519544932821134</v>
      </c>
      <c r="AC21">
        <f t="shared" si="17"/>
        <v>2.9000153379079499</v>
      </c>
      <c r="AD21">
        <f t="shared" si="18"/>
        <v>4.7918657371384255</v>
      </c>
      <c r="AE21">
        <f t="shared" si="19"/>
        <v>1.8623258556805635</v>
      </c>
      <c r="AF21">
        <f t="shared" si="20"/>
        <v>-304.77243118755194</v>
      </c>
      <c r="AG21">
        <f t="shared" si="21"/>
        <v>17.10737529037613</v>
      </c>
      <c r="AH21">
        <f t="shared" si="22"/>
        <v>1.3352126309350361</v>
      </c>
      <c r="AI21">
        <f t="shared" si="23"/>
        <v>96.086356099546379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51302.430326730246</v>
      </c>
      <c r="AO21" t="s">
        <v>403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430</v>
      </c>
      <c r="AV21">
        <v>10079.1</v>
      </c>
      <c r="AW21">
        <v>791.30155999999999</v>
      </c>
      <c r="AX21">
        <v>869.99599999999998</v>
      </c>
      <c r="AY21">
        <f t="shared" si="28"/>
        <v>9.0453795189862962E-2</v>
      </c>
      <c r="AZ21">
        <v>0.5</v>
      </c>
      <c r="BA21">
        <f t="shared" si="29"/>
        <v>1681.2974996828934</v>
      </c>
      <c r="BB21">
        <f t="shared" si="30"/>
        <v>8.8874111383150822</v>
      </c>
      <c r="BC21">
        <f t="shared" si="31"/>
        <v>76.039869844772568</v>
      </c>
      <c r="BD21">
        <f t="shared" si="32"/>
        <v>7.6588739816054741E-3</v>
      </c>
      <c r="BE21">
        <f t="shared" si="33"/>
        <v>2.9446962974542412</v>
      </c>
      <c r="BF21">
        <f t="shared" si="34"/>
        <v>536.33999139960952</v>
      </c>
      <c r="BG21" t="s">
        <v>431</v>
      </c>
      <c r="BH21">
        <v>625.61</v>
      </c>
      <c r="BI21">
        <f t="shared" si="35"/>
        <v>625.61</v>
      </c>
      <c r="BJ21">
        <f t="shared" si="36"/>
        <v>0.28090473979190711</v>
      </c>
      <c r="BK21">
        <f t="shared" si="37"/>
        <v>0.3220087893741867</v>
      </c>
      <c r="BL21">
        <f t="shared" si="38"/>
        <v>0.91291398516174549</v>
      </c>
      <c r="BM21">
        <f t="shared" si="39"/>
        <v>-0.63668363406432682</v>
      </c>
      <c r="BN21">
        <f t="shared" si="40"/>
        <v>1.0506918278081701</v>
      </c>
      <c r="BO21">
        <f t="shared" si="41"/>
        <v>0.2545829920016649</v>
      </c>
      <c r="BP21">
        <f t="shared" si="42"/>
        <v>0.7454170079983351</v>
      </c>
      <c r="BQ21">
        <v>1100</v>
      </c>
      <c r="BR21">
        <v>300</v>
      </c>
      <c r="BS21">
        <v>300</v>
      </c>
      <c r="BT21">
        <v>300</v>
      </c>
      <c r="BU21">
        <v>10079.1</v>
      </c>
      <c r="BV21">
        <v>850.82</v>
      </c>
      <c r="BW21">
        <v>-1.0704699999999999E-2</v>
      </c>
      <c r="BX21">
        <v>-1.69</v>
      </c>
      <c r="BY21" t="s">
        <v>406</v>
      </c>
      <c r="BZ21" t="s">
        <v>406</v>
      </c>
      <c r="CA21" t="s">
        <v>406</v>
      </c>
      <c r="CB21" t="s">
        <v>406</v>
      </c>
      <c r="CC21" t="s">
        <v>406</v>
      </c>
      <c r="CD21" t="s">
        <v>406</v>
      </c>
      <c r="CE21" t="s">
        <v>406</v>
      </c>
      <c r="CF21" t="s">
        <v>406</v>
      </c>
      <c r="CG21" t="s">
        <v>406</v>
      </c>
      <c r="CH21" t="s">
        <v>406</v>
      </c>
      <c r="CI21">
        <f t="shared" si="43"/>
        <v>2000.12</v>
      </c>
      <c r="CJ21">
        <f t="shared" si="44"/>
        <v>1681.2974996828934</v>
      </c>
      <c r="CK21">
        <f t="shared" si="45"/>
        <v>0.8405983139426102</v>
      </c>
      <c r="CL21">
        <f t="shared" si="46"/>
        <v>0.19119662788522049</v>
      </c>
      <c r="CM21">
        <v>6</v>
      </c>
      <c r="CN21">
        <v>0.5</v>
      </c>
      <c r="CO21" t="s">
        <v>407</v>
      </c>
      <c r="CP21">
        <v>2</v>
      </c>
      <c r="CQ21">
        <v>1659548987.0999999</v>
      </c>
      <c r="CR21">
        <v>58.851199999999999</v>
      </c>
      <c r="CS21">
        <v>70.004599999999996</v>
      </c>
      <c r="CT21">
        <v>29.343499999999999</v>
      </c>
      <c r="CU21">
        <v>21.293399999999998</v>
      </c>
      <c r="CV21">
        <v>58.430599999999998</v>
      </c>
      <c r="CW21">
        <v>29.326799999999999</v>
      </c>
      <c r="CX21">
        <v>499.98</v>
      </c>
      <c r="CY21">
        <v>98.73</v>
      </c>
      <c r="CZ21">
        <v>9.99057E-2</v>
      </c>
      <c r="DA21">
        <v>32.061999999999998</v>
      </c>
      <c r="DB21">
        <v>31.9528</v>
      </c>
      <c r="DC21">
        <v>999.9</v>
      </c>
      <c r="DD21">
        <v>0</v>
      </c>
      <c r="DE21">
        <v>0</v>
      </c>
      <c r="DF21">
        <v>9992.5</v>
      </c>
      <c r="DG21">
        <v>0</v>
      </c>
      <c r="DH21">
        <v>1728.28</v>
      </c>
      <c r="DI21">
        <v>-11.1534</v>
      </c>
      <c r="DJ21">
        <v>60.630299999999998</v>
      </c>
      <c r="DK21">
        <v>71.527600000000007</v>
      </c>
      <c r="DL21">
        <v>8.0501299999999993</v>
      </c>
      <c r="DM21">
        <v>70.004599999999996</v>
      </c>
      <c r="DN21">
        <v>21.293399999999998</v>
      </c>
      <c r="DO21">
        <v>2.8970899999999999</v>
      </c>
      <c r="DP21">
        <v>2.1023000000000001</v>
      </c>
      <c r="DQ21">
        <v>23.448</v>
      </c>
      <c r="DR21">
        <v>18.236599999999999</v>
      </c>
      <c r="DS21">
        <v>2000.12</v>
      </c>
      <c r="DT21">
        <v>0.98000600000000004</v>
      </c>
      <c r="DU21">
        <v>1.9994100000000001E-2</v>
      </c>
      <c r="DV21">
        <v>0</v>
      </c>
      <c r="DW21">
        <v>790.91200000000003</v>
      </c>
      <c r="DX21">
        <v>5.0005300000000004</v>
      </c>
      <c r="DY21">
        <v>17143.900000000001</v>
      </c>
      <c r="DZ21">
        <v>17834.599999999999</v>
      </c>
      <c r="EA21">
        <v>50.936999999999998</v>
      </c>
      <c r="EB21">
        <v>52.5</v>
      </c>
      <c r="EC21">
        <v>51.436999999999998</v>
      </c>
      <c r="ED21">
        <v>51.686999999999998</v>
      </c>
      <c r="EE21">
        <v>52.125</v>
      </c>
      <c r="EF21">
        <v>1955.23</v>
      </c>
      <c r="EG21">
        <v>39.89</v>
      </c>
      <c r="EH21">
        <v>0</v>
      </c>
      <c r="EI21">
        <v>129.5</v>
      </c>
      <c r="EJ21">
        <v>0</v>
      </c>
      <c r="EK21">
        <v>791.30155999999999</v>
      </c>
      <c r="EL21">
        <v>-3.3888461550721138</v>
      </c>
      <c r="EM21">
        <v>-81.076922778413305</v>
      </c>
      <c r="EN21">
        <v>17155.207999999999</v>
      </c>
      <c r="EO21">
        <v>15</v>
      </c>
      <c r="EP21">
        <v>1659548947.5999999</v>
      </c>
      <c r="EQ21" t="s">
        <v>432</v>
      </c>
      <c r="ER21">
        <v>1659548934.5999999</v>
      </c>
      <c r="ES21">
        <v>1659548947.5999999</v>
      </c>
      <c r="ET21">
        <v>52</v>
      </c>
      <c r="EU21">
        <v>-4.0000000000000001E-3</v>
      </c>
      <c r="EV21">
        <v>-2E-3</v>
      </c>
      <c r="EW21">
        <v>0.41499999999999998</v>
      </c>
      <c r="EX21">
        <v>1.7999999999999999E-2</v>
      </c>
      <c r="EY21">
        <v>70</v>
      </c>
      <c r="EZ21">
        <v>21</v>
      </c>
      <c r="FA21">
        <v>0.13</v>
      </c>
      <c r="FB21">
        <v>0.01</v>
      </c>
      <c r="FC21">
        <v>8.9611320413512505</v>
      </c>
      <c r="FD21">
        <v>-0.38486713196727018</v>
      </c>
      <c r="FE21">
        <v>8.2719350085569771E-2</v>
      </c>
      <c r="FF21">
        <v>1</v>
      </c>
      <c r="FG21">
        <v>0.37492083418069638</v>
      </c>
      <c r="FH21">
        <v>6.5133089110774173E-2</v>
      </c>
      <c r="FI21">
        <v>1.7641325045907461E-2</v>
      </c>
      <c r="FJ21">
        <v>1</v>
      </c>
      <c r="FK21">
        <v>2</v>
      </c>
      <c r="FL21">
        <v>2</v>
      </c>
      <c r="FM21" t="s">
        <v>409</v>
      </c>
      <c r="FN21">
        <v>3.1283799999999999</v>
      </c>
      <c r="FO21">
        <v>2.7381700000000002</v>
      </c>
      <c r="FP21">
        <v>1.53971E-2</v>
      </c>
      <c r="FQ21">
        <v>1.84193E-2</v>
      </c>
      <c r="FR21">
        <v>0.122077</v>
      </c>
      <c r="FS21">
        <v>9.7665100000000005E-2</v>
      </c>
      <c r="FT21">
        <v>23387.5</v>
      </c>
      <c r="FU21">
        <v>24179.1</v>
      </c>
      <c r="FV21">
        <v>23628.2</v>
      </c>
      <c r="FW21">
        <v>24957</v>
      </c>
      <c r="FX21">
        <v>29905.4</v>
      </c>
      <c r="FY21">
        <v>31601.1</v>
      </c>
      <c r="FZ21">
        <v>37677.4</v>
      </c>
      <c r="GA21">
        <v>38850.6</v>
      </c>
      <c r="GB21">
        <v>2.1256499999999998</v>
      </c>
      <c r="GC21">
        <v>1.6727799999999999</v>
      </c>
      <c r="GD21">
        <v>-5.8602500000000002E-2</v>
      </c>
      <c r="GE21">
        <v>0</v>
      </c>
      <c r="GF21">
        <v>32.902700000000003</v>
      </c>
      <c r="GG21">
        <v>999.9</v>
      </c>
      <c r="GH21">
        <v>43.5</v>
      </c>
      <c r="GI21">
        <v>42.5</v>
      </c>
      <c r="GJ21">
        <v>37.283099999999997</v>
      </c>
      <c r="GK21">
        <v>60.747900000000001</v>
      </c>
      <c r="GL21">
        <v>26.682700000000001</v>
      </c>
      <c r="GM21">
        <v>1</v>
      </c>
      <c r="GN21">
        <v>0.82382100000000003</v>
      </c>
      <c r="GO21">
        <v>3.6270199999999999</v>
      </c>
      <c r="GP21">
        <v>20.267900000000001</v>
      </c>
      <c r="GQ21">
        <v>5.2482899999999999</v>
      </c>
      <c r="GR21">
        <v>12.0099</v>
      </c>
      <c r="GS21">
        <v>4.9781000000000004</v>
      </c>
      <c r="GT21">
        <v>3.2927300000000002</v>
      </c>
      <c r="GU21">
        <v>9999</v>
      </c>
      <c r="GV21">
        <v>9999</v>
      </c>
      <c r="GW21">
        <v>9999</v>
      </c>
      <c r="GX21">
        <v>999.9</v>
      </c>
      <c r="GY21">
        <v>1.8757999999999999</v>
      </c>
      <c r="GZ21">
        <v>1.87687</v>
      </c>
      <c r="HA21">
        <v>1.88293</v>
      </c>
      <c r="HB21">
        <v>1.8861399999999999</v>
      </c>
      <c r="HC21">
        <v>1.8769899999999999</v>
      </c>
      <c r="HD21">
        <v>1.8833299999999999</v>
      </c>
      <c r="HE21">
        <v>1.88232</v>
      </c>
      <c r="HF21">
        <v>1.8858299999999999</v>
      </c>
      <c r="HG21">
        <v>5</v>
      </c>
      <c r="HH21">
        <v>0</v>
      </c>
      <c r="HI21">
        <v>0</v>
      </c>
      <c r="HJ21">
        <v>0</v>
      </c>
      <c r="HK21" t="s">
        <v>410</v>
      </c>
      <c r="HL21" t="s">
        <v>411</v>
      </c>
      <c r="HM21" t="s">
        <v>412</v>
      </c>
      <c r="HN21" t="s">
        <v>412</v>
      </c>
      <c r="HO21" t="s">
        <v>412</v>
      </c>
      <c r="HP21" t="s">
        <v>412</v>
      </c>
      <c r="HQ21">
        <v>0</v>
      </c>
      <c r="HR21">
        <v>100</v>
      </c>
      <c r="HS21">
        <v>100</v>
      </c>
      <c r="HT21">
        <v>0.42099999999999999</v>
      </c>
      <c r="HU21">
        <v>1.67E-2</v>
      </c>
      <c r="HV21">
        <v>0.45233301516474628</v>
      </c>
      <c r="HW21">
        <v>-6.0172046994075008E-4</v>
      </c>
      <c r="HX21">
        <v>1.0037638322578611E-6</v>
      </c>
      <c r="HY21">
        <v>-3.7503755461929322E-10</v>
      </c>
      <c r="HZ21">
        <v>-3.1450720749355641E-2</v>
      </c>
      <c r="IA21">
        <v>5.4059752819484372E-3</v>
      </c>
      <c r="IB21">
        <v>-1.882334706413767E-4</v>
      </c>
      <c r="IC21">
        <v>2.0440475459167249E-6</v>
      </c>
      <c r="ID21">
        <v>4</v>
      </c>
      <c r="IE21">
        <v>2150</v>
      </c>
      <c r="IF21">
        <v>2</v>
      </c>
      <c r="IG21">
        <v>31</v>
      </c>
      <c r="IH21">
        <v>0.9</v>
      </c>
      <c r="II21">
        <v>0.7</v>
      </c>
      <c r="IJ21">
        <v>0.29418899999999998</v>
      </c>
      <c r="IK21">
        <v>2.7368199999999998</v>
      </c>
      <c r="IL21">
        <v>1.6015600000000001</v>
      </c>
      <c r="IM21">
        <v>2.34131</v>
      </c>
      <c r="IN21">
        <v>1.5502899999999999</v>
      </c>
      <c r="IO21">
        <v>2.36328</v>
      </c>
      <c r="IP21">
        <v>47.692399999999999</v>
      </c>
      <c r="IQ21">
        <v>24.157499999999999</v>
      </c>
      <c r="IR21">
        <v>18</v>
      </c>
      <c r="IS21">
        <v>613.82600000000002</v>
      </c>
      <c r="IT21">
        <v>354.09399999999999</v>
      </c>
      <c r="IU21">
        <v>28.3094</v>
      </c>
      <c r="IV21">
        <v>37.0794</v>
      </c>
      <c r="IW21">
        <v>29.9999</v>
      </c>
      <c r="IX21">
        <v>36.755800000000001</v>
      </c>
      <c r="IY21">
        <v>36.748899999999999</v>
      </c>
      <c r="IZ21">
        <v>5.8727600000000004</v>
      </c>
      <c r="JA21">
        <v>51.753300000000003</v>
      </c>
      <c r="JB21">
        <v>0</v>
      </c>
      <c r="JC21">
        <v>28.301500000000001</v>
      </c>
      <c r="JD21">
        <v>70</v>
      </c>
      <c r="JE21">
        <v>21.172699999999999</v>
      </c>
      <c r="JF21">
        <v>98.259</v>
      </c>
      <c r="JG21">
        <v>98.306799999999996</v>
      </c>
    </row>
    <row r="22" spans="1:267" x14ac:dyDescent="0.3">
      <c r="A22">
        <v>6</v>
      </c>
      <c r="B22">
        <v>1659549118.5999999</v>
      </c>
      <c r="C22">
        <v>655</v>
      </c>
      <c r="D22" t="s">
        <v>433</v>
      </c>
      <c r="E22" t="s">
        <v>434</v>
      </c>
      <c r="F22" t="s">
        <v>398</v>
      </c>
      <c r="G22" t="s">
        <v>399</v>
      </c>
      <c r="H22" t="s">
        <v>400</v>
      </c>
      <c r="I22" t="s">
        <v>401</v>
      </c>
      <c r="J22" t="s">
        <v>402</v>
      </c>
      <c r="K22">
        <f t="shared" si="0"/>
        <v>9.0691346419716972</v>
      </c>
      <c r="L22">
        <v>1659549118.5999999</v>
      </c>
      <c r="M22">
        <f t="shared" si="1"/>
        <v>7.1328631059736905E-3</v>
      </c>
      <c r="N22">
        <f t="shared" si="2"/>
        <v>7.1328631059736907</v>
      </c>
      <c r="O22">
        <f t="shared" si="3"/>
        <v>3.7896732175352343</v>
      </c>
      <c r="P22">
        <f t="shared" si="4"/>
        <v>25.2166</v>
      </c>
      <c r="Q22">
        <f t="shared" si="5"/>
        <v>8.2356176185385603</v>
      </c>
      <c r="R22">
        <f t="shared" si="6"/>
        <v>0.81389124434202198</v>
      </c>
      <c r="S22">
        <f t="shared" si="7"/>
        <v>2.4920498865654004</v>
      </c>
      <c r="T22">
        <f t="shared" si="8"/>
        <v>0.39188422720319049</v>
      </c>
      <c r="U22">
        <f t="shared" si="9"/>
        <v>2.8989907543177109</v>
      </c>
      <c r="V22">
        <f t="shared" si="10"/>
        <v>0.36465401110902423</v>
      </c>
      <c r="W22">
        <f t="shared" si="11"/>
        <v>0.23019741580056646</v>
      </c>
      <c r="X22">
        <f t="shared" si="12"/>
        <v>382.40729936561229</v>
      </c>
      <c r="Y22">
        <f t="shared" si="13"/>
        <v>32.566871788857121</v>
      </c>
      <c r="Z22">
        <f t="shared" si="14"/>
        <v>31.968299999999999</v>
      </c>
      <c r="AA22">
        <f t="shared" si="15"/>
        <v>4.7665222799291733</v>
      </c>
      <c r="AB22">
        <f t="shared" si="16"/>
        <v>60.34629570553922</v>
      </c>
      <c r="AC22">
        <f t="shared" si="17"/>
        <v>2.9084917945545001</v>
      </c>
      <c r="AD22">
        <f t="shared" si="18"/>
        <v>4.8196691454708924</v>
      </c>
      <c r="AE22">
        <f t="shared" si="19"/>
        <v>1.8580304853746732</v>
      </c>
      <c r="AF22">
        <f t="shared" si="20"/>
        <v>-314.55926297343973</v>
      </c>
      <c r="AG22">
        <f t="shared" si="21"/>
        <v>30.632916351167861</v>
      </c>
      <c r="AH22">
        <f t="shared" si="22"/>
        <v>2.3979243155658714</v>
      </c>
      <c r="AI22">
        <f t="shared" si="23"/>
        <v>100.87887705890631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51091.646568858516</v>
      </c>
      <c r="AO22" t="s">
        <v>403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435</v>
      </c>
      <c r="AV22">
        <v>10083.200000000001</v>
      </c>
      <c r="AW22">
        <v>802.31704000000002</v>
      </c>
      <c r="AX22">
        <v>850.28300000000002</v>
      </c>
      <c r="AY22">
        <f t="shared" si="28"/>
        <v>5.6411759378936166E-2</v>
      </c>
      <c r="AZ22">
        <v>0.5</v>
      </c>
      <c r="BA22">
        <f t="shared" si="29"/>
        <v>1681.2557996828059</v>
      </c>
      <c r="BB22">
        <f t="shared" si="30"/>
        <v>3.7896732175352343</v>
      </c>
      <c r="BC22">
        <f t="shared" si="31"/>
        <v>47.421298813073676</v>
      </c>
      <c r="BD22">
        <f t="shared" si="32"/>
        <v>4.6269626289749885E-3</v>
      </c>
      <c r="BE22">
        <f t="shared" si="33"/>
        <v>3.0361503170121007</v>
      </c>
      <c r="BF22">
        <f t="shared" si="34"/>
        <v>528.78230162047078</v>
      </c>
      <c r="BG22" t="s">
        <v>436</v>
      </c>
      <c r="BH22">
        <v>640.25</v>
      </c>
      <c r="BI22">
        <f t="shared" si="35"/>
        <v>640.25</v>
      </c>
      <c r="BJ22">
        <f t="shared" si="36"/>
        <v>0.24701540545912359</v>
      </c>
      <c r="BK22">
        <f t="shared" si="37"/>
        <v>0.22837344607752111</v>
      </c>
      <c r="BL22">
        <f t="shared" si="38"/>
        <v>0.92476304081501071</v>
      </c>
      <c r="BM22">
        <f t="shared" si="39"/>
        <v>-0.33469245484349514</v>
      </c>
      <c r="BN22">
        <f t="shared" si="40"/>
        <v>1.0587766469685123</v>
      </c>
      <c r="BO22">
        <f t="shared" si="41"/>
        <v>0.18224229520431587</v>
      </c>
      <c r="BP22">
        <f t="shared" si="42"/>
        <v>0.8177577047956841</v>
      </c>
      <c r="BQ22">
        <v>1102</v>
      </c>
      <c r="BR22">
        <v>300</v>
      </c>
      <c r="BS22">
        <v>300</v>
      </c>
      <c r="BT22">
        <v>300</v>
      </c>
      <c r="BU22">
        <v>10083.200000000001</v>
      </c>
      <c r="BV22">
        <v>838.82</v>
      </c>
      <c r="BW22">
        <v>-1.0708799999999999E-2</v>
      </c>
      <c r="BX22">
        <v>-0.13</v>
      </c>
      <c r="BY22" t="s">
        <v>406</v>
      </c>
      <c r="BZ22" t="s">
        <v>406</v>
      </c>
      <c r="CA22" t="s">
        <v>406</v>
      </c>
      <c r="CB22" t="s">
        <v>406</v>
      </c>
      <c r="CC22" t="s">
        <v>406</v>
      </c>
      <c r="CD22" t="s">
        <v>406</v>
      </c>
      <c r="CE22" t="s">
        <v>406</v>
      </c>
      <c r="CF22" t="s">
        <v>406</v>
      </c>
      <c r="CG22" t="s">
        <v>406</v>
      </c>
      <c r="CH22" t="s">
        <v>406</v>
      </c>
      <c r="CI22">
        <f t="shared" si="43"/>
        <v>2000.07</v>
      </c>
      <c r="CJ22">
        <f t="shared" si="44"/>
        <v>1681.2557996828059</v>
      </c>
      <c r="CK22">
        <f t="shared" si="45"/>
        <v>0.84059847889464168</v>
      </c>
      <c r="CL22">
        <f t="shared" si="46"/>
        <v>0.19119695778928353</v>
      </c>
      <c r="CM22">
        <v>6</v>
      </c>
      <c r="CN22">
        <v>0.5</v>
      </c>
      <c r="CO22" t="s">
        <v>407</v>
      </c>
      <c r="CP22">
        <v>2</v>
      </c>
      <c r="CQ22">
        <v>1659549118.5999999</v>
      </c>
      <c r="CR22">
        <v>25.2166</v>
      </c>
      <c r="CS22">
        <v>29.978999999999999</v>
      </c>
      <c r="CT22">
        <v>29.430499999999999</v>
      </c>
      <c r="CU22">
        <v>21.1248</v>
      </c>
      <c r="CV22">
        <v>24.7682</v>
      </c>
      <c r="CW22">
        <v>29.414100000000001</v>
      </c>
      <c r="CX22">
        <v>500.11</v>
      </c>
      <c r="CY22">
        <v>98.724800000000002</v>
      </c>
      <c r="CZ22">
        <v>0.100969</v>
      </c>
      <c r="DA22">
        <v>32.164299999999997</v>
      </c>
      <c r="DB22">
        <v>31.968299999999999</v>
      </c>
      <c r="DC22">
        <v>999.9</v>
      </c>
      <c r="DD22">
        <v>0</v>
      </c>
      <c r="DE22">
        <v>0</v>
      </c>
      <c r="DF22">
        <v>9953.75</v>
      </c>
      <c r="DG22">
        <v>0</v>
      </c>
      <c r="DH22">
        <v>1590.01</v>
      </c>
      <c r="DI22">
        <v>-4.7623699999999998</v>
      </c>
      <c r="DJ22">
        <v>25.981300000000001</v>
      </c>
      <c r="DK22">
        <v>30.626000000000001</v>
      </c>
      <c r="DL22">
        <v>8.3056900000000002</v>
      </c>
      <c r="DM22">
        <v>29.978999999999999</v>
      </c>
      <c r="DN22">
        <v>21.1248</v>
      </c>
      <c r="DO22">
        <v>2.9055200000000001</v>
      </c>
      <c r="DP22">
        <v>2.0855399999999999</v>
      </c>
      <c r="DQ22">
        <v>23.496200000000002</v>
      </c>
      <c r="DR22">
        <v>18.109200000000001</v>
      </c>
      <c r="DS22">
        <v>2000.07</v>
      </c>
      <c r="DT22">
        <v>0.98</v>
      </c>
      <c r="DU22">
        <v>1.9999900000000001E-2</v>
      </c>
      <c r="DV22">
        <v>0</v>
      </c>
      <c r="DW22">
        <v>801.85199999999998</v>
      </c>
      <c r="DX22">
        <v>5.0005300000000004</v>
      </c>
      <c r="DY22">
        <v>17371.3</v>
      </c>
      <c r="DZ22">
        <v>17834.099999999999</v>
      </c>
      <c r="EA22">
        <v>50.936999999999998</v>
      </c>
      <c r="EB22">
        <v>52.375</v>
      </c>
      <c r="EC22">
        <v>51.436999999999998</v>
      </c>
      <c r="ED22">
        <v>51.625</v>
      </c>
      <c r="EE22">
        <v>52.125</v>
      </c>
      <c r="EF22">
        <v>1955.17</v>
      </c>
      <c r="EG22">
        <v>39.9</v>
      </c>
      <c r="EH22">
        <v>0</v>
      </c>
      <c r="EI22">
        <v>131.0999999046326</v>
      </c>
      <c r="EJ22">
        <v>0</v>
      </c>
      <c r="EK22">
        <v>802.31704000000002</v>
      </c>
      <c r="EL22">
        <v>-1.280000002463628</v>
      </c>
      <c r="EM22">
        <v>-88.792307730168474</v>
      </c>
      <c r="EN22">
        <v>17380.171999999999</v>
      </c>
      <c r="EO22">
        <v>15</v>
      </c>
      <c r="EP22">
        <v>1659549079.5999999</v>
      </c>
      <c r="EQ22" t="s">
        <v>437</v>
      </c>
      <c r="ER22">
        <v>1659549062.5999999</v>
      </c>
      <c r="ES22">
        <v>1659549079.5999999</v>
      </c>
      <c r="ET22">
        <v>53</v>
      </c>
      <c r="EU22">
        <v>0.01</v>
      </c>
      <c r="EV22">
        <v>0</v>
      </c>
      <c r="EW22">
        <v>0.44600000000000001</v>
      </c>
      <c r="EX22">
        <v>1.7999999999999999E-2</v>
      </c>
      <c r="EY22">
        <v>30</v>
      </c>
      <c r="EZ22">
        <v>21</v>
      </c>
      <c r="FA22">
        <v>0.19</v>
      </c>
      <c r="FB22">
        <v>0.01</v>
      </c>
      <c r="FC22">
        <v>3.850828774199694</v>
      </c>
      <c r="FD22">
        <v>-0.28233443696586258</v>
      </c>
      <c r="FE22">
        <v>6.1559649853492743E-2</v>
      </c>
      <c r="FF22">
        <v>1</v>
      </c>
      <c r="FG22">
        <v>0.38839510862528659</v>
      </c>
      <c r="FH22">
        <v>7.4679721026461865E-2</v>
      </c>
      <c r="FI22">
        <v>1.7535009998203611E-2</v>
      </c>
      <c r="FJ22">
        <v>1</v>
      </c>
      <c r="FK22">
        <v>2</v>
      </c>
      <c r="FL22">
        <v>2</v>
      </c>
      <c r="FM22" t="s">
        <v>409</v>
      </c>
      <c r="FN22">
        <v>3.1287699999999998</v>
      </c>
      <c r="FO22">
        <v>2.7389000000000001</v>
      </c>
      <c r="FP22">
        <v>6.5648199999999999E-3</v>
      </c>
      <c r="FQ22">
        <v>7.9507299999999996E-3</v>
      </c>
      <c r="FR22">
        <v>0.12231</v>
      </c>
      <c r="FS22">
        <v>9.7098000000000004E-2</v>
      </c>
      <c r="FT22">
        <v>23596.3</v>
      </c>
      <c r="FU22">
        <v>24437.200000000001</v>
      </c>
      <c r="FV22">
        <v>23628.1</v>
      </c>
      <c r="FW22">
        <v>24958.2</v>
      </c>
      <c r="FX22">
        <v>29897</v>
      </c>
      <c r="FY22">
        <v>31622.3</v>
      </c>
      <c r="FZ22">
        <v>37676.699999999997</v>
      </c>
      <c r="GA22">
        <v>38852.199999999997</v>
      </c>
      <c r="GB22">
        <v>2.12582</v>
      </c>
      <c r="GC22">
        <v>1.6717</v>
      </c>
      <c r="GD22">
        <v>-5.0105200000000003E-2</v>
      </c>
      <c r="GE22">
        <v>0</v>
      </c>
      <c r="GF22">
        <v>32.7806</v>
      </c>
      <c r="GG22">
        <v>999.9</v>
      </c>
      <c r="GH22">
        <v>43.5</v>
      </c>
      <c r="GI22">
        <v>42.5</v>
      </c>
      <c r="GJ22">
        <v>37.288800000000002</v>
      </c>
      <c r="GK22">
        <v>60.877899999999997</v>
      </c>
      <c r="GL22">
        <v>26.510400000000001</v>
      </c>
      <c r="GM22">
        <v>1</v>
      </c>
      <c r="GN22">
        <v>0.82382599999999995</v>
      </c>
      <c r="GO22">
        <v>3.5098799999999999</v>
      </c>
      <c r="GP22">
        <v>20.270399999999999</v>
      </c>
      <c r="GQ22">
        <v>5.2530799999999997</v>
      </c>
      <c r="GR22">
        <v>12.0099</v>
      </c>
      <c r="GS22">
        <v>4.9779999999999998</v>
      </c>
      <c r="GT22">
        <v>3.2929300000000001</v>
      </c>
      <c r="GU22">
        <v>9999</v>
      </c>
      <c r="GV22">
        <v>9999</v>
      </c>
      <c r="GW22">
        <v>9999</v>
      </c>
      <c r="GX22">
        <v>999.9</v>
      </c>
      <c r="GY22">
        <v>1.87578</v>
      </c>
      <c r="GZ22">
        <v>1.8768800000000001</v>
      </c>
      <c r="HA22">
        <v>1.88293</v>
      </c>
      <c r="HB22">
        <v>1.8861399999999999</v>
      </c>
      <c r="HC22">
        <v>1.8769800000000001</v>
      </c>
      <c r="HD22">
        <v>1.8833299999999999</v>
      </c>
      <c r="HE22">
        <v>1.88232</v>
      </c>
      <c r="HF22">
        <v>1.8858299999999999</v>
      </c>
      <c r="HG22">
        <v>5</v>
      </c>
      <c r="HH22">
        <v>0</v>
      </c>
      <c r="HI22">
        <v>0</v>
      </c>
      <c r="HJ22">
        <v>0</v>
      </c>
      <c r="HK22" t="s">
        <v>410</v>
      </c>
      <c r="HL22" t="s">
        <v>411</v>
      </c>
      <c r="HM22" t="s">
        <v>412</v>
      </c>
      <c r="HN22" t="s">
        <v>412</v>
      </c>
      <c r="HO22" t="s">
        <v>412</v>
      </c>
      <c r="HP22" t="s">
        <v>412</v>
      </c>
      <c r="HQ22">
        <v>0</v>
      </c>
      <c r="HR22">
        <v>100</v>
      </c>
      <c r="HS22">
        <v>100</v>
      </c>
      <c r="HT22">
        <v>0.44800000000000001</v>
      </c>
      <c r="HU22">
        <v>1.6400000000000001E-2</v>
      </c>
      <c r="HV22">
        <v>0.46276831419020292</v>
      </c>
      <c r="HW22">
        <v>-6.0172046994075008E-4</v>
      </c>
      <c r="HX22">
        <v>1.0037638322578611E-6</v>
      </c>
      <c r="HY22">
        <v>-3.7503755461929322E-10</v>
      </c>
      <c r="HZ22">
        <v>-3.1769213461485792E-2</v>
      </c>
      <c r="IA22">
        <v>5.4059752819484372E-3</v>
      </c>
      <c r="IB22">
        <v>-1.882334706413767E-4</v>
      </c>
      <c r="IC22">
        <v>2.0440475459167249E-6</v>
      </c>
      <c r="ID22">
        <v>4</v>
      </c>
      <c r="IE22">
        <v>2150</v>
      </c>
      <c r="IF22">
        <v>2</v>
      </c>
      <c r="IG22">
        <v>31</v>
      </c>
      <c r="IH22">
        <v>0.9</v>
      </c>
      <c r="II22">
        <v>0.7</v>
      </c>
      <c r="IJ22">
        <v>0.20752000000000001</v>
      </c>
      <c r="IK22">
        <v>2.7685499999999998</v>
      </c>
      <c r="IL22">
        <v>1.6015600000000001</v>
      </c>
      <c r="IM22">
        <v>2.34375</v>
      </c>
      <c r="IN22">
        <v>1.5502899999999999</v>
      </c>
      <c r="IO22">
        <v>2.3754900000000001</v>
      </c>
      <c r="IP22">
        <v>47.692399999999999</v>
      </c>
      <c r="IQ22">
        <v>24.157499999999999</v>
      </c>
      <c r="IR22">
        <v>18</v>
      </c>
      <c r="IS22">
        <v>614.31100000000004</v>
      </c>
      <c r="IT22">
        <v>353.673</v>
      </c>
      <c r="IU22">
        <v>28.5047</v>
      </c>
      <c r="IV22">
        <v>37.101799999999997</v>
      </c>
      <c r="IW22">
        <v>29.9998</v>
      </c>
      <c r="IX22">
        <v>36.795999999999999</v>
      </c>
      <c r="IY22">
        <v>36.787399999999998</v>
      </c>
      <c r="IZ22">
        <v>4.12493</v>
      </c>
      <c r="JA22">
        <v>51.786799999999999</v>
      </c>
      <c r="JB22">
        <v>0</v>
      </c>
      <c r="JC22">
        <v>28.4925</v>
      </c>
      <c r="JD22">
        <v>30</v>
      </c>
      <c r="JE22">
        <v>21.164300000000001</v>
      </c>
      <c r="JF22">
        <v>98.2577</v>
      </c>
      <c r="JG22">
        <v>98.311099999999996</v>
      </c>
    </row>
    <row r="23" spans="1:267" x14ac:dyDescent="0.3">
      <c r="A23">
        <v>7</v>
      </c>
      <c r="B23">
        <v>1659549228.0999999</v>
      </c>
      <c r="C23">
        <v>764.5</v>
      </c>
      <c r="D23" t="s">
        <v>438</v>
      </c>
      <c r="E23" t="s">
        <v>439</v>
      </c>
      <c r="F23" t="s">
        <v>398</v>
      </c>
      <c r="G23" t="s">
        <v>399</v>
      </c>
      <c r="H23" t="s">
        <v>400</v>
      </c>
      <c r="I23" t="s">
        <v>401</v>
      </c>
      <c r="J23" t="s">
        <v>402</v>
      </c>
      <c r="K23">
        <f t="shared" si="0"/>
        <v>7.4667684926291518</v>
      </c>
      <c r="L23">
        <v>1659549228.0999999</v>
      </c>
      <c r="M23">
        <f t="shared" si="1"/>
        <v>7.2153449366687498E-3</v>
      </c>
      <c r="N23">
        <f t="shared" si="2"/>
        <v>7.2153449366687497</v>
      </c>
      <c r="O23">
        <f t="shared" si="3"/>
        <v>1.0717476855086914</v>
      </c>
      <c r="P23">
        <f t="shared" si="4"/>
        <v>8.6556700000000006</v>
      </c>
      <c r="Q23">
        <f t="shared" si="5"/>
        <v>3.8754939178742291</v>
      </c>
      <c r="R23">
        <f t="shared" si="6"/>
        <v>0.38301762560498981</v>
      </c>
      <c r="S23">
        <f t="shared" si="7"/>
        <v>0.85544558749787003</v>
      </c>
      <c r="T23">
        <f t="shared" si="8"/>
        <v>0.39812230205539995</v>
      </c>
      <c r="U23">
        <f t="shared" si="9"/>
        <v>2.9041210273300941</v>
      </c>
      <c r="V23">
        <f t="shared" si="10"/>
        <v>0.37009740537551311</v>
      </c>
      <c r="W23">
        <f t="shared" si="11"/>
        <v>0.23366420010090397</v>
      </c>
      <c r="X23">
        <f t="shared" si="12"/>
        <v>382.44079936534837</v>
      </c>
      <c r="Y23">
        <f t="shared" si="13"/>
        <v>32.614044677595636</v>
      </c>
      <c r="Z23">
        <f t="shared" si="14"/>
        <v>31.979900000000001</v>
      </c>
      <c r="AA23">
        <f t="shared" si="15"/>
        <v>4.7696534413580682</v>
      </c>
      <c r="AB23">
        <f t="shared" si="16"/>
        <v>60.303264389994574</v>
      </c>
      <c r="AC23">
        <f t="shared" si="17"/>
        <v>2.9178072539013002</v>
      </c>
      <c r="AD23">
        <f t="shared" si="18"/>
        <v>4.8385560606324631</v>
      </c>
      <c r="AE23">
        <f t="shared" si="19"/>
        <v>1.851846187456768</v>
      </c>
      <c r="AF23">
        <f t="shared" si="20"/>
        <v>-318.19671170709188</v>
      </c>
      <c r="AG23">
        <f t="shared" si="21"/>
        <v>39.705384308526327</v>
      </c>
      <c r="AH23">
        <f t="shared" si="22"/>
        <v>3.1038534621922844</v>
      </c>
      <c r="AI23">
        <f t="shared" si="23"/>
        <v>107.05332542897509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51224.529658489708</v>
      </c>
      <c r="AO23" t="s">
        <v>403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440</v>
      </c>
      <c r="AV23">
        <v>10086.799999999999</v>
      </c>
      <c r="AW23">
        <v>809.49356</v>
      </c>
      <c r="AX23">
        <v>847.39400000000001</v>
      </c>
      <c r="AY23">
        <f t="shared" si="28"/>
        <v>4.4725877218861565E-2</v>
      </c>
      <c r="AZ23">
        <v>0.5</v>
      </c>
      <c r="BA23">
        <f t="shared" si="29"/>
        <v>1681.399199682674</v>
      </c>
      <c r="BB23">
        <f t="shared" si="30"/>
        <v>1.0717476855086914</v>
      </c>
      <c r="BC23">
        <f t="shared" si="31"/>
        <v>37.60102708044969</v>
      </c>
      <c r="BD23">
        <f t="shared" si="32"/>
        <v>3.0101014820326094E-3</v>
      </c>
      <c r="BE23">
        <f t="shared" si="33"/>
        <v>3.0499106672928997</v>
      </c>
      <c r="BF23">
        <f t="shared" si="34"/>
        <v>527.66355259760405</v>
      </c>
      <c r="BG23" t="s">
        <v>441</v>
      </c>
      <c r="BH23">
        <v>652.03</v>
      </c>
      <c r="BI23">
        <f t="shared" si="35"/>
        <v>652.03</v>
      </c>
      <c r="BJ23">
        <f t="shared" si="36"/>
        <v>0.23054682945595562</v>
      </c>
      <c r="BK23">
        <f t="shared" si="37"/>
        <v>0.19399909911754468</v>
      </c>
      <c r="BL23">
        <f t="shared" si="38"/>
        <v>0.92972113502935405</v>
      </c>
      <c r="BM23">
        <f t="shared" si="39"/>
        <v>-0.25923243466781842</v>
      </c>
      <c r="BN23">
        <f t="shared" si="40"/>
        <v>1.0599615017625175</v>
      </c>
      <c r="BO23">
        <f t="shared" si="41"/>
        <v>0.15626218520825866</v>
      </c>
      <c r="BP23">
        <f t="shared" si="42"/>
        <v>0.84373781479174137</v>
      </c>
      <c r="BQ23">
        <v>1104</v>
      </c>
      <c r="BR23">
        <v>300</v>
      </c>
      <c r="BS23">
        <v>300</v>
      </c>
      <c r="BT23">
        <v>300</v>
      </c>
      <c r="BU23">
        <v>10086.799999999999</v>
      </c>
      <c r="BV23">
        <v>837.07</v>
      </c>
      <c r="BW23">
        <v>-1.07128E-2</v>
      </c>
      <c r="BX23">
        <v>-0.72</v>
      </c>
      <c r="BY23" t="s">
        <v>406</v>
      </c>
      <c r="BZ23" t="s">
        <v>406</v>
      </c>
      <c r="CA23" t="s">
        <v>406</v>
      </c>
      <c r="CB23" t="s">
        <v>406</v>
      </c>
      <c r="CC23" t="s">
        <v>406</v>
      </c>
      <c r="CD23" t="s">
        <v>406</v>
      </c>
      <c r="CE23" t="s">
        <v>406</v>
      </c>
      <c r="CF23" t="s">
        <v>406</v>
      </c>
      <c r="CG23" t="s">
        <v>406</v>
      </c>
      <c r="CH23" t="s">
        <v>406</v>
      </c>
      <c r="CI23">
        <f t="shared" si="43"/>
        <v>2000.24</v>
      </c>
      <c r="CJ23">
        <f t="shared" si="44"/>
        <v>1681.399199682674</v>
      </c>
      <c r="CK23">
        <f t="shared" si="45"/>
        <v>0.84059872799397772</v>
      </c>
      <c r="CL23">
        <f t="shared" si="46"/>
        <v>0.19119745598795562</v>
      </c>
      <c r="CM23">
        <v>6</v>
      </c>
      <c r="CN23">
        <v>0.5</v>
      </c>
      <c r="CO23" t="s">
        <v>407</v>
      </c>
      <c r="CP23">
        <v>2</v>
      </c>
      <c r="CQ23">
        <v>1659549228.0999999</v>
      </c>
      <c r="CR23">
        <v>8.6556700000000006</v>
      </c>
      <c r="CS23">
        <v>10.0166</v>
      </c>
      <c r="CT23">
        <v>29.523299999999999</v>
      </c>
      <c r="CU23">
        <v>21.121200000000002</v>
      </c>
      <c r="CV23">
        <v>8.2087299999999992</v>
      </c>
      <c r="CW23">
        <v>29.510899999999999</v>
      </c>
      <c r="CX23">
        <v>500.041</v>
      </c>
      <c r="CY23">
        <v>98.7303</v>
      </c>
      <c r="CZ23">
        <v>0.10036100000000001</v>
      </c>
      <c r="DA23">
        <v>32.233499999999999</v>
      </c>
      <c r="DB23">
        <v>31.979900000000001</v>
      </c>
      <c r="DC23">
        <v>999.9</v>
      </c>
      <c r="DD23">
        <v>0</v>
      </c>
      <c r="DE23">
        <v>0</v>
      </c>
      <c r="DF23">
        <v>9982.5</v>
      </c>
      <c r="DG23">
        <v>0</v>
      </c>
      <c r="DH23">
        <v>1651.8</v>
      </c>
      <c r="DI23">
        <v>-1.36097</v>
      </c>
      <c r="DJ23">
        <v>8.9189900000000009</v>
      </c>
      <c r="DK23">
        <v>10.232799999999999</v>
      </c>
      <c r="DL23">
        <v>8.4020399999999995</v>
      </c>
      <c r="DM23">
        <v>10.0166</v>
      </c>
      <c r="DN23">
        <v>21.121200000000002</v>
      </c>
      <c r="DO23">
        <v>2.9148399999999999</v>
      </c>
      <c r="DP23">
        <v>2.0853100000000002</v>
      </c>
      <c r="DQ23">
        <v>23.549299999999999</v>
      </c>
      <c r="DR23">
        <v>18.107399999999998</v>
      </c>
      <c r="DS23">
        <v>2000.24</v>
      </c>
      <c r="DT23">
        <v>0.97999400000000003</v>
      </c>
      <c r="DU23">
        <v>2.0005700000000001E-2</v>
      </c>
      <c r="DV23">
        <v>0</v>
      </c>
      <c r="DW23">
        <v>809.44100000000003</v>
      </c>
      <c r="DX23">
        <v>5.0005300000000004</v>
      </c>
      <c r="DY23">
        <v>17503.7</v>
      </c>
      <c r="DZ23">
        <v>17835.599999999999</v>
      </c>
      <c r="EA23">
        <v>50.875</v>
      </c>
      <c r="EB23">
        <v>52.186999999999998</v>
      </c>
      <c r="EC23">
        <v>51.375</v>
      </c>
      <c r="ED23">
        <v>51.375</v>
      </c>
      <c r="EE23">
        <v>52</v>
      </c>
      <c r="EF23">
        <v>1955.32</v>
      </c>
      <c r="EG23">
        <v>39.92</v>
      </c>
      <c r="EH23">
        <v>0</v>
      </c>
      <c r="EI23">
        <v>109.4000000953674</v>
      </c>
      <c r="EJ23">
        <v>0</v>
      </c>
      <c r="EK23">
        <v>809.49356</v>
      </c>
      <c r="EL23">
        <v>-2.4008461385223492</v>
      </c>
      <c r="EM23">
        <v>-53.984615165142429</v>
      </c>
      <c r="EN23">
        <v>17504.011999999999</v>
      </c>
      <c r="EO23">
        <v>15</v>
      </c>
      <c r="EP23">
        <v>1659549188.5999999</v>
      </c>
      <c r="EQ23" t="s">
        <v>442</v>
      </c>
      <c r="ER23">
        <v>1659549174.0999999</v>
      </c>
      <c r="ES23">
        <v>1659549188.5999999</v>
      </c>
      <c r="ET23">
        <v>54</v>
      </c>
      <c r="EU23">
        <v>-1.0999999999999999E-2</v>
      </c>
      <c r="EV23">
        <v>-4.0000000000000001E-3</v>
      </c>
      <c r="EW23">
        <v>0.44600000000000001</v>
      </c>
      <c r="EX23">
        <v>1.4E-2</v>
      </c>
      <c r="EY23">
        <v>10</v>
      </c>
      <c r="EZ23">
        <v>21</v>
      </c>
      <c r="FA23">
        <v>0.27</v>
      </c>
      <c r="FB23">
        <v>0.01</v>
      </c>
      <c r="FC23">
        <v>1.1043027079075329</v>
      </c>
      <c r="FD23">
        <v>-0.26668821029369799</v>
      </c>
      <c r="FE23">
        <v>7.5379586610609742E-2</v>
      </c>
      <c r="FF23">
        <v>1</v>
      </c>
      <c r="FG23">
        <v>0.39699207816269089</v>
      </c>
      <c r="FH23">
        <v>5.8189584028587579E-2</v>
      </c>
      <c r="FI23">
        <v>1.6334319076245569E-2</v>
      </c>
      <c r="FJ23">
        <v>1</v>
      </c>
      <c r="FK23">
        <v>2</v>
      </c>
      <c r="FL23">
        <v>2</v>
      </c>
      <c r="FM23" t="s">
        <v>409</v>
      </c>
      <c r="FN23">
        <v>3.12845</v>
      </c>
      <c r="FO23">
        <v>2.73854</v>
      </c>
      <c r="FP23">
        <v>2.1781299999999999E-3</v>
      </c>
      <c r="FQ23">
        <v>2.65993E-3</v>
      </c>
      <c r="FR23">
        <v>0.1226</v>
      </c>
      <c r="FS23">
        <v>9.7096199999999994E-2</v>
      </c>
      <c r="FT23">
        <v>23703.4</v>
      </c>
      <c r="FU23">
        <v>24571.1</v>
      </c>
      <c r="FV23">
        <v>23631.1</v>
      </c>
      <c r="FW23">
        <v>24962</v>
      </c>
      <c r="FX23">
        <v>29891.3</v>
      </c>
      <c r="FY23">
        <v>31627.5</v>
      </c>
      <c r="FZ23">
        <v>37681.9</v>
      </c>
      <c r="GA23">
        <v>38858.5</v>
      </c>
      <c r="GB23">
        <v>2.1261999999999999</v>
      </c>
      <c r="GC23">
        <v>1.6726700000000001</v>
      </c>
      <c r="GD23">
        <v>-4.0061800000000002E-2</v>
      </c>
      <c r="GE23">
        <v>0</v>
      </c>
      <c r="GF23">
        <v>32.629399999999997</v>
      </c>
      <c r="GG23">
        <v>999.9</v>
      </c>
      <c r="GH23">
        <v>43.4</v>
      </c>
      <c r="GI23">
        <v>42.5</v>
      </c>
      <c r="GJ23">
        <v>37.1995</v>
      </c>
      <c r="GK23">
        <v>60.797899999999998</v>
      </c>
      <c r="GL23">
        <v>26.826899999999998</v>
      </c>
      <c r="GM23">
        <v>1</v>
      </c>
      <c r="GN23">
        <v>0.81765500000000002</v>
      </c>
      <c r="GO23">
        <v>3.2822100000000001</v>
      </c>
      <c r="GP23">
        <v>20.2744</v>
      </c>
      <c r="GQ23">
        <v>5.2518799999999999</v>
      </c>
      <c r="GR23">
        <v>12.0099</v>
      </c>
      <c r="GS23">
        <v>4.97715</v>
      </c>
      <c r="GT23">
        <v>3.29298</v>
      </c>
      <c r="GU23">
        <v>9999</v>
      </c>
      <c r="GV23">
        <v>9999</v>
      </c>
      <c r="GW23">
        <v>9999</v>
      </c>
      <c r="GX23">
        <v>999.9</v>
      </c>
      <c r="GY23">
        <v>1.87581</v>
      </c>
      <c r="GZ23">
        <v>1.8768899999999999</v>
      </c>
      <c r="HA23">
        <v>1.88293</v>
      </c>
      <c r="HB23">
        <v>1.8861399999999999</v>
      </c>
      <c r="HC23">
        <v>1.8769800000000001</v>
      </c>
      <c r="HD23">
        <v>1.8833299999999999</v>
      </c>
      <c r="HE23">
        <v>1.88232</v>
      </c>
      <c r="HF23">
        <v>1.8858299999999999</v>
      </c>
      <c r="HG23">
        <v>5</v>
      </c>
      <c r="HH23">
        <v>0</v>
      </c>
      <c r="HI23">
        <v>0</v>
      </c>
      <c r="HJ23">
        <v>0</v>
      </c>
      <c r="HK23" t="s">
        <v>410</v>
      </c>
      <c r="HL23" t="s">
        <v>411</v>
      </c>
      <c r="HM23" t="s">
        <v>412</v>
      </c>
      <c r="HN23" t="s">
        <v>412</v>
      </c>
      <c r="HO23" t="s">
        <v>412</v>
      </c>
      <c r="HP23" t="s">
        <v>412</v>
      </c>
      <c r="HQ23">
        <v>0</v>
      </c>
      <c r="HR23">
        <v>100</v>
      </c>
      <c r="HS23">
        <v>100</v>
      </c>
      <c r="HT23">
        <v>0.44700000000000001</v>
      </c>
      <c r="HU23">
        <v>1.24E-2</v>
      </c>
      <c r="HV23">
        <v>0.45181802438592722</v>
      </c>
      <c r="HW23">
        <v>-6.0172046994075008E-4</v>
      </c>
      <c r="HX23">
        <v>1.0037638322578611E-6</v>
      </c>
      <c r="HY23">
        <v>-3.7503755461929322E-10</v>
      </c>
      <c r="HZ23">
        <v>-3.5750718514710893E-2</v>
      </c>
      <c r="IA23">
        <v>5.4059752819484372E-3</v>
      </c>
      <c r="IB23">
        <v>-1.882334706413767E-4</v>
      </c>
      <c r="IC23">
        <v>2.0440475459167249E-6</v>
      </c>
      <c r="ID23">
        <v>4</v>
      </c>
      <c r="IE23">
        <v>2150</v>
      </c>
      <c r="IF23">
        <v>2</v>
      </c>
      <c r="IG23">
        <v>31</v>
      </c>
      <c r="IH23">
        <v>0.9</v>
      </c>
      <c r="II23">
        <v>0.7</v>
      </c>
      <c r="IJ23">
        <v>0.163574</v>
      </c>
      <c r="IK23">
        <v>2.7734399999999999</v>
      </c>
      <c r="IL23">
        <v>1.6003400000000001</v>
      </c>
      <c r="IM23">
        <v>2.34375</v>
      </c>
      <c r="IN23">
        <v>1.5502899999999999</v>
      </c>
      <c r="IO23">
        <v>2.4414099999999999</v>
      </c>
      <c r="IP23">
        <v>47.601900000000001</v>
      </c>
      <c r="IQ23">
        <v>24.157499999999999</v>
      </c>
      <c r="IR23">
        <v>18</v>
      </c>
      <c r="IS23">
        <v>614.40800000000002</v>
      </c>
      <c r="IT23">
        <v>354.13200000000001</v>
      </c>
      <c r="IU23">
        <v>28.704799999999999</v>
      </c>
      <c r="IV23">
        <v>37.048400000000001</v>
      </c>
      <c r="IW23">
        <v>29.999300000000002</v>
      </c>
      <c r="IX23">
        <v>36.775700000000001</v>
      </c>
      <c r="IY23">
        <v>36.766500000000001</v>
      </c>
      <c r="IZ23">
        <v>3.2705500000000001</v>
      </c>
      <c r="JA23">
        <v>51.671900000000001</v>
      </c>
      <c r="JB23">
        <v>0</v>
      </c>
      <c r="JC23">
        <v>28.718900000000001</v>
      </c>
      <c r="JD23">
        <v>10</v>
      </c>
      <c r="JE23">
        <v>21.070399999999999</v>
      </c>
      <c r="JF23">
        <v>98.270899999999997</v>
      </c>
      <c r="JG23">
        <v>98.326599999999999</v>
      </c>
    </row>
    <row r="24" spans="1:267" x14ac:dyDescent="0.3">
      <c r="A24">
        <v>8</v>
      </c>
      <c r="B24">
        <v>1659549372.0999999</v>
      </c>
      <c r="C24">
        <v>908.5</v>
      </c>
      <c r="D24" t="s">
        <v>443</v>
      </c>
      <c r="E24" t="s">
        <v>444</v>
      </c>
      <c r="F24" t="s">
        <v>398</v>
      </c>
      <c r="G24" t="s">
        <v>399</v>
      </c>
      <c r="H24" t="s">
        <v>400</v>
      </c>
      <c r="I24" t="s">
        <v>401</v>
      </c>
      <c r="J24" t="s">
        <v>402</v>
      </c>
      <c r="K24">
        <f t="shared" si="0"/>
        <v>7.1496773593601004</v>
      </c>
      <c r="L24">
        <v>1659549372.0999999</v>
      </c>
      <c r="M24">
        <f t="shared" si="1"/>
        <v>6.342161124374775E-3</v>
      </c>
      <c r="N24">
        <f t="shared" si="2"/>
        <v>6.3421611243747753</v>
      </c>
      <c r="O24">
        <f t="shared" si="3"/>
        <v>41.469716588018095</v>
      </c>
      <c r="P24">
        <f t="shared" si="4"/>
        <v>347.54300000000001</v>
      </c>
      <c r="Q24">
        <f t="shared" si="5"/>
        <v>133.07744947535951</v>
      </c>
      <c r="R24">
        <f t="shared" si="6"/>
        <v>13.151834881052052</v>
      </c>
      <c r="S24">
        <f t="shared" si="7"/>
        <v>34.347127692072306</v>
      </c>
      <c r="T24">
        <f t="shared" si="8"/>
        <v>0.33843570846889048</v>
      </c>
      <c r="U24">
        <f t="shared" si="9"/>
        <v>2.9075936371297644</v>
      </c>
      <c r="V24">
        <f t="shared" si="10"/>
        <v>0.31797496389580282</v>
      </c>
      <c r="W24">
        <f t="shared" si="11"/>
        <v>0.20046950499958976</v>
      </c>
      <c r="X24">
        <f t="shared" si="12"/>
        <v>382.37179936539309</v>
      </c>
      <c r="Y24">
        <f t="shared" si="13"/>
        <v>32.770688201220374</v>
      </c>
      <c r="Z24">
        <f t="shared" si="14"/>
        <v>32.027000000000001</v>
      </c>
      <c r="AA24">
        <f t="shared" si="15"/>
        <v>4.7823854398620904</v>
      </c>
      <c r="AB24">
        <f t="shared" si="16"/>
        <v>59.918912472674826</v>
      </c>
      <c r="AC24">
        <f t="shared" si="17"/>
        <v>2.8876974307437298</v>
      </c>
      <c r="AD24">
        <f t="shared" si="18"/>
        <v>4.8193421936031022</v>
      </c>
      <c r="AE24">
        <f t="shared" si="19"/>
        <v>1.8946880091183607</v>
      </c>
      <c r="AF24">
        <f t="shared" si="20"/>
        <v>-279.68930558492758</v>
      </c>
      <c r="AG24">
        <f t="shared" si="21"/>
        <v>21.334245009248161</v>
      </c>
      <c r="AH24">
        <f t="shared" si="22"/>
        <v>1.6655600008164584</v>
      </c>
      <c r="AI24">
        <f t="shared" si="23"/>
        <v>125.68229879053014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51334.142236537024</v>
      </c>
      <c r="AO24" t="s">
        <v>403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445</v>
      </c>
      <c r="AV24">
        <v>10086</v>
      </c>
      <c r="AW24">
        <v>757.0096400000001</v>
      </c>
      <c r="AX24">
        <v>1110.8900000000001</v>
      </c>
      <c r="AY24">
        <f t="shared" si="28"/>
        <v>0.31855571658760085</v>
      </c>
      <c r="AZ24">
        <v>0.5</v>
      </c>
      <c r="BA24">
        <f t="shared" si="29"/>
        <v>1681.0964996826965</v>
      </c>
      <c r="BB24">
        <f t="shared" si="30"/>
        <v>41.469716588018095</v>
      </c>
      <c r="BC24">
        <f t="shared" si="31"/>
        <v>267.76145005466446</v>
      </c>
      <c r="BD24">
        <f t="shared" si="32"/>
        <v>2.704136920988354E-2</v>
      </c>
      <c r="BE24">
        <f t="shared" si="33"/>
        <v>2.0892977702562803</v>
      </c>
      <c r="BF24">
        <f t="shared" si="34"/>
        <v>619.10398753962932</v>
      </c>
      <c r="BG24" t="s">
        <v>446</v>
      </c>
      <c r="BH24">
        <v>563.37</v>
      </c>
      <c r="BI24">
        <f t="shared" si="35"/>
        <v>563.37</v>
      </c>
      <c r="BJ24">
        <f t="shared" si="36"/>
        <v>0.49286608034998969</v>
      </c>
      <c r="BK24">
        <f t="shared" si="37"/>
        <v>0.64633321157217993</v>
      </c>
      <c r="BL24">
        <f t="shared" si="38"/>
        <v>0.80912672128290031</v>
      </c>
      <c r="BM24">
        <f t="shared" si="39"/>
        <v>3.017051038978499</v>
      </c>
      <c r="BN24">
        <f t="shared" si="40"/>
        <v>0.95189487012484064</v>
      </c>
      <c r="BO24">
        <f t="shared" si="41"/>
        <v>0.48100410108835467</v>
      </c>
      <c r="BP24">
        <f t="shared" si="42"/>
        <v>0.51899589891164533</v>
      </c>
      <c r="BQ24">
        <v>1106</v>
      </c>
      <c r="BR24">
        <v>300</v>
      </c>
      <c r="BS24">
        <v>300</v>
      </c>
      <c r="BT24">
        <v>300</v>
      </c>
      <c r="BU24">
        <v>10086</v>
      </c>
      <c r="BV24">
        <v>980.25</v>
      </c>
      <c r="BW24">
        <v>-1.0714E-2</v>
      </c>
      <c r="BX24">
        <v>-27</v>
      </c>
      <c r="BY24" t="s">
        <v>406</v>
      </c>
      <c r="BZ24" t="s">
        <v>406</v>
      </c>
      <c r="CA24" t="s">
        <v>406</v>
      </c>
      <c r="CB24" t="s">
        <v>406</v>
      </c>
      <c r="CC24" t="s">
        <v>406</v>
      </c>
      <c r="CD24" t="s">
        <v>406</v>
      </c>
      <c r="CE24" t="s">
        <v>406</v>
      </c>
      <c r="CF24" t="s">
        <v>406</v>
      </c>
      <c r="CG24" t="s">
        <v>406</v>
      </c>
      <c r="CH24" t="s">
        <v>406</v>
      </c>
      <c r="CI24">
        <f t="shared" si="43"/>
        <v>1999.88</v>
      </c>
      <c r="CJ24">
        <f t="shared" si="44"/>
        <v>1681.0964996826965</v>
      </c>
      <c r="CK24">
        <f t="shared" si="45"/>
        <v>0.84059868576249397</v>
      </c>
      <c r="CL24">
        <f t="shared" si="46"/>
        <v>0.19119737152498803</v>
      </c>
      <c r="CM24">
        <v>6</v>
      </c>
      <c r="CN24">
        <v>0.5</v>
      </c>
      <c r="CO24" t="s">
        <v>407</v>
      </c>
      <c r="CP24">
        <v>2</v>
      </c>
      <c r="CQ24">
        <v>1659549372.0999999</v>
      </c>
      <c r="CR24">
        <v>347.54300000000001</v>
      </c>
      <c r="CS24">
        <v>399.94799999999998</v>
      </c>
      <c r="CT24">
        <v>29.2193</v>
      </c>
      <c r="CU24">
        <v>21.831600000000002</v>
      </c>
      <c r="CV24">
        <v>347.38799999999998</v>
      </c>
      <c r="CW24">
        <v>29.1995</v>
      </c>
      <c r="CX24">
        <v>500.03500000000003</v>
      </c>
      <c r="CY24">
        <v>98.728999999999999</v>
      </c>
      <c r="CZ24">
        <v>9.9426100000000003E-2</v>
      </c>
      <c r="DA24">
        <v>32.1631</v>
      </c>
      <c r="DB24">
        <v>32.027000000000001</v>
      </c>
      <c r="DC24">
        <v>999.9</v>
      </c>
      <c r="DD24">
        <v>0</v>
      </c>
      <c r="DE24">
        <v>0</v>
      </c>
      <c r="DF24">
        <v>10002.5</v>
      </c>
      <c r="DG24">
        <v>0</v>
      </c>
      <c r="DH24">
        <v>1535.84</v>
      </c>
      <c r="DI24">
        <v>-52.4054</v>
      </c>
      <c r="DJ24">
        <v>358.00400000000002</v>
      </c>
      <c r="DK24">
        <v>408.875</v>
      </c>
      <c r="DL24">
        <v>7.3877499999999996</v>
      </c>
      <c r="DM24">
        <v>399.94799999999998</v>
      </c>
      <c r="DN24">
        <v>21.831600000000002</v>
      </c>
      <c r="DO24">
        <v>2.8847999999999998</v>
      </c>
      <c r="DP24">
        <v>2.1554099999999998</v>
      </c>
      <c r="DQ24">
        <v>23.377500000000001</v>
      </c>
      <c r="DR24">
        <v>18.634699999999999</v>
      </c>
      <c r="DS24">
        <v>1999.88</v>
      </c>
      <c r="DT24">
        <v>0.97999400000000003</v>
      </c>
      <c r="DU24">
        <v>2.0005700000000001E-2</v>
      </c>
      <c r="DV24">
        <v>0</v>
      </c>
      <c r="DW24">
        <v>755.63300000000004</v>
      </c>
      <c r="DX24">
        <v>5.0005300000000004</v>
      </c>
      <c r="DY24">
        <v>16392.8</v>
      </c>
      <c r="DZ24">
        <v>17832.400000000001</v>
      </c>
      <c r="EA24">
        <v>50.75</v>
      </c>
      <c r="EB24">
        <v>52</v>
      </c>
      <c r="EC24">
        <v>51.25</v>
      </c>
      <c r="ED24">
        <v>51.186999999999998</v>
      </c>
      <c r="EE24">
        <v>51.875</v>
      </c>
      <c r="EF24">
        <v>1954.97</v>
      </c>
      <c r="EG24">
        <v>39.909999999999997</v>
      </c>
      <c r="EH24">
        <v>0</v>
      </c>
      <c r="EI24">
        <v>143.79999995231631</v>
      </c>
      <c r="EJ24">
        <v>0</v>
      </c>
      <c r="EK24">
        <v>757.0096400000001</v>
      </c>
      <c r="EL24">
        <v>-15.674769253970361</v>
      </c>
      <c r="EM24">
        <v>-385.00000065408432</v>
      </c>
      <c r="EN24">
        <v>16433.16</v>
      </c>
      <c r="EO24">
        <v>15</v>
      </c>
      <c r="EP24">
        <v>1659549309.0999999</v>
      </c>
      <c r="EQ24" t="s">
        <v>447</v>
      </c>
      <c r="ER24">
        <v>1659549309.0999999</v>
      </c>
      <c r="ES24">
        <v>1659549305.0999999</v>
      </c>
      <c r="ET24">
        <v>55</v>
      </c>
      <c r="EU24">
        <v>-0.193</v>
      </c>
      <c r="EV24">
        <v>7.0000000000000001E-3</v>
      </c>
      <c r="EW24">
        <v>0.154</v>
      </c>
      <c r="EX24">
        <v>2.1000000000000001E-2</v>
      </c>
      <c r="EY24">
        <v>401</v>
      </c>
      <c r="EZ24">
        <v>21</v>
      </c>
      <c r="FA24">
        <v>0.05</v>
      </c>
      <c r="FB24">
        <v>0.01</v>
      </c>
      <c r="FC24">
        <v>41.463504982341007</v>
      </c>
      <c r="FD24">
        <v>0.89377504810900255</v>
      </c>
      <c r="FE24">
        <v>0.16849520697213491</v>
      </c>
      <c r="FF24">
        <v>1</v>
      </c>
      <c r="FG24">
        <v>0.35317643100758628</v>
      </c>
      <c r="FH24">
        <v>-3.9201739719586758E-2</v>
      </c>
      <c r="FI24">
        <v>5.7840821186910026E-3</v>
      </c>
      <c r="FJ24">
        <v>1</v>
      </c>
      <c r="FK24">
        <v>2</v>
      </c>
      <c r="FL24">
        <v>2</v>
      </c>
      <c r="FM24" t="s">
        <v>409</v>
      </c>
      <c r="FN24">
        <v>3.1281699999999999</v>
      </c>
      <c r="FO24">
        <v>2.7377799999999999</v>
      </c>
      <c r="FP24">
        <v>7.8691899999999995E-2</v>
      </c>
      <c r="FQ24">
        <v>8.7896600000000005E-2</v>
      </c>
      <c r="FR24">
        <v>0.121722</v>
      </c>
      <c r="FS24">
        <v>9.9428500000000003E-2</v>
      </c>
      <c r="FT24">
        <v>21894</v>
      </c>
      <c r="FU24">
        <v>22478.400000000001</v>
      </c>
      <c r="FV24">
        <v>23635.599999999999</v>
      </c>
      <c r="FW24">
        <v>24966</v>
      </c>
      <c r="FX24">
        <v>29926.799999999999</v>
      </c>
      <c r="FY24">
        <v>31551.1</v>
      </c>
      <c r="FZ24">
        <v>37689.1</v>
      </c>
      <c r="GA24">
        <v>38865.1</v>
      </c>
      <c r="GB24">
        <v>2.1257700000000002</v>
      </c>
      <c r="GC24">
        <v>1.6778200000000001</v>
      </c>
      <c r="GD24">
        <v>-3.6630799999999998E-2</v>
      </c>
      <c r="GE24">
        <v>0</v>
      </c>
      <c r="GF24">
        <v>32.620800000000003</v>
      </c>
      <c r="GG24">
        <v>999.9</v>
      </c>
      <c r="GH24">
        <v>43.3</v>
      </c>
      <c r="GI24">
        <v>42.5</v>
      </c>
      <c r="GJ24">
        <v>37.115299999999998</v>
      </c>
      <c r="GK24">
        <v>60.887900000000002</v>
      </c>
      <c r="GL24">
        <v>26.398199999999999</v>
      </c>
      <c r="GM24">
        <v>1</v>
      </c>
      <c r="GN24">
        <v>0.81594500000000003</v>
      </c>
      <c r="GO24">
        <v>4.4342100000000002</v>
      </c>
      <c r="GP24">
        <v>20.249099999999999</v>
      </c>
      <c r="GQ24">
        <v>5.2529300000000001</v>
      </c>
      <c r="GR24">
        <v>12.0099</v>
      </c>
      <c r="GS24">
        <v>4.9784499999999996</v>
      </c>
      <c r="GT24">
        <v>3.2928500000000001</v>
      </c>
      <c r="GU24">
        <v>9999</v>
      </c>
      <c r="GV24">
        <v>9999</v>
      </c>
      <c r="GW24">
        <v>9999</v>
      </c>
      <c r="GX24">
        <v>999.9</v>
      </c>
      <c r="GY24">
        <v>1.8757999999999999</v>
      </c>
      <c r="GZ24">
        <v>1.8769199999999999</v>
      </c>
      <c r="HA24">
        <v>1.88293</v>
      </c>
      <c r="HB24">
        <v>1.8861399999999999</v>
      </c>
      <c r="HC24">
        <v>1.8769800000000001</v>
      </c>
      <c r="HD24">
        <v>1.8833500000000001</v>
      </c>
      <c r="HE24">
        <v>1.8823399999999999</v>
      </c>
      <c r="HF24">
        <v>1.8858299999999999</v>
      </c>
      <c r="HG24">
        <v>5</v>
      </c>
      <c r="HH24">
        <v>0</v>
      </c>
      <c r="HI24">
        <v>0</v>
      </c>
      <c r="HJ24">
        <v>0</v>
      </c>
      <c r="HK24" t="s">
        <v>410</v>
      </c>
      <c r="HL24" t="s">
        <v>411</v>
      </c>
      <c r="HM24" t="s">
        <v>412</v>
      </c>
      <c r="HN24" t="s">
        <v>412</v>
      </c>
      <c r="HO24" t="s">
        <v>412</v>
      </c>
      <c r="HP24" t="s">
        <v>412</v>
      </c>
      <c r="HQ24">
        <v>0</v>
      </c>
      <c r="HR24">
        <v>100</v>
      </c>
      <c r="HS24">
        <v>100</v>
      </c>
      <c r="HT24">
        <v>0.155</v>
      </c>
      <c r="HU24">
        <v>1.9800000000000002E-2</v>
      </c>
      <c r="HV24">
        <v>0.25848195859764661</v>
      </c>
      <c r="HW24">
        <v>-6.0172046994075008E-4</v>
      </c>
      <c r="HX24">
        <v>1.0037638322578611E-6</v>
      </c>
      <c r="HY24">
        <v>-3.7503755461929322E-10</v>
      </c>
      <c r="HZ24">
        <v>-2.8389463986002301E-2</v>
      </c>
      <c r="IA24">
        <v>5.4059752819484372E-3</v>
      </c>
      <c r="IB24">
        <v>-1.882334706413767E-4</v>
      </c>
      <c r="IC24">
        <v>2.0440475459167249E-6</v>
      </c>
      <c r="ID24">
        <v>4</v>
      </c>
      <c r="IE24">
        <v>2150</v>
      </c>
      <c r="IF24">
        <v>2</v>
      </c>
      <c r="IG24">
        <v>31</v>
      </c>
      <c r="IH24">
        <v>1.1000000000000001</v>
      </c>
      <c r="II24">
        <v>1.1000000000000001</v>
      </c>
      <c r="IJ24">
        <v>1.00464</v>
      </c>
      <c r="IK24">
        <v>2.7209500000000002</v>
      </c>
      <c r="IL24">
        <v>1.6015600000000001</v>
      </c>
      <c r="IM24">
        <v>2.34375</v>
      </c>
      <c r="IN24">
        <v>1.5502899999999999</v>
      </c>
      <c r="IO24">
        <v>2.34497</v>
      </c>
      <c r="IP24">
        <v>47.3917</v>
      </c>
      <c r="IQ24">
        <v>24.1313</v>
      </c>
      <c r="IR24">
        <v>18</v>
      </c>
      <c r="IS24">
        <v>613.54100000000005</v>
      </c>
      <c r="IT24">
        <v>356.84199999999998</v>
      </c>
      <c r="IU24">
        <v>27.957699999999999</v>
      </c>
      <c r="IV24">
        <v>36.955599999999997</v>
      </c>
      <c r="IW24">
        <v>29.9998</v>
      </c>
      <c r="IX24">
        <v>36.713200000000001</v>
      </c>
      <c r="IY24">
        <v>36.708100000000002</v>
      </c>
      <c r="IZ24">
        <v>20.0946</v>
      </c>
      <c r="JA24">
        <v>49.0672</v>
      </c>
      <c r="JB24">
        <v>0</v>
      </c>
      <c r="JC24">
        <v>27.939599999999999</v>
      </c>
      <c r="JD24">
        <v>400</v>
      </c>
      <c r="JE24">
        <v>22.001300000000001</v>
      </c>
      <c r="JF24">
        <v>98.289599999999993</v>
      </c>
      <c r="JG24">
        <v>98.343100000000007</v>
      </c>
    </row>
    <row r="25" spans="1:267" x14ac:dyDescent="0.3">
      <c r="A25">
        <v>9</v>
      </c>
      <c r="B25">
        <v>1659549487.0999999</v>
      </c>
      <c r="C25">
        <v>1023.5</v>
      </c>
      <c r="D25" t="s">
        <v>448</v>
      </c>
      <c r="E25" t="s">
        <v>449</v>
      </c>
      <c r="F25" t="s">
        <v>398</v>
      </c>
      <c r="G25" t="s">
        <v>399</v>
      </c>
      <c r="H25" t="s">
        <v>400</v>
      </c>
      <c r="I25" t="s">
        <v>401</v>
      </c>
      <c r="J25" t="s">
        <v>402</v>
      </c>
      <c r="K25">
        <f t="shared" si="0"/>
        <v>6.8976990016036339</v>
      </c>
      <c r="L25">
        <v>1659549487.0999999</v>
      </c>
      <c r="M25">
        <f t="shared" si="1"/>
        <v>5.508727517508168E-3</v>
      </c>
      <c r="N25">
        <f t="shared" si="2"/>
        <v>5.5087275175081682</v>
      </c>
      <c r="O25">
        <f t="shared" si="3"/>
        <v>39.962776438939457</v>
      </c>
      <c r="P25">
        <f t="shared" si="4"/>
        <v>349.72500000000002</v>
      </c>
      <c r="Q25">
        <f t="shared" si="5"/>
        <v>112.16264669662857</v>
      </c>
      <c r="R25">
        <f t="shared" si="6"/>
        <v>11.08575905588811</v>
      </c>
      <c r="S25">
        <f t="shared" si="7"/>
        <v>34.565581323224997</v>
      </c>
      <c r="T25">
        <f t="shared" si="8"/>
        <v>0.29092786259304038</v>
      </c>
      <c r="U25">
        <f t="shared" si="9"/>
        <v>2.8994147202558707</v>
      </c>
      <c r="V25">
        <f t="shared" si="10"/>
        <v>0.27562865998634511</v>
      </c>
      <c r="W25">
        <f t="shared" si="11"/>
        <v>0.17357541066685361</v>
      </c>
      <c r="X25">
        <f t="shared" si="12"/>
        <v>382.38389936573333</v>
      </c>
      <c r="Y25">
        <f t="shared" si="13"/>
        <v>32.751840880115431</v>
      </c>
      <c r="Z25">
        <f t="shared" si="14"/>
        <v>31.977900000000002</v>
      </c>
      <c r="AA25">
        <f t="shared" si="15"/>
        <v>4.769113458223174</v>
      </c>
      <c r="AB25">
        <f t="shared" si="16"/>
        <v>60.363618304190311</v>
      </c>
      <c r="AC25">
        <f t="shared" si="17"/>
        <v>2.8701021073329001</v>
      </c>
      <c r="AD25">
        <f t="shared" si="18"/>
        <v>4.7546886484994948</v>
      </c>
      <c r="AE25">
        <f t="shared" si="19"/>
        <v>1.899011350890274</v>
      </c>
      <c r="AF25">
        <f t="shared" si="20"/>
        <v>-242.9348835221102</v>
      </c>
      <c r="AG25">
        <f t="shared" si="21"/>
        <v>-8.3627586823167483</v>
      </c>
      <c r="AH25">
        <f t="shared" si="22"/>
        <v>-0.65379450020657182</v>
      </c>
      <c r="AI25">
        <f t="shared" si="23"/>
        <v>130.43246266109981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51144.017460517352</v>
      </c>
      <c r="AO25" t="s">
        <v>403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450</v>
      </c>
      <c r="AV25">
        <v>10082</v>
      </c>
      <c r="AW25">
        <v>744.97176923076927</v>
      </c>
      <c r="AX25">
        <v>1070.6300000000001</v>
      </c>
      <c r="AY25">
        <f t="shared" si="28"/>
        <v>0.3041743933658041</v>
      </c>
      <c r="AZ25">
        <v>0.5</v>
      </c>
      <c r="BA25">
        <f t="shared" si="29"/>
        <v>1681.1546996828665</v>
      </c>
      <c r="BB25">
        <f t="shared" si="30"/>
        <v>39.962776438939457</v>
      </c>
      <c r="BC25">
        <f t="shared" si="31"/>
        <v>255.68210546505324</v>
      </c>
      <c r="BD25">
        <f t="shared" si="32"/>
        <v>2.6144060974623681E-2</v>
      </c>
      <c r="BE25">
        <f t="shared" si="33"/>
        <v>2.2054678086733976</v>
      </c>
      <c r="BF25">
        <f t="shared" si="34"/>
        <v>606.39581503900138</v>
      </c>
      <c r="BG25" t="s">
        <v>451</v>
      </c>
      <c r="BH25">
        <v>566.01</v>
      </c>
      <c r="BI25">
        <f t="shared" si="35"/>
        <v>566.01</v>
      </c>
      <c r="BJ25">
        <f t="shared" si="36"/>
        <v>0.47132996460028209</v>
      </c>
      <c r="BK25">
        <f t="shared" si="37"/>
        <v>0.64535339615796194</v>
      </c>
      <c r="BL25">
        <f t="shared" si="38"/>
        <v>0.82392021941057836</v>
      </c>
      <c r="BM25">
        <f t="shared" si="39"/>
        <v>4.2274905510592298</v>
      </c>
      <c r="BN25">
        <f t="shared" si="40"/>
        <v>0.96840655375469797</v>
      </c>
      <c r="BO25">
        <f t="shared" si="41"/>
        <v>0.49032257441988608</v>
      </c>
      <c r="BP25">
        <f t="shared" si="42"/>
        <v>0.50967742558011397</v>
      </c>
      <c r="BQ25">
        <v>1108</v>
      </c>
      <c r="BR25">
        <v>300</v>
      </c>
      <c r="BS25">
        <v>300</v>
      </c>
      <c r="BT25">
        <v>300</v>
      </c>
      <c r="BU25">
        <v>10082</v>
      </c>
      <c r="BV25">
        <v>962.92</v>
      </c>
      <c r="BW25">
        <v>-1.0709400000000001E-2</v>
      </c>
      <c r="BX25">
        <v>-14.17</v>
      </c>
      <c r="BY25" t="s">
        <v>406</v>
      </c>
      <c r="BZ25" t="s">
        <v>406</v>
      </c>
      <c r="CA25" t="s">
        <v>406</v>
      </c>
      <c r="CB25" t="s">
        <v>406</v>
      </c>
      <c r="CC25" t="s">
        <v>406</v>
      </c>
      <c r="CD25" t="s">
        <v>406</v>
      </c>
      <c r="CE25" t="s">
        <v>406</v>
      </c>
      <c r="CF25" t="s">
        <v>406</v>
      </c>
      <c r="CG25" t="s">
        <v>406</v>
      </c>
      <c r="CH25" t="s">
        <v>406</v>
      </c>
      <c r="CI25">
        <f t="shared" si="43"/>
        <v>1999.95</v>
      </c>
      <c r="CJ25">
        <f t="shared" si="44"/>
        <v>1681.1546996828665</v>
      </c>
      <c r="CK25">
        <f t="shared" si="45"/>
        <v>0.84059836480055328</v>
      </c>
      <c r="CL25">
        <f t="shared" si="46"/>
        <v>0.19119672960110667</v>
      </c>
      <c r="CM25">
        <v>6</v>
      </c>
      <c r="CN25">
        <v>0.5</v>
      </c>
      <c r="CO25" t="s">
        <v>407</v>
      </c>
      <c r="CP25">
        <v>2</v>
      </c>
      <c r="CQ25">
        <v>1659549487.0999999</v>
      </c>
      <c r="CR25">
        <v>349.72500000000002</v>
      </c>
      <c r="CS25">
        <v>399.99599999999998</v>
      </c>
      <c r="CT25">
        <v>29.038900000000002</v>
      </c>
      <c r="CU25">
        <v>22.619900000000001</v>
      </c>
      <c r="CV25">
        <v>349.48099999999999</v>
      </c>
      <c r="CW25">
        <v>29.013999999999999</v>
      </c>
      <c r="CX25">
        <v>499.96199999999999</v>
      </c>
      <c r="CY25">
        <v>98.736400000000003</v>
      </c>
      <c r="CZ25">
        <v>0.100061</v>
      </c>
      <c r="DA25">
        <v>31.924399999999999</v>
      </c>
      <c r="DB25">
        <v>31.977900000000002</v>
      </c>
      <c r="DC25">
        <v>999.9</v>
      </c>
      <c r="DD25">
        <v>0</v>
      </c>
      <c r="DE25">
        <v>0</v>
      </c>
      <c r="DF25">
        <v>9955</v>
      </c>
      <c r="DG25">
        <v>0</v>
      </c>
      <c r="DH25">
        <v>1784.49</v>
      </c>
      <c r="DI25">
        <v>-50.271500000000003</v>
      </c>
      <c r="DJ25">
        <v>360.18400000000003</v>
      </c>
      <c r="DK25">
        <v>409.25299999999999</v>
      </c>
      <c r="DL25">
        <v>6.4189600000000002</v>
      </c>
      <c r="DM25">
        <v>399.99599999999998</v>
      </c>
      <c r="DN25">
        <v>22.619900000000001</v>
      </c>
      <c r="DO25">
        <v>2.8672</v>
      </c>
      <c r="DP25">
        <v>2.2334100000000001</v>
      </c>
      <c r="DQ25">
        <v>23.2761</v>
      </c>
      <c r="DR25">
        <v>19.204000000000001</v>
      </c>
      <c r="DS25">
        <v>1999.95</v>
      </c>
      <c r="DT25">
        <v>0.98000299999999996</v>
      </c>
      <c r="DU25">
        <v>1.9997000000000001E-2</v>
      </c>
      <c r="DV25">
        <v>0</v>
      </c>
      <c r="DW25">
        <v>744.45699999999999</v>
      </c>
      <c r="DX25">
        <v>5.0005300000000004</v>
      </c>
      <c r="DY25">
        <v>16197.3</v>
      </c>
      <c r="DZ25">
        <v>17833.099999999999</v>
      </c>
      <c r="EA25">
        <v>50.811999999999998</v>
      </c>
      <c r="EB25">
        <v>52.186999999999998</v>
      </c>
      <c r="EC25">
        <v>51.311999999999998</v>
      </c>
      <c r="ED25">
        <v>51.375</v>
      </c>
      <c r="EE25">
        <v>51.936999999999998</v>
      </c>
      <c r="EF25">
        <v>1955.06</v>
      </c>
      <c r="EG25">
        <v>39.89</v>
      </c>
      <c r="EH25">
        <v>0</v>
      </c>
      <c r="EI25">
        <v>114.4000000953674</v>
      </c>
      <c r="EJ25">
        <v>0</v>
      </c>
      <c r="EK25">
        <v>744.97176923076927</v>
      </c>
      <c r="EL25">
        <v>-1.4263247984212251</v>
      </c>
      <c r="EM25">
        <v>22.3008546168615</v>
      </c>
      <c r="EN25">
        <v>16194.026923076921</v>
      </c>
      <c r="EO25">
        <v>15</v>
      </c>
      <c r="EP25">
        <v>1659549449.5999999</v>
      </c>
      <c r="EQ25" t="s">
        <v>452</v>
      </c>
      <c r="ER25">
        <v>1659549434.5999999</v>
      </c>
      <c r="ES25">
        <v>1659549449.5999999</v>
      </c>
      <c r="ET25">
        <v>56</v>
      </c>
      <c r="EU25">
        <v>8.8999999999999996E-2</v>
      </c>
      <c r="EV25">
        <v>5.0000000000000001E-3</v>
      </c>
      <c r="EW25">
        <v>0.24299999999999999</v>
      </c>
      <c r="EX25">
        <v>2.5999999999999999E-2</v>
      </c>
      <c r="EY25">
        <v>400</v>
      </c>
      <c r="EZ25">
        <v>22</v>
      </c>
      <c r="FA25">
        <v>0.03</v>
      </c>
      <c r="FB25">
        <v>0.01</v>
      </c>
      <c r="FC25">
        <v>40.022203949514427</v>
      </c>
      <c r="FD25">
        <v>-9.0332228169855047E-2</v>
      </c>
      <c r="FE25">
        <v>8.8854321208239523E-2</v>
      </c>
      <c r="FF25">
        <v>1</v>
      </c>
      <c r="FG25">
        <v>0.28660776581602809</v>
      </c>
      <c r="FH25">
        <v>5.0845098947195147E-2</v>
      </c>
      <c r="FI25">
        <v>1.140482105992008E-2</v>
      </c>
      <c r="FJ25">
        <v>1</v>
      </c>
      <c r="FK25">
        <v>2</v>
      </c>
      <c r="FL25">
        <v>2</v>
      </c>
      <c r="FM25" t="s">
        <v>409</v>
      </c>
      <c r="FN25">
        <v>3.12805</v>
      </c>
      <c r="FO25">
        <v>2.738</v>
      </c>
      <c r="FP25">
        <v>7.9072100000000006E-2</v>
      </c>
      <c r="FQ25">
        <v>8.7917200000000001E-2</v>
      </c>
      <c r="FR25">
        <v>0.121196</v>
      </c>
      <c r="FS25">
        <v>0.101976</v>
      </c>
      <c r="FT25">
        <v>21885.5</v>
      </c>
      <c r="FU25">
        <v>22478.2</v>
      </c>
      <c r="FV25">
        <v>23636.3</v>
      </c>
      <c r="FW25">
        <v>24966.400000000001</v>
      </c>
      <c r="FX25">
        <v>29945.5</v>
      </c>
      <c r="FY25">
        <v>31461.9</v>
      </c>
      <c r="FZ25">
        <v>37690.1</v>
      </c>
      <c r="GA25">
        <v>38865.199999999997</v>
      </c>
      <c r="GB25">
        <v>2.1245500000000002</v>
      </c>
      <c r="GC25">
        <v>1.6785699999999999</v>
      </c>
      <c r="GD25">
        <v>-4.3723699999999997E-2</v>
      </c>
      <c r="GE25">
        <v>0</v>
      </c>
      <c r="GF25">
        <v>32.686799999999998</v>
      </c>
      <c r="GG25">
        <v>999.9</v>
      </c>
      <c r="GH25">
        <v>43.3</v>
      </c>
      <c r="GI25">
        <v>42.4</v>
      </c>
      <c r="GJ25">
        <v>36.921100000000003</v>
      </c>
      <c r="GK25">
        <v>60.937899999999999</v>
      </c>
      <c r="GL25">
        <v>26.4343</v>
      </c>
      <c r="GM25">
        <v>1</v>
      </c>
      <c r="GN25">
        <v>0.81278499999999998</v>
      </c>
      <c r="GO25">
        <v>3.9487100000000002</v>
      </c>
      <c r="GP25">
        <v>20.261399999999998</v>
      </c>
      <c r="GQ25">
        <v>5.2487399999999997</v>
      </c>
      <c r="GR25">
        <v>12.0099</v>
      </c>
      <c r="GS25">
        <v>4.9768499999999998</v>
      </c>
      <c r="GT25">
        <v>3.2921800000000001</v>
      </c>
      <c r="GU25">
        <v>9999</v>
      </c>
      <c r="GV25">
        <v>9999</v>
      </c>
      <c r="GW25">
        <v>9999</v>
      </c>
      <c r="GX25">
        <v>999.9</v>
      </c>
      <c r="GY25">
        <v>1.8758300000000001</v>
      </c>
      <c r="GZ25">
        <v>1.8768499999999999</v>
      </c>
      <c r="HA25">
        <v>1.88293</v>
      </c>
      <c r="HB25">
        <v>1.8861399999999999</v>
      </c>
      <c r="HC25">
        <v>1.8769800000000001</v>
      </c>
      <c r="HD25">
        <v>1.8833500000000001</v>
      </c>
      <c r="HE25">
        <v>1.88232</v>
      </c>
      <c r="HF25">
        <v>1.8858299999999999</v>
      </c>
      <c r="HG25">
        <v>5</v>
      </c>
      <c r="HH25">
        <v>0</v>
      </c>
      <c r="HI25">
        <v>0</v>
      </c>
      <c r="HJ25">
        <v>0</v>
      </c>
      <c r="HK25" t="s">
        <v>410</v>
      </c>
      <c r="HL25" t="s">
        <v>411</v>
      </c>
      <c r="HM25" t="s">
        <v>412</v>
      </c>
      <c r="HN25" t="s">
        <v>412</v>
      </c>
      <c r="HO25" t="s">
        <v>412</v>
      </c>
      <c r="HP25" t="s">
        <v>412</v>
      </c>
      <c r="HQ25">
        <v>0</v>
      </c>
      <c r="HR25">
        <v>100</v>
      </c>
      <c r="HS25">
        <v>100</v>
      </c>
      <c r="HT25">
        <v>0.24399999999999999</v>
      </c>
      <c r="HU25">
        <v>2.4899999999999999E-2</v>
      </c>
      <c r="HV25">
        <v>0.34699227055414672</v>
      </c>
      <c r="HW25">
        <v>-6.0172046994075008E-4</v>
      </c>
      <c r="HX25">
        <v>1.0037638322578611E-6</v>
      </c>
      <c r="HY25">
        <v>-3.7503755461929322E-10</v>
      </c>
      <c r="HZ25">
        <v>-2.3382698634037431E-2</v>
      </c>
      <c r="IA25">
        <v>5.4059752819484372E-3</v>
      </c>
      <c r="IB25">
        <v>-1.882334706413767E-4</v>
      </c>
      <c r="IC25">
        <v>2.0440475459167249E-6</v>
      </c>
      <c r="ID25">
        <v>4</v>
      </c>
      <c r="IE25">
        <v>2150</v>
      </c>
      <c r="IF25">
        <v>2</v>
      </c>
      <c r="IG25">
        <v>31</v>
      </c>
      <c r="IH25">
        <v>0.9</v>
      </c>
      <c r="II25">
        <v>0.6</v>
      </c>
      <c r="IJ25">
        <v>1.00586</v>
      </c>
      <c r="IK25">
        <v>2.7246100000000002</v>
      </c>
      <c r="IL25">
        <v>1.6015600000000001</v>
      </c>
      <c r="IM25">
        <v>2.34253</v>
      </c>
      <c r="IN25">
        <v>1.5502899999999999</v>
      </c>
      <c r="IO25">
        <v>2.3815900000000001</v>
      </c>
      <c r="IP25">
        <v>47.361699999999999</v>
      </c>
      <c r="IQ25">
        <v>24.1313</v>
      </c>
      <c r="IR25">
        <v>18</v>
      </c>
      <c r="IS25">
        <v>612.67200000000003</v>
      </c>
      <c r="IT25">
        <v>357.30399999999997</v>
      </c>
      <c r="IU25">
        <v>27.947500000000002</v>
      </c>
      <c r="IV25">
        <v>36.981000000000002</v>
      </c>
      <c r="IW25">
        <v>29.9999</v>
      </c>
      <c r="IX25">
        <v>36.7166</v>
      </c>
      <c r="IY25">
        <v>36.711599999999997</v>
      </c>
      <c r="IZ25">
        <v>20.111000000000001</v>
      </c>
      <c r="JA25">
        <v>47.403300000000002</v>
      </c>
      <c r="JB25">
        <v>0</v>
      </c>
      <c r="JC25">
        <v>27.932700000000001</v>
      </c>
      <c r="JD25">
        <v>400</v>
      </c>
      <c r="JE25">
        <v>22.3794</v>
      </c>
      <c r="JF25">
        <v>98.292500000000004</v>
      </c>
      <c r="JG25">
        <v>98.343800000000002</v>
      </c>
    </row>
    <row r="26" spans="1:267" x14ac:dyDescent="0.3">
      <c r="A26">
        <v>10</v>
      </c>
      <c r="B26">
        <v>1659549586.5999999</v>
      </c>
      <c r="C26">
        <v>1123</v>
      </c>
      <c r="D26" t="s">
        <v>453</v>
      </c>
      <c r="E26" t="s">
        <v>454</v>
      </c>
      <c r="F26" t="s">
        <v>398</v>
      </c>
      <c r="G26" t="s">
        <v>399</v>
      </c>
      <c r="H26" t="s">
        <v>400</v>
      </c>
      <c r="I26" t="s">
        <v>401</v>
      </c>
      <c r="J26" t="s">
        <v>402</v>
      </c>
      <c r="K26">
        <f t="shared" si="0"/>
        <v>6.0858006731529919</v>
      </c>
      <c r="L26">
        <v>1659549586.5999999</v>
      </c>
      <c r="M26">
        <f t="shared" si="1"/>
        <v>4.8462306280424227E-3</v>
      </c>
      <c r="N26">
        <f t="shared" si="2"/>
        <v>4.8462306280424228</v>
      </c>
      <c r="O26">
        <f t="shared" si="3"/>
        <v>44.995256116541931</v>
      </c>
      <c r="P26">
        <f t="shared" si="4"/>
        <v>443.33200000000011</v>
      </c>
      <c r="Q26">
        <f t="shared" si="5"/>
        <v>134.81792835589766</v>
      </c>
      <c r="R26">
        <f t="shared" si="6"/>
        <v>13.326801763569154</v>
      </c>
      <c r="S26">
        <f t="shared" si="7"/>
        <v>43.823531124510012</v>
      </c>
      <c r="T26">
        <f t="shared" si="8"/>
        <v>0.25042847456612705</v>
      </c>
      <c r="U26">
        <f t="shared" si="9"/>
        <v>2.9123869098288151</v>
      </c>
      <c r="V26">
        <f t="shared" si="10"/>
        <v>0.23905086889280427</v>
      </c>
      <c r="W26">
        <f t="shared" si="11"/>
        <v>0.15038594451945569</v>
      </c>
      <c r="X26">
        <f t="shared" si="12"/>
        <v>382.40799936593345</v>
      </c>
      <c r="Y26">
        <f t="shared" si="13"/>
        <v>32.846858095046045</v>
      </c>
      <c r="Z26">
        <f t="shared" si="14"/>
        <v>31.966100000000001</v>
      </c>
      <c r="AA26">
        <f t="shared" si="15"/>
        <v>4.7659286408867461</v>
      </c>
      <c r="AB26">
        <f t="shared" si="16"/>
        <v>59.962547541503305</v>
      </c>
      <c r="AC26">
        <f t="shared" si="17"/>
        <v>2.8390418648205</v>
      </c>
      <c r="AD26">
        <f t="shared" si="18"/>
        <v>4.7346918722148121</v>
      </c>
      <c r="AE26">
        <f t="shared" si="19"/>
        <v>1.926886776066246</v>
      </c>
      <c r="AF26">
        <f t="shared" si="20"/>
        <v>-213.71877069667084</v>
      </c>
      <c r="AG26">
        <f t="shared" si="21"/>
        <v>-18.229163217900346</v>
      </c>
      <c r="AH26">
        <f t="shared" si="22"/>
        <v>-1.4181937207825988</v>
      </c>
      <c r="AI26">
        <f t="shared" si="23"/>
        <v>149.04187173057966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51522.676583448891</v>
      </c>
      <c r="AO26" t="s">
        <v>403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455</v>
      </c>
      <c r="AV26">
        <v>10079.700000000001</v>
      </c>
      <c r="AW26">
        <v>756.01799999999992</v>
      </c>
      <c r="AX26">
        <v>1127.68</v>
      </c>
      <c r="AY26">
        <f t="shared" si="28"/>
        <v>0.32958108683314424</v>
      </c>
      <c r="AZ26">
        <v>0.5</v>
      </c>
      <c r="BA26">
        <f t="shared" si="29"/>
        <v>1681.2635996829665</v>
      </c>
      <c r="BB26">
        <f t="shared" si="30"/>
        <v>44.995256116541931</v>
      </c>
      <c r="BC26">
        <f t="shared" si="31"/>
        <v>277.05634221825824</v>
      </c>
      <c r="BD26">
        <f t="shared" si="32"/>
        <v>2.913563980277898E-2</v>
      </c>
      <c r="BE26">
        <f t="shared" si="33"/>
        <v>2.0433012911464239</v>
      </c>
      <c r="BF26">
        <f t="shared" si="34"/>
        <v>624.2841053824659</v>
      </c>
      <c r="BG26" t="s">
        <v>456</v>
      </c>
      <c r="BH26">
        <v>571.30999999999995</v>
      </c>
      <c r="BI26">
        <f t="shared" si="35"/>
        <v>571.30999999999995</v>
      </c>
      <c r="BJ26">
        <f t="shared" si="36"/>
        <v>0.49337578036322371</v>
      </c>
      <c r="BK26">
        <f t="shared" si="37"/>
        <v>0.66801229397702977</v>
      </c>
      <c r="BL26">
        <f t="shared" si="38"/>
        <v>0.80550311827054832</v>
      </c>
      <c r="BM26">
        <f t="shared" si="39"/>
        <v>2.7718705628239606</v>
      </c>
      <c r="BN26">
        <f t="shared" si="40"/>
        <v>0.94500885005168367</v>
      </c>
      <c r="BO26">
        <f t="shared" si="41"/>
        <v>0.50480557826932282</v>
      </c>
      <c r="BP26">
        <f t="shared" si="42"/>
        <v>0.49519442173067718</v>
      </c>
      <c r="BQ26">
        <v>1110</v>
      </c>
      <c r="BR26">
        <v>300</v>
      </c>
      <c r="BS26">
        <v>300</v>
      </c>
      <c r="BT26">
        <v>300</v>
      </c>
      <c r="BU26">
        <v>10079.700000000001</v>
      </c>
      <c r="BV26">
        <v>1007.78</v>
      </c>
      <c r="BW26">
        <v>-1.0707100000000001E-2</v>
      </c>
      <c r="BX26">
        <v>-14.4</v>
      </c>
      <c r="BY26" t="s">
        <v>406</v>
      </c>
      <c r="BZ26" t="s">
        <v>406</v>
      </c>
      <c r="CA26" t="s">
        <v>406</v>
      </c>
      <c r="CB26" t="s">
        <v>406</v>
      </c>
      <c r="CC26" t="s">
        <v>406</v>
      </c>
      <c r="CD26" t="s">
        <v>406</v>
      </c>
      <c r="CE26" t="s">
        <v>406</v>
      </c>
      <c r="CF26" t="s">
        <v>406</v>
      </c>
      <c r="CG26" t="s">
        <v>406</v>
      </c>
      <c r="CH26" t="s">
        <v>406</v>
      </c>
      <c r="CI26">
        <f t="shared" si="43"/>
        <v>2000.08</v>
      </c>
      <c r="CJ26">
        <f t="shared" si="44"/>
        <v>1681.2635996829665</v>
      </c>
      <c r="CK26">
        <f t="shared" si="45"/>
        <v>0.84059817591444674</v>
      </c>
      <c r="CL26">
        <f t="shared" si="46"/>
        <v>0.19119635182889358</v>
      </c>
      <c r="CM26">
        <v>6</v>
      </c>
      <c r="CN26">
        <v>0.5</v>
      </c>
      <c r="CO26" t="s">
        <v>407</v>
      </c>
      <c r="CP26">
        <v>2</v>
      </c>
      <c r="CQ26">
        <v>1659549586.5999999</v>
      </c>
      <c r="CR26">
        <v>443.33200000000011</v>
      </c>
      <c r="CS26">
        <v>499.92599999999999</v>
      </c>
      <c r="CT26">
        <v>28.720600000000001</v>
      </c>
      <c r="CU26">
        <v>23.07</v>
      </c>
      <c r="CV26">
        <v>443.08300000000003</v>
      </c>
      <c r="CW26">
        <v>28.6996</v>
      </c>
      <c r="CX26">
        <v>499.81</v>
      </c>
      <c r="CY26">
        <v>98.753299999999996</v>
      </c>
      <c r="CZ26">
        <v>9.7067500000000001E-2</v>
      </c>
      <c r="DA26">
        <v>31.85</v>
      </c>
      <c r="DB26">
        <v>31.966100000000001</v>
      </c>
      <c r="DC26">
        <v>999.9</v>
      </c>
      <c r="DD26">
        <v>0</v>
      </c>
      <c r="DE26">
        <v>0</v>
      </c>
      <c r="DF26">
        <v>10027.5</v>
      </c>
      <c r="DG26">
        <v>0</v>
      </c>
      <c r="DH26">
        <v>604.40499999999997</v>
      </c>
      <c r="DI26">
        <v>-56.598500000000001</v>
      </c>
      <c r="DJ26">
        <v>456.43900000000002</v>
      </c>
      <c r="DK26">
        <v>511.73200000000003</v>
      </c>
      <c r="DL26">
        <v>5.6546599999999998</v>
      </c>
      <c r="DM26">
        <v>499.92599999999999</v>
      </c>
      <c r="DN26">
        <v>23.07</v>
      </c>
      <c r="DO26">
        <v>2.8366600000000002</v>
      </c>
      <c r="DP26">
        <v>2.2782399999999998</v>
      </c>
      <c r="DQ26">
        <v>23.099</v>
      </c>
      <c r="DR26">
        <v>19.523399999999999</v>
      </c>
      <c r="DS26">
        <v>2000.08</v>
      </c>
      <c r="DT26">
        <v>0.98000900000000002</v>
      </c>
      <c r="DU26">
        <v>1.9991200000000001E-2</v>
      </c>
      <c r="DV26">
        <v>0</v>
      </c>
      <c r="DW26">
        <v>755.99900000000002</v>
      </c>
      <c r="DX26">
        <v>5.0005300000000004</v>
      </c>
      <c r="DY26">
        <v>16444.7</v>
      </c>
      <c r="DZ26">
        <v>17834.3</v>
      </c>
      <c r="EA26">
        <v>50.936999999999998</v>
      </c>
      <c r="EB26">
        <v>52.436999999999998</v>
      </c>
      <c r="EC26">
        <v>51.436999999999998</v>
      </c>
      <c r="ED26">
        <v>51.561999999999998</v>
      </c>
      <c r="EE26">
        <v>52.125</v>
      </c>
      <c r="EF26">
        <v>1955.2</v>
      </c>
      <c r="EG26">
        <v>39.880000000000003</v>
      </c>
      <c r="EH26">
        <v>0</v>
      </c>
      <c r="EI26">
        <v>99.200000047683716</v>
      </c>
      <c r="EJ26">
        <v>0</v>
      </c>
      <c r="EK26">
        <v>756.01799999999992</v>
      </c>
      <c r="EL26">
        <v>-0.48765813662810009</v>
      </c>
      <c r="EM26">
        <v>21.206837468764292</v>
      </c>
      <c r="EN26">
        <v>16433.103846153841</v>
      </c>
      <c r="EO26">
        <v>15</v>
      </c>
      <c r="EP26">
        <v>1659549627.0999999</v>
      </c>
      <c r="EQ26" t="s">
        <v>457</v>
      </c>
      <c r="ER26">
        <v>1659549627.0999999</v>
      </c>
      <c r="ES26">
        <v>1659549617.0999999</v>
      </c>
      <c r="ET26">
        <v>57</v>
      </c>
      <c r="EU26">
        <v>-2E-3</v>
      </c>
      <c r="EV26">
        <v>-5.0000000000000001E-3</v>
      </c>
      <c r="EW26">
        <v>0.249</v>
      </c>
      <c r="EX26">
        <v>2.1000000000000001E-2</v>
      </c>
      <c r="EY26">
        <v>500</v>
      </c>
      <c r="EZ26">
        <v>23</v>
      </c>
      <c r="FA26">
        <v>0.09</v>
      </c>
      <c r="FB26">
        <v>0.02</v>
      </c>
      <c r="FC26">
        <v>45.160412441099247</v>
      </c>
      <c r="FD26">
        <v>-0.62566792567488416</v>
      </c>
      <c r="FE26">
        <v>0.1032711350518382</v>
      </c>
      <c r="FF26">
        <v>1</v>
      </c>
      <c r="FG26">
        <v>0.25711760627613128</v>
      </c>
      <c r="FH26">
        <v>-1.906443052953213E-2</v>
      </c>
      <c r="FI26">
        <v>3.0174590190002681E-3</v>
      </c>
      <c r="FJ26">
        <v>1</v>
      </c>
      <c r="FK26">
        <v>2</v>
      </c>
      <c r="FL26">
        <v>2</v>
      </c>
      <c r="FM26" t="s">
        <v>409</v>
      </c>
      <c r="FN26">
        <v>3.12784</v>
      </c>
      <c r="FO26">
        <v>2.73563</v>
      </c>
      <c r="FP26">
        <v>9.4981899999999994E-2</v>
      </c>
      <c r="FQ26">
        <v>0.10390000000000001</v>
      </c>
      <c r="FR26">
        <v>0.120297</v>
      </c>
      <c r="FS26">
        <v>0.103418</v>
      </c>
      <c r="FT26">
        <v>21504.1</v>
      </c>
      <c r="FU26">
        <v>22080.5</v>
      </c>
      <c r="FV26">
        <v>23632.799999999999</v>
      </c>
      <c r="FW26">
        <v>24962.6</v>
      </c>
      <c r="FX26">
        <v>29972</v>
      </c>
      <c r="FY26">
        <v>31407.200000000001</v>
      </c>
      <c r="FZ26">
        <v>37685</v>
      </c>
      <c r="GA26">
        <v>38860.1</v>
      </c>
      <c r="GB26">
        <v>2.1238000000000001</v>
      </c>
      <c r="GC26">
        <v>1.67892</v>
      </c>
      <c r="GD26">
        <v>-4.7311199999999998E-2</v>
      </c>
      <c r="GE26">
        <v>0</v>
      </c>
      <c r="GF26">
        <v>32.732999999999997</v>
      </c>
      <c r="GG26">
        <v>999.9</v>
      </c>
      <c r="GH26">
        <v>43.4</v>
      </c>
      <c r="GI26">
        <v>42.4</v>
      </c>
      <c r="GJ26">
        <v>36.998800000000003</v>
      </c>
      <c r="GK26">
        <v>61.747900000000001</v>
      </c>
      <c r="GL26">
        <v>26.774799999999999</v>
      </c>
      <c r="GM26">
        <v>1</v>
      </c>
      <c r="GN26">
        <v>0.82280500000000001</v>
      </c>
      <c r="GO26">
        <v>3.6081500000000002</v>
      </c>
      <c r="GP26">
        <v>20.264500000000002</v>
      </c>
      <c r="GQ26">
        <v>5.2448399999999999</v>
      </c>
      <c r="GR26">
        <v>12.0099</v>
      </c>
      <c r="GS26">
        <v>4.9768999999999997</v>
      </c>
      <c r="GT26">
        <v>3.2921800000000001</v>
      </c>
      <c r="GU26">
        <v>9999</v>
      </c>
      <c r="GV26">
        <v>9999</v>
      </c>
      <c r="GW26">
        <v>9999</v>
      </c>
      <c r="GX26">
        <v>999.9</v>
      </c>
      <c r="GY26">
        <v>1.8758600000000001</v>
      </c>
      <c r="GZ26">
        <v>1.8768800000000001</v>
      </c>
      <c r="HA26">
        <v>1.88293</v>
      </c>
      <c r="HB26">
        <v>1.8861399999999999</v>
      </c>
      <c r="HC26">
        <v>1.8769800000000001</v>
      </c>
      <c r="HD26">
        <v>1.8833599999999999</v>
      </c>
      <c r="HE26">
        <v>1.88232</v>
      </c>
      <c r="HF26">
        <v>1.8858299999999999</v>
      </c>
      <c r="HG26">
        <v>5</v>
      </c>
      <c r="HH26">
        <v>0</v>
      </c>
      <c r="HI26">
        <v>0</v>
      </c>
      <c r="HJ26">
        <v>0</v>
      </c>
      <c r="HK26" t="s">
        <v>410</v>
      </c>
      <c r="HL26" t="s">
        <v>411</v>
      </c>
      <c r="HM26" t="s">
        <v>412</v>
      </c>
      <c r="HN26" t="s">
        <v>412</v>
      </c>
      <c r="HO26" t="s">
        <v>412</v>
      </c>
      <c r="HP26" t="s">
        <v>412</v>
      </c>
      <c r="HQ26">
        <v>0</v>
      </c>
      <c r="HR26">
        <v>100</v>
      </c>
      <c r="HS26">
        <v>100</v>
      </c>
      <c r="HT26">
        <v>0.249</v>
      </c>
      <c r="HU26">
        <v>2.1000000000000001E-2</v>
      </c>
      <c r="HV26">
        <v>0.34699227055414672</v>
      </c>
      <c r="HW26">
        <v>-6.0172046994075008E-4</v>
      </c>
      <c r="HX26">
        <v>1.0037638322578611E-6</v>
      </c>
      <c r="HY26">
        <v>-3.7503755461929322E-10</v>
      </c>
      <c r="HZ26">
        <v>-2.3382698634037431E-2</v>
      </c>
      <c r="IA26">
        <v>5.4059752819484372E-3</v>
      </c>
      <c r="IB26">
        <v>-1.882334706413767E-4</v>
      </c>
      <c r="IC26">
        <v>2.0440475459167249E-6</v>
      </c>
      <c r="ID26">
        <v>4</v>
      </c>
      <c r="IE26">
        <v>2150</v>
      </c>
      <c r="IF26">
        <v>2</v>
      </c>
      <c r="IG26">
        <v>31</v>
      </c>
      <c r="IH26">
        <v>2.5</v>
      </c>
      <c r="II26">
        <v>2.2999999999999998</v>
      </c>
      <c r="IJ26">
        <v>1.2048300000000001</v>
      </c>
      <c r="IK26">
        <v>2.7148400000000001</v>
      </c>
      <c r="IL26">
        <v>1.6015600000000001</v>
      </c>
      <c r="IM26">
        <v>2.34375</v>
      </c>
      <c r="IN26">
        <v>1.5502899999999999</v>
      </c>
      <c r="IO26">
        <v>2.36694</v>
      </c>
      <c r="IP26">
        <v>47.3917</v>
      </c>
      <c r="IQ26">
        <v>24.148800000000001</v>
      </c>
      <c r="IR26">
        <v>18</v>
      </c>
      <c r="IS26">
        <v>612.39599999999996</v>
      </c>
      <c r="IT26">
        <v>357.70100000000002</v>
      </c>
      <c r="IU26">
        <v>27.401900000000001</v>
      </c>
      <c r="IV26">
        <v>37.040599999999998</v>
      </c>
      <c r="IW26">
        <v>29.998200000000001</v>
      </c>
      <c r="IX26">
        <v>36.747700000000002</v>
      </c>
      <c r="IY26">
        <v>36.746000000000002</v>
      </c>
      <c r="IZ26">
        <v>24.097899999999999</v>
      </c>
      <c r="JA26">
        <v>44.758499999999998</v>
      </c>
      <c r="JB26">
        <v>0</v>
      </c>
      <c r="JC26">
        <v>27.797699999999999</v>
      </c>
      <c r="JD26">
        <v>500</v>
      </c>
      <c r="JE26">
        <v>23.0593</v>
      </c>
      <c r="JF26">
        <v>98.278599999999997</v>
      </c>
      <c r="JG26">
        <v>98.330100000000002</v>
      </c>
    </row>
    <row r="27" spans="1:267" x14ac:dyDescent="0.3">
      <c r="A27">
        <v>11</v>
      </c>
      <c r="B27">
        <v>1659549763.5999999</v>
      </c>
      <c r="C27">
        <v>1300</v>
      </c>
      <c r="D27" t="s">
        <v>458</v>
      </c>
      <c r="E27" t="s">
        <v>459</v>
      </c>
      <c r="F27" t="s">
        <v>398</v>
      </c>
      <c r="G27" t="s">
        <v>399</v>
      </c>
      <c r="H27" t="s">
        <v>400</v>
      </c>
      <c r="I27" t="s">
        <v>401</v>
      </c>
      <c r="J27" t="s">
        <v>402</v>
      </c>
      <c r="K27">
        <f t="shared" si="0"/>
        <v>5.0870900885887806</v>
      </c>
      <c r="L27">
        <v>1659549763.5999999</v>
      </c>
      <c r="M27">
        <f t="shared" si="1"/>
        <v>3.9268980338428936E-3</v>
      </c>
      <c r="N27">
        <f t="shared" si="2"/>
        <v>3.9268980338428934</v>
      </c>
      <c r="O27">
        <f t="shared" si="3"/>
        <v>46.097185243355874</v>
      </c>
      <c r="P27">
        <f t="shared" si="4"/>
        <v>542.11800000000005</v>
      </c>
      <c r="Q27">
        <f t="shared" si="5"/>
        <v>145.42195979164666</v>
      </c>
      <c r="R27">
        <f t="shared" si="6"/>
        <v>14.374328139879179</v>
      </c>
      <c r="S27">
        <f t="shared" si="7"/>
        <v>53.58600608670001</v>
      </c>
      <c r="T27">
        <f t="shared" si="8"/>
        <v>0.19754248804186231</v>
      </c>
      <c r="U27">
        <f t="shared" si="9"/>
        <v>2.905692430422655</v>
      </c>
      <c r="V27">
        <f t="shared" si="10"/>
        <v>0.19037331883740008</v>
      </c>
      <c r="W27">
        <f t="shared" si="11"/>
        <v>0.11960576888184395</v>
      </c>
      <c r="X27">
        <f t="shared" si="12"/>
        <v>382.39779936559648</v>
      </c>
      <c r="Y27">
        <f t="shared" si="13"/>
        <v>32.999303224068932</v>
      </c>
      <c r="Z27">
        <f t="shared" si="14"/>
        <v>32.013599999999997</v>
      </c>
      <c r="AA27">
        <f t="shared" si="15"/>
        <v>4.7787601649987659</v>
      </c>
      <c r="AB27">
        <f t="shared" si="16"/>
        <v>59.825845983580173</v>
      </c>
      <c r="AC27">
        <f t="shared" si="17"/>
        <v>2.8181883271500001</v>
      </c>
      <c r="AD27">
        <f t="shared" si="18"/>
        <v>4.7106535324606718</v>
      </c>
      <c r="AE27">
        <f t="shared" si="19"/>
        <v>1.9605718378487658</v>
      </c>
      <c r="AF27">
        <f t="shared" si="20"/>
        <v>-173.1762032924716</v>
      </c>
      <c r="AG27">
        <f t="shared" si="21"/>
        <v>-39.695538324286275</v>
      </c>
      <c r="AH27">
        <f t="shared" si="22"/>
        <v>-3.0947076633113508</v>
      </c>
      <c r="AI27">
        <f t="shared" si="23"/>
        <v>166.43135008552727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51348.709059462977</v>
      </c>
      <c r="AO27" t="s">
        <v>403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460</v>
      </c>
      <c r="AV27">
        <v>10075</v>
      </c>
      <c r="AW27">
        <v>752.81249999999989</v>
      </c>
      <c r="AX27">
        <v>1127.48</v>
      </c>
      <c r="AY27">
        <f t="shared" si="28"/>
        <v>0.33230522936105311</v>
      </c>
      <c r="AZ27">
        <v>0.5</v>
      </c>
      <c r="BA27">
        <f t="shared" si="29"/>
        <v>1681.2137996827983</v>
      </c>
      <c r="BB27">
        <f t="shared" si="30"/>
        <v>46.097185243355874</v>
      </c>
      <c r="BC27">
        <f t="shared" si="31"/>
        <v>279.33806865427994</v>
      </c>
      <c r="BD27">
        <f t="shared" si="32"/>
        <v>2.9791939484526297E-2</v>
      </c>
      <c r="BE27">
        <f t="shared" si="33"/>
        <v>2.0438411324369388</v>
      </c>
      <c r="BF27">
        <f t="shared" si="34"/>
        <v>624.22280584748523</v>
      </c>
      <c r="BG27" t="s">
        <v>461</v>
      </c>
      <c r="BH27">
        <v>564.09</v>
      </c>
      <c r="BI27">
        <f t="shared" si="35"/>
        <v>564.09</v>
      </c>
      <c r="BJ27">
        <f t="shared" si="36"/>
        <v>0.49968957320750695</v>
      </c>
      <c r="BK27">
        <f t="shared" si="37"/>
        <v>0.66502334084737058</v>
      </c>
      <c r="BL27">
        <f t="shared" si="38"/>
        <v>0.80354490232863052</v>
      </c>
      <c r="BM27">
        <f t="shared" si="39"/>
        <v>2.7984599120360154</v>
      </c>
      <c r="BN27">
        <f t="shared" si="40"/>
        <v>0.94509087530568203</v>
      </c>
      <c r="BO27">
        <f t="shared" si="41"/>
        <v>0.49830869750249013</v>
      </c>
      <c r="BP27">
        <f t="shared" si="42"/>
        <v>0.50169130249750982</v>
      </c>
      <c r="BQ27">
        <v>1112</v>
      </c>
      <c r="BR27">
        <v>300</v>
      </c>
      <c r="BS27">
        <v>300</v>
      </c>
      <c r="BT27">
        <v>300</v>
      </c>
      <c r="BU27">
        <v>10075</v>
      </c>
      <c r="BV27">
        <v>1012.02</v>
      </c>
      <c r="BW27">
        <v>-1.0702100000000001E-2</v>
      </c>
      <c r="BX27">
        <v>-10.039999999999999</v>
      </c>
      <c r="BY27" t="s">
        <v>406</v>
      </c>
      <c r="BZ27" t="s">
        <v>406</v>
      </c>
      <c r="CA27" t="s">
        <v>406</v>
      </c>
      <c r="CB27" t="s">
        <v>406</v>
      </c>
      <c r="CC27" t="s">
        <v>406</v>
      </c>
      <c r="CD27" t="s">
        <v>406</v>
      </c>
      <c r="CE27" t="s">
        <v>406</v>
      </c>
      <c r="CF27" t="s">
        <v>406</v>
      </c>
      <c r="CG27" t="s">
        <v>406</v>
      </c>
      <c r="CH27" t="s">
        <v>406</v>
      </c>
      <c r="CI27">
        <f t="shared" si="43"/>
        <v>2000.02</v>
      </c>
      <c r="CJ27">
        <f t="shared" si="44"/>
        <v>1681.2137996827983</v>
      </c>
      <c r="CK27">
        <f t="shared" si="45"/>
        <v>0.84059849385646057</v>
      </c>
      <c r="CL27">
        <f t="shared" si="46"/>
        <v>0.19119698771292112</v>
      </c>
      <c r="CM27">
        <v>6</v>
      </c>
      <c r="CN27">
        <v>0.5</v>
      </c>
      <c r="CO27" t="s">
        <v>407</v>
      </c>
      <c r="CP27">
        <v>2</v>
      </c>
      <c r="CQ27">
        <v>1659549763.5999999</v>
      </c>
      <c r="CR27">
        <v>542.11800000000005</v>
      </c>
      <c r="CS27">
        <v>599.97500000000002</v>
      </c>
      <c r="CT27">
        <v>28.510999999999999</v>
      </c>
      <c r="CU27">
        <v>23.934200000000001</v>
      </c>
      <c r="CV27">
        <v>541.84500000000003</v>
      </c>
      <c r="CW27">
        <v>28.486499999999999</v>
      </c>
      <c r="CX27">
        <v>500.12299999999999</v>
      </c>
      <c r="CY27">
        <v>98.745000000000005</v>
      </c>
      <c r="CZ27">
        <v>0.10065</v>
      </c>
      <c r="DA27">
        <v>31.760200000000001</v>
      </c>
      <c r="DB27">
        <v>32.013599999999997</v>
      </c>
      <c r="DC27">
        <v>999.9</v>
      </c>
      <c r="DD27">
        <v>0</v>
      </c>
      <c r="DE27">
        <v>0</v>
      </c>
      <c r="DF27">
        <v>9990</v>
      </c>
      <c r="DG27">
        <v>0</v>
      </c>
      <c r="DH27">
        <v>1624.66</v>
      </c>
      <c r="DI27">
        <v>-57.857399999999998</v>
      </c>
      <c r="DJ27">
        <v>558.02800000000002</v>
      </c>
      <c r="DK27">
        <v>614.68700000000001</v>
      </c>
      <c r="DL27">
        <v>4.5768599999999999</v>
      </c>
      <c r="DM27">
        <v>599.97500000000002</v>
      </c>
      <c r="DN27">
        <v>23.934200000000001</v>
      </c>
      <c r="DO27">
        <v>2.8153199999999998</v>
      </c>
      <c r="DP27">
        <v>2.3633799999999998</v>
      </c>
      <c r="DQ27">
        <v>22.9742</v>
      </c>
      <c r="DR27">
        <v>20.114999999999998</v>
      </c>
      <c r="DS27">
        <v>2000.02</v>
      </c>
      <c r="DT27">
        <v>0.97999899999999995</v>
      </c>
      <c r="DU27">
        <v>2.0000799999999999E-2</v>
      </c>
      <c r="DV27">
        <v>0</v>
      </c>
      <c r="DW27">
        <v>752.154</v>
      </c>
      <c r="DX27">
        <v>5.0005300000000004</v>
      </c>
      <c r="DY27">
        <v>16377.1</v>
      </c>
      <c r="DZ27">
        <v>17833.599999999999</v>
      </c>
      <c r="EA27">
        <v>50.936999999999998</v>
      </c>
      <c r="EB27">
        <v>52.436999999999998</v>
      </c>
      <c r="EC27">
        <v>51.436999999999998</v>
      </c>
      <c r="ED27">
        <v>51.561999999999998</v>
      </c>
      <c r="EE27">
        <v>52.125</v>
      </c>
      <c r="EF27">
        <v>1955.12</v>
      </c>
      <c r="EG27">
        <v>39.9</v>
      </c>
      <c r="EH27">
        <v>0</v>
      </c>
      <c r="EI27">
        <v>176.79999995231631</v>
      </c>
      <c r="EJ27">
        <v>0</v>
      </c>
      <c r="EK27">
        <v>752.81249999999989</v>
      </c>
      <c r="EL27">
        <v>-5.7691965795468514</v>
      </c>
      <c r="EM27">
        <v>-99.531624084012776</v>
      </c>
      <c r="EN27">
        <v>16391.857692307691</v>
      </c>
      <c r="EO27">
        <v>15</v>
      </c>
      <c r="EP27">
        <v>1659549695.5999999</v>
      </c>
      <c r="EQ27" t="s">
        <v>462</v>
      </c>
      <c r="ER27">
        <v>1659549695.5999999</v>
      </c>
      <c r="ES27">
        <v>1659549692.0999999</v>
      </c>
      <c r="ET27">
        <v>58</v>
      </c>
      <c r="EU27">
        <v>1.9E-2</v>
      </c>
      <c r="EV27">
        <v>4.0000000000000001E-3</v>
      </c>
      <c r="EW27">
        <v>0.28299999999999997</v>
      </c>
      <c r="EX27">
        <v>2.5999999999999999E-2</v>
      </c>
      <c r="EY27">
        <v>600</v>
      </c>
      <c r="EZ27">
        <v>23</v>
      </c>
      <c r="FA27">
        <v>0.05</v>
      </c>
      <c r="FB27">
        <v>0.02</v>
      </c>
      <c r="FC27">
        <v>46.339598640879238</v>
      </c>
      <c r="FD27">
        <v>-0.96051158058394093</v>
      </c>
      <c r="FE27">
        <v>0.1416396583171835</v>
      </c>
      <c r="FF27">
        <v>1</v>
      </c>
      <c r="FG27">
        <v>0.20265053425761001</v>
      </c>
      <c r="FH27">
        <v>-2.3449463468672601E-2</v>
      </c>
      <c r="FI27">
        <v>3.5359023496386341E-3</v>
      </c>
      <c r="FJ27">
        <v>1</v>
      </c>
      <c r="FK27">
        <v>2</v>
      </c>
      <c r="FL27">
        <v>2</v>
      </c>
      <c r="FM27" t="s">
        <v>409</v>
      </c>
      <c r="FN27">
        <v>3.1286999999999998</v>
      </c>
      <c r="FO27">
        <v>2.7389000000000001</v>
      </c>
      <c r="FP27">
        <v>0.110115</v>
      </c>
      <c r="FQ27">
        <v>0.118393</v>
      </c>
      <c r="FR27">
        <v>0.119662</v>
      </c>
      <c r="FS27">
        <v>0.106126</v>
      </c>
      <c r="FT27">
        <v>21143</v>
      </c>
      <c r="FU27">
        <v>21722.1</v>
      </c>
      <c r="FV27">
        <v>23631.3</v>
      </c>
      <c r="FW27">
        <v>24961.599999999999</v>
      </c>
      <c r="FX27">
        <v>29991.599999999999</v>
      </c>
      <c r="FY27">
        <v>31311.200000000001</v>
      </c>
      <c r="FZ27">
        <v>37682.5</v>
      </c>
      <c r="GA27">
        <v>38858.800000000003</v>
      </c>
      <c r="GB27">
        <v>2.1231499999999999</v>
      </c>
      <c r="GC27">
        <v>1.6796500000000001</v>
      </c>
      <c r="GD27">
        <v>-3.1042799999999999E-2</v>
      </c>
      <c r="GE27">
        <v>0</v>
      </c>
      <c r="GF27">
        <v>32.517000000000003</v>
      </c>
      <c r="GG27">
        <v>999.9</v>
      </c>
      <c r="GH27">
        <v>43.3</v>
      </c>
      <c r="GI27">
        <v>42.4</v>
      </c>
      <c r="GJ27">
        <v>36.915900000000001</v>
      </c>
      <c r="GK27">
        <v>60.817999999999998</v>
      </c>
      <c r="GL27">
        <v>26.394200000000001</v>
      </c>
      <c r="GM27">
        <v>1</v>
      </c>
      <c r="GN27">
        <v>0.82409600000000005</v>
      </c>
      <c r="GO27">
        <v>4.3521299999999998</v>
      </c>
      <c r="GP27">
        <v>20.250800000000002</v>
      </c>
      <c r="GQ27">
        <v>5.2515799999999997</v>
      </c>
      <c r="GR27">
        <v>12.0099</v>
      </c>
      <c r="GS27">
        <v>4.9779499999999999</v>
      </c>
      <c r="GT27">
        <v>3.2928500000000001</v>
      </c>
      <c r="GU27">
        <v>9999</v>
      </c>
      <c r="GV27">
        <v>9999</v>
      </c>
      <c r="GW27">
        <v>9999</v>
      </c>
      <c r="GX27">
        <v>999.9</v>
      </c>
      <c r="GY27">
        <v>1.87578</v>
      </c>
      <c r="GZ27">
        <v>1.87686</v>
      </c>
      <c r="HA27">
        <v>1.88293</v>
      </c>
      <c r="HB27">
        <v>1.8861399999999999</v>
      </c>
      <c r="HC27">
        <v>1.8769800000000001</v>
      </c>
      <c r="HD27">
        <v>1.8833200000000001</v>
      </c>
      <c r="HE27">
        <v>1.88232</v>
      </c>
      <c r="HF27">
        <v>1.8858299999999999</v>
      </c>
      <c r="HG27">
        <v>5</v>
      </c>
      <c r="HH27">
        <v>0</v>
      </c>
      <c r="HI27">
        <v>0</v>
      </c>
      <c r="HJ27">
        <v>0</v>
      </c>
      <c r="HK27" t="s">
        <v>410</v>
      </c>
      <c r="HL27" t="s">
        <v>411</v>
      </c>
      <c r="HM27" t="s">
        <v>412</v>
      </c>
      <c r="HN27" t="s">
        <v>412</v>
      </c>
      <c r="HO27" t="s">
        <v>412</v>
      </c>
      <c r="HP27" t="s">
        <v>412</v>
      </c>
      <c r="HQ27">
        <v>0</v>
      </c>
      <c r="HR27">
        <v>100</v>
      </c>
      <c r="HS27">
        <v>100</v>
      </c>
      <c r="HT27">
        <v>0.27300000000000002</v>
      </c>
      <c r="HU27">
        <v>2.4500000000000001E-2</v>
      </c>
      <c r="HV27">
        <v>0.36418952868765292</v>
      </c>
      <c r="HW27">
        <v>-6.0172046994075008E-4</v>
      </c>
      <c r="HX27">
        <v>1.0037638322578611E-6</v>
      </c>
      <c r="HY27">
        <v>-3.7503755461929322E-10</v>
      </c>
      <c r="HZ27">
        <v>-2.4031269362575679E-2</v>
      </c>
      <c r="IA27">
        <v>5.4059752819484372E-3</v>
      </c>
      <c r="IB27">
        <v>-1.882334706413767E-4</v>
      </c>
      <c r="IC27">
        <v>2.0440475459167249E-6</v>
      </c>
      <c r="ID27">
        <v>4</v>
      </c>
      <c r="IE27">
        <v>2150</v>
      </c>
      <c r="IF27">
        <v>2</v>
      </c>
      <c r="IG27">
        <v>31</v>
      </c>
      <c r="IH27">
        <v>1.1000000000000001</v>
      </c>
      <c r="II27">
        <v>1.2</v>
      </c>
      <c r="IJ27">
        <v>1.39771</v>
      </c>
      <c r="IK27">
        <v>2.7111800000000001</v>
      </c>
      <c r="IL27">
        <v>1.6015600000000001</v>
      </c>
      <c r="IM27">
        <v>2.34131</v>
      </c>
      <c r="IN27">
        <v>1.5502899999999999</v>
      </c>
      <c r="IO27">
        <v>2.36938</v>
      </c>
      <c r="IP27">
        <v>47.301900000000003</v>
      </c>
      <c r="IQ27">
        <v>24.1663</v>
      </c>
      <c r="IR27">
        <v>18</v>
      </c>
      <c r="IS27">
        <v>612.19299999999998</v>
      </c>
      <c r="IT27">
        <v>358.28100000000001</v>
      </c>
      <c r="IU27">
        <v>27.6753</v>
      </c>
      <c r="IV27">
        <v>37.073900000000002</v>
      </c>
      <c r="IW27">
        <v>30.000299999999999</v>
      </c>
      <c r="IX27">
        <v>36.778700000000001</v>
      </c>
      <c r="IY27">
        <v>36.773600000000002</v>
      </c>
      <c r="IZ27">
        <v>27.964099999999998</v>
      </c>
      <c r="JA27">
        <v>42.194899999999997</v>
      </c>
      <c r="JB27">
        <v>0</v>
      </c>
      <c r="JC27">
        <v>27.665500000000002</v>
      </c>
      <c r="JD27">
        <v>600</v>
      </c>
      <c r="JE27">
        <v>24.045999999999999</v>
      </c>
      <c r="JF27">
        <v>98.272300000000001</v>
      </c>
      <c r="JG27">
        <v>98.326400000000007</v>
      </c>
    </row>
    <row r="28" spans="1:267" x14ac:dyDescent="0.3">
      <c r="A28">
        <v>12</v>
      </c>
      <c r="B28">
        <v>1659549913.5999999</v>
      </c>
      <c r="C28">
        <v>1450</v>
      </c>
      <c r="D28" t="s">
        <v>463</v>
      </c>
      <c r="E28" t="s">
        <v>464</v>
      </c>
      <c r="F28" t="s">
        <v>398</v>
      </c>
      <c r="G28" t="s">
        <v>399</v>
      </c>
      <c r="H28" t="s">
        <v>400</v>
      </c>
      <c r="I28" t="s">
        <v>401</v>
      </c>
      <c r="J28" t="s">
        <v>402</v>
      </c>
      <c r="K28">
        <f t="shared" si="0"/>
        <v>3.8053965159844636</v>
      </c>
      <c r="L28">
        <v>1659549913.5999999</v>
      </c>
      <c r="M28">
        <f t="shared" si="1"/>
        <v>2.9730163950453122E-3</v>
      </c>
      <c r="N28">
        <f t="shared" si="2"/>
        <v>2.9730163950453123</v>
      </c>
      <c r="O28">
        <f t="shared" si="3"/>
        <v>47.055054346517387</v>
      </c>
      <c r="P28">
        <f t="shared" si="4"/>
        <v>740.98500000000001</v>
      </c>
      <c r="Q28">
        <f t="shared" si="5"/>
        <v>199.58985667074361</v>
      </c>
      <c r="R28">
        <f t="shared" si="6"/>
        <v>19.727827680723291</v>
      </c>
      <c r="S28">
        <f t="shared" si="7"/>
        <v>73.240317107474993</v>
      </c>
      <c r="T28">
        <f t="shared" si="8"/>
        <v>0.14662132074154927</v>
      </c>
      <c r="U28">
        <f t="shared" si="9"/>
        <v>2.909560949250364</v>
      </c>
      <c r="V28">
        <f t="shared" si="10"/>
        <v>0.1426367978664427</v>
      </c>
      <c r="W28">
        <f t="shared" si="11"/>
        <v>8.9496973104309319E-2</v>
      </c>
      <c r="X28">
        <f t="shared" si="12"/>
        <v>382.43139936581252</v>
      </c>
      <c r="Y28">
        <f t="shared" si="13"/>
        <v>33.069887501836938</v>
      </c>
      <c r="Z28">
        <f t="shared" si="14"/>
        <v>32.003</v>
      </c>
      <c r="AA28">
        <f t="shared" si="15"/>
        <v>4.7758941052412291</v>
      </c>
      <c r="AB28">
        <f t="shared" si="16"/>
        <v>59.924311565595737</v>
      </c>
      <c r="AC28">
        <f t="shared" si="17"/>
        <v>2.7946046218725002</v>
      </c>
      <c r="AD28">
        <f t="shared" si="18"/>
        <v>4.663557325666404</v>
      </c>
      <c r="AE28">
        <f t="shared" si="19"/>
        <v>1.9812894833687289</v>
      </c>
      <c r="AF28">
        <f t="shared" si="20"/>
        <v>-131.11002302149828</v>
      </c>
      <c r="AG28">
        <f t="shared" si="21"/>
        <v>-65.865618931324121</v>
      </c>
      <c r="AH28">
        <f t="shared" si="22"/>
        <v>-5.1233958411216802</v>
      </c>
      <c r="AI28">
        <f t="shared" si="23"/>
        <v>180.33236157186843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51487.719984779738</v>
      </c>
      <c r="AO28" t="s">
        <v>403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465</v>
      </c>
      <c r="AV28">
        <v>10071.6</v>
      </c>
      <c r="AW28">
        <v>751.05248000000006</v>
      </c>
      <c r="AX28">
        <v>1136.5</v>
      </c>
      <c r="AY28">
        <f t="shared" si="28"/>
        <v>0.33915311922569291</v>
      </c>
      <c r="AZ28">
        <v>0.5</v>
      </c>
      <c r="BA28">
        <f t="shared" si="29"/>
        <v>1681.3646996829061</v>
      </c>
      <c r="BB28">
        <f t="shared" si="30"/>
        <v>47.055054346517387</v>
      </c>
      <c r="BC28">
        <f t="shared" si="31"/>
        <v>285.12004122671402</v>
      </c>
      <c r="BD28">
        <f t="shared" si="32"/>
        <v>3.0358963105082792E-2</v>
      </c>
      <c r="BE28">
        <f t="shared" si="33"/>
        <v>2.0196832380114387</v>
      </c>
      <c r="BF28">
        <f t="shared" si="34"/>
        <v>626.97779595004511</v>
      </c>
      <c r="BG28" t="s">
        <v>466</v>
      </c>
      <c r="BH28">
        <v>563.66</v>
      </c>
      <c r="BI28">
        <f t="shared" si="35"/>
        <v>563.66</v>
      </c>
      <c r="BJ28">
        <f t="shared" si="36"/>
        <v>0.50403871535415745</v>
      </c>
      <c r="BK28">
        <f t="shared" si="37"/>
        <v>0.67287116821450998</v>
      </c>
      <c r="BL28">
        <f t="shared" si="38"/>
        <v>0.80027961690392257</v>
      </c>
      <c r="BM28">
        <f t="shared" si="39"/>
        <v>2.6972581059295018</v>
      </c>
      <c r="BN28">
        <f t="shared" si="40"/>
        <v>0.94139153635035888</v>
      </c>
      <c r="BO28">
        <f t="shared" si="41"/>
        <v>0.50498543414142072</v>
      </c>
      <c r="BP28">
        <f t="shared" si="42"/>
        <v>0.49501456585857928</v>
      </c>
      <c r="BQ28">
        <v>1114</v>
      </c>
      <c r="BR28">
        <v>300</v>
      </c>
      <c r="BS28">
        <v>300</v>
      </c>
      <c r="BT28">
        <v>300</v>
      </c>
      <c r="BU28">
        <v>10071.6</v>
      </c>
      <c r="BV28">
        <v>1017.1</v>
      </c>
      <c r="BW28">
        <v>-1.06985E-2</v>
      </c>
      <c r="BX28">
        <v>-9.34</v>
      </c>
      <c r="BY28" t="s">
        <v>406</v>
      </c>
      <c r="BZ28" t="s">
        <v>406</v>
      </c>
      <c r="CA28" t="s">
        <v>406</v>
      </c>
      <c r="CB28" t="s">
        <v>406</v>
      </c>
      <c r="CC28" t="s">
        <v>406</v>
      </c>
      <c r="CD28" t="s">
        <v>406</v>
      </c>
      <c r="CE28" t="s">
        <v>406</v>
      </c>
      <c r="CF28" t="s">
        <v>406</v>
      </c>
      <c r="CG28" t="s">
        <v>406</v>
      </c>
      <c r="CH28" t="s">
        <v>406</v>
      </c>
      <c r="CI28">
        <f t="shared" si="43"/>
        <v>2000.2</v>
      </c>
      <c r="CJ28">
        <f t="shared" si="44"/>
        <v>1681.3646996829061</v>
      </c>
      <c r="CK28">
        <f t="shared" si="45"/>
        <v>0.84059829001245179</v>
      </c>
      <c r="CL28">
        <f t="shared" si="46"/>
        <v>0.19119658002490378</v>
      </c>
      <c r="CM28">
        <v>6</v>
      </c>
      <c r="CN28">
        <v>0.5</v>
      </c>
      <c r="CO28" t="s">
        <v>407</v>
      </c>
      <c r="CP28">
        <v>2</v>
      </c>
      <c r="CQ28">
        <v>1659549913.5999999</v>
      </c>
      <c r="CR28">
        <v>740.98500000000001</v>
      </c>
      <c r="CS28">
        <v>800.07500000000005</v>
      </c>
      <c r="CT28">
        <v>28.273499999999999</v>
      </c>
      <c r="CU28">
        <v>24.8079</v>
      </c>
      <c r="CV28">
        <v>740.745</v>
      </c>
      <c r="CW28">
        <v>28.249300000000002</v>
      </c>
      <c r="CX28">
        <v>500.166</v>
      </c>
      <c r="CY28">
        <v>98.741500000000002</v>
      </c>
      <c r="CZ28">
        <v>0.10033499999999999</v>
      </c>
      <c r="DA28">
        <v>31.583100000000002</v>
      </c>
      <c r="DB28">
        <v>32.003</v>
      </c>
      <c r="DC28">
        <v>999.9</v>
      </c>
      <c r="DD28">
        <v>0</v>
      </c>
      <c r="DE28">
        <v>0</v>
      </c>
      <c r="DF28">
        <v>10012.5</v>
      </c>
      <c r="DG28">
        <v>0</v>
      </c>
      <c r="DH28">
        <v>1581.59</v>
      </c>
      <c r="DI28">
        <v>-59.090200000000003</v>
      </c>
      <c r="DJ28">
        <v>762.54499999999996</v>
      </c>
      <c r="DK28">
        <v>820.42899999999997</v>
      </c>
      <c r="DL28">
        <v>3.46563</v>
      </c>
      <c r="DM28">
        <v>800.07500000000005</v>
      </c>
      <c r="DN28">
        <v>24.8079</v>
      </c>
      <c r="DO28">
        <v>2.7917700000000001</v>
      </c>
      <c r="DP28">
        <v>2.44957</v>
      </c>
      <c r="DQ28">
        <v>22.8355</v>
      </c>
      <c r="DR28">
        <v>20.6952</v>
      </c>
      <c r="DS28">
        <v>2000.2</v>
      </c>
      <c r="DT28">
        <v>0.98000500000000001</v>
      </c>
      <c r="DU28">
        <v>1.9994999999999999E-2</v>
      </c>
      <c r="DV28">
        <v>0</v>
      </c>
      <c r="DW28">
        <v>750.69</v>
      </c>
      <c r="DX28">
        <v>5.0005300000000004</v>
      </c>
      <c r="DY28">
        <v>16357.1</v>
      </c>
      <c r="DZ28">
        <v>17835.3</v>
      </c>
      <c r="EA28">
        <v>51</v>
      </c>
      <c r="EB28">
        <v>52.5</v>
      </c>
      <c r="EC28">
        <v>51.5</v>
      </c>
      <c r="ED28">
        <v>51.625</v>
      </c>
      <c r="EE28">
        <v>52.061999999999998</v>
      </c>
      <c r="EF28">
        <v>1955.31</v>
      </c>
      <c r="EG28">
        <v>39.89</v>
      </c>
      <c r="EH28">
        <v>0</v>
      </c>
      <c r="EI28">
        <v>149.79999995231631</v>
      </c>
      <c r="EJ28">
        <v>0</v>
      </c>
      <c r="EK28">
        <v>751.05248000000006</v>
      </c>
      <c r="EL28">
        <v>-5.5490769322943763</v>
      </c>
      <c r="EM28">
        <v>-112.10000026498361</v>
      </c>
      <c r="EN28">
        <v>16368.968000000001</v>
      </c>
      <c r="EO28">
        <v>15</v>
      </c>
      <c r="EP28">
        <v>1659549832.5999999</v>
      </c>
      <c r="EQ28" t="s">
        <v>467</v>
      </c>
      <c r="ER28">
        <v>1659549829.5999999</v>
      </c>
      <c r="ES28">
        <v>1659549832.5999999</v>
      </c>
      <c r="ET28">
        <v>59</v>
      </c>
      <c r="EU28">
        <v>-7.6999999999999999E-2</v>
      </c>
      <c r="EV28">
        <v>0</v>
      </c>
      <c r="EW28">
        <v>0.25600000000000001</v>
      </c>
      <c r="EX28">
        <v>2.5000000000000001E-2</v>
      </c>
      <c r="EY28">
        <v>800</v>
      </c>
      <c r="EZ28">
        <v>24</v>
      </c>
      <c r="FA28">
        <v>0.06</v>
      </c>
      <c r="FB28">
        <v>0.02</v>
      </c>
      <c r="FC28">
        <v>47.176646536983291</v>
      </c>
      <c r="FD28">
        <v>-0.94014343402271738</v>
      </c>
      <c r="FE28">
        <v>0.1465516866579098</v>
      </c>
      <c r="FF28">
        <v>1</v>
      </c>
      <c r="FG28">
        <v>0.14859221341728371</v>
      </c>
      <c r="FH28">
        <v>-5.9769597752009169E-3</v>
      </c>
      <c r="FI28">
        <v>9.0023578713028249E-4</v>
      </c>
      <c r="FJ28">
        <v>1</v>
      </c>
      <c r="FK28">
        <v>2</v>
      </c>
      <c r="FL28">
        <v>2</v>
      </c>
      <c r="FM28" t="s">
        <v>409</v>
      </c>
      <c r="FN28">
        <v>3.1288499999999999</v>
      </c>
      <c r="FO28">
        <v>2.7387700000000001</v>
      </c>
      <c r="FP28">
        <v>0.13689599999999999</v>
      </c>
      <c r="FQ28">
        <v>0.144094</v>
      </c>
      <c r="FR28">
        <v>0.118963</v>
      </c>
      <c r="FS28">
        <v>0.108829</v>
      </c>
      <c r="FT28">
        <v>20505.7</v>
      </c>
      <c r="FU28">
        <v>21086.799999999999</v>
      </c>
      <c r="FV28">
        <v>23631.200000000001</v>
      </c>
      <c r="FW28">
        <v>24960.6</v>
      </c>
      <c r="FX28">
        <v>30015.4</v>
      </c>
      <c r="FY28">
        <v>31215.7</v>
      </c>
      <c r="FZ28">
        <v>37682.6</v>
      </c>
      <c r="GA28">
        <v>38857.800000000003</v>
      </c>
      <c r="GB28">
        <v>2.1222300000000001</v>
      </c>
      <c r="GC28">
        <v>1.6815</v>
      </c>
      <c r="GD28">
        <v>-2.98731E-2</v>
      </c>
      <c r="GE28">
        <v>0</v>
      </c>
      <c r="GF28">
        <v>32.487400000000001</v>
      </c>
      <c r="GG28">
        <v>999.9</v>
      </c>
      <c r="GH28">
        <v>43.3</v>
      </c>
      <c r="GI28">
        <v>42.3</v>
      </c>
      <c r="GJ28">
        <v>36.724200000000003</v>
      </c>
      <c r="GK28">
        <v>60.607999999999997</v>
      </c>
      <c r="GL28">
        <v>26.430299999999999</v>
      </c>
      <c r="GM28">
        <v>1</v>
      </c>
      <c r="GN28">
        <v>0.82677800000000001</v>
      </c>
      <c r="GO28">
        <v>4.60297</v>
      </c>
      <c r="GP28">
        <v>20.244700000000002</v>
      </c>
      <c r="GQ28">
        <v>5.2502399999999998</v>
      </c>
      <c r="GR28">
        <v>12.0099</v>
      </c>
      <c r="GS28">
        <v>4.9775999999999998</v>
      </c>
      <c r="GT28">
        <v>3.2928500000000001</v>
      </c>
      <c r="GU28">
        <v>9999</v>
      </c>
      <c r="GV28">
        <v>9999</v>
      </c>
      <c r="GW28">
        <v>9999</v>
      </c>
      <c r="GX28">
        <v>999.9</v>
      </c>
      <c r="GY28">
        <v>1.8757699999999999</v>
      </c>
      <c r="GZ28">
        <v>1.8768400000000001</v>
      </c>
      <c r="HA28">
        <v>1.88293</v>
      </c>
      <c r="HB28">
        <v>1.8861399999999999</v>
      </c>
      <c r="HC28">
        <v>1.8769800000000001</v>
      </c>
      <c r="HD28">
        <v>1.8832800000000001</v>
      </c>
      <c r="HE28">
        <v>1.88232</v>
      </c>
      <c r="HF28">
        <v>1.8858299999999999</v>
      </c>
      <c r="HG28">
        <v>5</v>
      </c>
      <c r="HH28">
        <v>0</v>
      </c>
      <c r="HI28">
        <v>0</v>
      </c>
      <c r="HJ28">
        <v>0</v>
      </c>
      <c r="HK28" t="s">
        <v>410</v>
      </c>
      <c r="HL28" t="s">
        <v>411</v>
      </c>
      <c r="HM28" t="s">
        <v>412</v>
      </c>
      <c r="HN28" t="s">
        <v>412</v>
      </c>
      <c r="HO28" t="s">
        <v>412</v>
      </c>
      <c r="HP28" t="s">
        <v>412</v>
      </c>
      <c r="HQ28">
        <v>0</v>
      </c>
      <c r="HR28">
        <v>100</v>
      </c>
      <c r="HS28">
        <v>100</v>
      </c>
      <c r="HT28">
        <v>0.24</v>
      </c>
      <c r="HU28">
        <v>2.4199999999999999E-2</v>
      </c>
      <c r="HV28">
        <v>0.28710137970836752</v>
      </c>
      <c r="HW28">
        <v>-6.0172046994075008E-4</v>
      </c>
      <c r="HX28">
        <v>1.0037638322578611E-6</v>
      </c>
      <c r="HY28">
        <v>-3.7503755461929322E-10</v>
      </c>
      <c r="HZ28">
        <v>-2.4401769298304659E-2</v>
      </c>
      <c r="IA28">
        <v>5.4059752819484372E-3</v>
      </c>
      <c r="IB28">
        <v>-1.882334706413767E-4</v>
      </c>
      <c r="IC28">
        <v>2.0440475459167249E-6</v>
      </c>
      <c r="ID28">
        <v>4</v>
      </c>
      <c r="IE28">
        <v>2150</v>
      </c>
      <c r="IF28">
        <v>2</v>
      </c>
      <c r="IG28">
        <v>31</v>
      </c>
      <c r="IH28">
        <v>1.4</v>
      </c>
      <c r="II28">
        <v>1.4</v>
      </c>
      <c r="IJ28">
        <v>1.7700199999999999</v>
      </c>
      <c r="IK28">
        <v>2.7038600000000002</v>
      </c>
      <c r="IL28">
        <v>1.6003400000000001</v>
      </c>
      <c r="IM28">
        <v>2.34131</v>
      </c>
      <c r="IN28">
        <v>1.5490699999999999</v>
      </c>
      <c r="IO28">
        <v>2.4267599999999998</v>
      </c>
      <c r="IP28">
        <v>47.182499999999997</v>
      </c>
      <c r="IQ28">
        <v>24.1663</v>
      </c>
      <c r="IR28">
        <v>18</v>
      </c>
      <c r="IS28">
        <v>611.63599999999997</v>
      </c>
      <c r="IT28">
        <v>359.47300000000001</v>
      </c>
      <c r="IU28">
        <v>27.313700000000001</v>
      </c>
      <c r="IV28">
        <v>37.091099999999997</v>
      </c>
      <c r="IW28">
        <v>30.000299999999999</v>
      </c>
      <c r="IX28">
        <v>36.792499999999997</v>
      </c>
      <c r="IY28">
        <v>36.790900000000001</v>
      </c>
      <c r="IZ28">
        <v>35.403100000000002</v>
      </c>
      <c r="JA28">
        <v>39.7761</v>
      </c>
      <c r="JB28">
        <v>0</v>
      </c>
      <c r="JC28">
        <v>27.315799999999999</v>
      </c>
      <c r="JD28">
        <v>800</v>
      </c>
      <c r="JE28">
        <v>24.873999999999999</v>
      </c>
      <c r="JF28">
        <v>98.272099999999995</v>
      </c>
      <c r="JG28">
        <v>98.323400000000007</v>
      </c>
    </row>
    <row r="29" spans="1:267" x14ac:dyDescent="0.3">
      <c r="A29">
        <v>13</v>
      </c>
      <c r="B29">
        <v>1659550062.5999999</v>
      </c>
      <c r="C29">
        <v>1599</v>
      </c>
      <c r="D29" t="s">
        <v>468</v>
      </c>
      <c r="E29" t="s">
        <v>469</v>
      </c>
      <c r="F29" t="s">
        <v>398</v>
      </c>
      <c r="G29" t="s">
        <v>399</v>
      </c>
      <c r="H29" t="s">
        <v>400</v>
      </c>
      <c r="I29" t="s">
        <v>401</v>
      </c>
      <c r="J29" t="s">
        <v>402</v>
      </c>
      <c r="K29">
        <f t="shared" si="0"/>
        <v>2.549907497447403</v>
      </c>
      <c r="L29">
        <v>1659550062.5999999</v>
      </c>
      <c r="M29">
        <f t="shared" si="1"/>
        <v>2.2317233412244846E-3</v>
      </c>
      <c r="N29">
        <f t="shared" si="2"/>
        <v>2.2317233412244843</v>
      </c>
      <c r="O29">
        <f t="shared" si="3"/>
        <v>48.542353641780096</v>
      </c>
      <c r="P29">
        <f t="shared" si="4"/>
        <v>1138.81</v>
      </c>
      <c r="Q29">
        <f t="shared" si="5"/>
        <v>381.59666236828957</v>
      </c>
      <c r="R29">
        <f t="shared" si="6"/>
        <v>37.718138292249073</v>
      </c>
      <c r="S29">
        <f t="shared" si="7"/>
        <v>112.56333533425999</v>
      </c>
      <c r="T29">
        <f t="shared" si="8"/>
        <v>0.10803002913419013</v>
      </c>
      <c r="U29">
        <f t="shared" si="9"/>
        <v>2.9059467803255083</v>
      </c>
      <c r="V29">
        <f t="shared" si="10"/>
        <v>0.10584750780374901</v>
      </c>
      <c r="W29">
        <f t="shared" si="11"/>
        <v>6.6347110732610085E-2</v>
      </c>
      <c r="X29">
        <f t="shared" si="12"/>
        <v>382.41989936531343</v>
      </c>
      <c r="Y29">
        <f t="shared" si="13"/>
        <v>33.167171764208049</v>
      </c>
      <c r="Z29">
        <f t="shared" si="14"/>
        <v>32.013399999999997</v>
      </c>
      <c r="AA29">
        <f t="shared" si="15"/>
        <v>4.7787060745437975</v>
      </c>
      <c r="AB29">
        <f t="shared" si="16"/>
        <v>59.821165215786799</v>
      </c>
      <c r="AC29">
        <f t="shared" si="17"/>
        <v>2.7742941554442</v>
      </c>
      <c r="AD29">
        <f t="shared" si="18"/>
        <v>4.637646467494859</v>
      </c>
      <c r="AE29">
        <f t="shared" si="19"/>
        <v>2.0044119190995975</v>
      </c>
      <c r="AF29">
        <f t="shared" si="20"/>
        <v>-98.418999347999772</v>
      </c>
      <c r="AG29">
        <f t="shared" si="21"/>
        <v>-82.781998850567874</v>
      </c>
      <c r="AH29">
        <f t="shared" si="22"/>
        <v>-6.4444744942526038</v>
      </c>
      <c r="AI29">
        <f t="shared" si="23"/>
        <v>194.77442667249315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51402.211398149899</v>
      </c>
      <c r="AO29" t="s">
        <v>403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470</v>
      </c>
      <c r="AV29">
        <v>10069.700000000001</v>
      </c>
      <c r="AW29">
        <v>757.60487999999998</v>
      </c>
      <c r="AX29">
        <v>1161.6300000000001</v>
      </c>
      <c r="AY29">
        <f t="shared" si="28"/>
        <v>0.34780878593011555</v>
      </c>
      <c r="AZ29">
        <v>0.5</v>
      </c>
      <c r="BA29">
        <f t="shared" si="29"/>
        <v>1681.3067996826567</v>
      </c>
      <c r="BB29">
        <f t="shared" si="30"/>
        <v>48.542353641780096</v>
      </c>
      <c r="BC29">
        <f t="shared" si="31"/>
        <v>292.38663838683641</v>
      </c>
      <c r="BD29">
        <f t="shared" si="32"/>
        <v>3.1244617692047599E-2</v>
      </c>
      <c r="BE29">
        <f t="shared" si="33"/>
        <v>1.9543572393963651</v>
      </c>
      <c r="BF29">
        <f t="shared" si="34"/>
        <v>634.55089877273394</v>
      </c>
      <c r="BG29" t="s">
        <v>471</v>
      </c>
      <c r="BH29">
        <v>566.09</v>
      </c>
      <c r="BI29">
        <f t="shared" si="35"/>
        <v>566.09</v>
      </c>
      <c r="BJ29">
        <f t="shared" si="36"/>
        <v>0.51267615333626027</v>
      </c>
      <c r="BK29">
        <f t="shared" si="37"/>
        <v>0.67841810793565516</v>
      </c>
      <c r="BL29">
        <f t="shared" si="38"/>
        <v>0.79218921201208747</v>
      </c>
      <c r="BM29">
        <f t="shared" si="39"/>
        <v>2.4044325237418378</v>
      </c>
      <c r="BN29">
        <f t="shared" si="40"/>
        <v>0.93108506318547268</v>
      </c>
      <c r="BO29">
        <f t="shared" si="41"/>
        <v>0.50692084602371501</v>
      </c>
      <c r="BP29">
        <f t="shared" si="42"/>
        <v>0.49307915397628499</v>
      </c>
      <c r="BQ29">
        <v>1116</v>
      </c>
      <c r="BR29">
        <v>300</v>
      </c>
      <c r="BS29">
        <v>300</v>
      </c>
      <c r="BT29">
        <v>300</v>
      </c>
      <c r="BU29">
        <v>10069.700000000001</v>
      </c>
      <c r="BV29">
        <v>1041.79</v>
      </c>
      <c r="BW29">
        <v>-1.0696300000000001E-2</v>
      </c>
      <c r="BX29">
        <v>-7.94</v>
      </c>
      <c r="BY29" t="s">
        <v>406</v>
      </c>
      <c r="BZ29" t="s">
        <v>406</v>
      </c>
      <c r="CA29" t="s">
        <v>406</v>
      </c>
      <c r="CB29" t="s">
        <v>406</v>
      </c>
      <c r="CC29" t="s">
        <v>406</v>
      </c>
      <c r="CD29" t="s">
        <v>406</v>
      </c>
      <c r="CE29" t="s">
        <v>406</v>
      </c>
      <c r="CF29" t="s">
        <v>406</v>
      </c>
      <c r="CG29" t="s">
        <v>406</v>
      </c>
      <c r="CH29" t="s">
        <v>406</v>
      </c>
      <c r="CI29">
        <f t="shared" si="43"/>
        <v>2000.13</v>
      </c>
      <c r="CJ29">
        <f t="shared" si="44"/>
        <v>1681.3067996826567</v>
      </c>
      <c r="CK29">
        <f t="shared" si="45"/>
        <v>0.84059876092186836</v>
      </c>
      <c r="CL29">
        <f t="shared" si="46"/>
        <v>0.19119752184373687</v>
      </c>
      <c r="CM29">
        <v>6</v>
      </c>
      <c r="CN29">
        <v>0.5</v>
      </c>
      <c r="CO29" t="s">
        <v>407</v>
      </c>
      <c r="CP29">
        <v>2</v>
      </c>
      <c r="CQ29">
        <v>1659550062.5999999</v>
      </c>
      <c r="CR29">
        <v>1138.81</v>
      </c>
      <c r="CS29">
        <v>1200.08</v>
      </c>
      <c r="CT29">
        <v>28.067699999999999</v>
      </c>
      <c r="CU29">
        <v>25.466100000000001</v>
      </c>
      <c r="CV29">
        <v>1138.32</v>
      </c>
      <c r="CW29">
        <v>28.0444</v>
      </c>
      <c r="CX29">
        <v>500.25</v>
      </c>
      <c r="CY29">
        <v>98.740799999999993</v>
      </c>
      <c r="CZ29">
        <v>0.102146</v>
      </c>
      <c r="DA29">
        <v>31.484999999999999</v>
      </c>
      <c r="DB29">
        <v>32.013399999999997</v>
      </c>
      <c r="DC29">
        <v>999.9</v>
      </c>
      <c r="DD29">
        <v>0</v>
      </c>
      <c r="DE29">
        <v>0</v>
      </c>
      <c r="DF29">
        <v>9991.8799999999992</v>
      </c>
      <c r="DG29">
        <v>0</v>
      </c>
      <c r="DH29">
        <v>1771.21</v>
      </c>
      <c r="DI29">
        <v>-61.265099999999997</v>
      </c>
      <c r="DJ29">
        <v>1171.7</v>
      </c>
      <c r="DK29">
        <v>1231.44</v>
      </c>
      <c r="DL29">
        <v>2.60162</v>
      </c>
      <c r="DM29">
        <v>1200.08</v>
      </c>
      <c r="DN29">
        <v>25.466100000000001</v>
      </c>
      <c r="DO29">
        <v>2.7714300000000001</v>
      </c>
      <c r="DP29">
        <v>2.5145400000000002</v>
      </c>
      <c r="DQ29">
        <v>22.7149</v>
      </c>
      <c r="DR29">
        <v>21.120999999999999</v>
      </c>
      <c r="DS29">
        <v>2000.13</v>
      </c>
      <c r="DT29">
        <v>0.979993</v>
      </c>
      <c r="DU29">
        <v>2.0007500000000001E-2</v>
      </c>
      <c r="DV29">
        <v>0</v>
      </c>
      <c r="DW29">
        <v>757.61699999999996</v>
      </c>
      <c r="DX29">
        <v>5.0005300000000004</v>
      </c>
      <c r="DY29">
        <v>16500.7</v>
      </c>
      <c r="DZ29">
        <v>17834.599999999999</v>
      </c>
      <c r="EA29">
        <v>51</v>
      </c>
      <c r="EB29">
        <v>52.5</v>
      </c>
      <c r="EC29">
        <v>51.561999999999998</v>
      </c>
      <c r="ED29">
        <v>51.561999999999998</v>
      </c>
      <c r="EE29">
        <v>52.125</v>
      </c>
      <c r="EF29">
        <v>1955.21</v>
      </c>
      <c r="EG29">
        <v>39.92</v>
      </c>
      <c r="EH29">
        <v>0</v>
      </c>
      <c r="EI29">
        <v>148.5999999046326</v>
      </c>
      <c r="EJ29">
        <v>0</v>
      </c>
      <c r="EK29">
        <v>757.60487999999998</v>
      </c>
      <c r="EL29">
        <v>-7.0207692737234062</v>
      </c>
      <c r="EM29">
        <v>-91.55384663732687</v>
      </c>
      <c r="EN29">
        <v>16514.955999999998</v>
      </c>
      <c r="EO29">
        <v>15</v>
      </c>
      <c r="EP29">
        <v>1659549999.0999999</v>
      </c>
      <c r="EQ29" t="s">
        <v>472</v>
      </c>
      <c r="ER29">
        <v>1659549999.0999999</v>
      </c>
      <c r="ES29">
        <v>1659549991.0999999</v>
      </c>
      <c r="ET29">
        <v>60</v>
      </c>
      <c r="EU29">
        <v>0.13600000000000001</v>
      </c>
      <c r="EV29">
        <v>-1E-3</v>
      </c>
      <c r="EW29">
        <v>0.499</v>
      </c>
      <c r="EX29">
        <v>2.4E-2</v>
      </c>
      <c r="EY29">
        <v>1200</v>
      </c>
      <c r="EZ29">
        <v>25</v>
      </c>
      <c r="FA29">
        <v>7.0000000000000007E-2</v>
      </c>
      <c r="FB29">
        <v>0.02</v>
      </c>
      <c r="FC29">
        <v>48.779876125273837</v>
      </c>
      <c r="FD29">
        <v>-0.97302627393537799</v>
      </c>
      <c r="FE29">
        <v>0.16108510355871661</v>
      </c>
      <c r="FF29">
        <v>1</v>
      </c>
      <c r="FG29">
        <v>0.11120494567636691</v>
      </c>
      <c r="FH29">
        <v>-1.358420971940927E-2</v>
      </c>
      <c r="FI29">
        <v>1.9790804232132182E-3</v>
      </c>
      <c r="FJ29">
        <v>1</v>
      </c>
      <c r="FK29">
        <v>2</v>
      </c>
      <c r="FL29">
        <v>2</v>
      </c>
      <c r="FM29" t="s">
        <v>409</v>
      </c>
      <c r="FN29">
        <v>3.12913</v>
      </c>
      <c r="FO29">
        <v>2.7404099999999998</v>
      </c>
      <c r="FP29">
        <v>0.18091599999999999</v>
      </c>
      <c r="FQ29">
        <v>0.18684400000000001</v>
      </c>
      <c r="FR29">
        <v>0.118355</v>
      </c>
      <c r="FS29">
        <v>0.11083899999999999</v>
      </c>
      <c r="FT29">
        <v>19454.8</v>
      </c>
      <c r="FU29">
        <v>20028.2</v>
      </c>
      <c r="FV29">
        <v>23628.6</v>
      </c>
      <c r="FW29">
        <v>24958.2</v>
      </c>
      <c r="FX29">
        <v>30032.799999999999</v>
      </c>
      <c r="FY29">
        <v>31142.3</v>
      </c>
      <c r="FZ29">
        <v>37678.5</v>
      </c>
      <c r="GA29">
        <v>38854.300000000003</v>
      </c>
      <c r="GB29">
        <v>2.1214300000000001</v>
      </c>
      <c r="GC29">
        <v>1.6830700000000001</v>
      </c>
      <c r="GD29">
        <v>-2.2642300000000001E-2</v>
      </c>
      <c r="GE29">
        <v>0</v>
      </c>
      <c r="GF29">
        <v>32.380600000000001</v>
      </c>
      <c r="GG29">
        <v>999.9</v>
      </c>
      <c r="GH29">
        <v>43.2</v>
      </c>
      <c r="GI29">
        <v>42.3</v>
      </c>
      <c r="GJ29">
        <v>36.638199999999998</v>
      </c>
      <c r="GK29">
        <v>61.277999999999999</v>
      </c>
      <c r="GL29">
        <v>26.177900000000001</v>
      </c>
      <c r="GM29">
        <v>1</v>
      </c>
      <c r="GN29">
        <v>0.830036</v>
      </c>
      <c r="GO29">
        <v>4.6329099999999999</v>
      </c>
      <c r="GP29">
        <v>20.243600000000001</v>
      </c>
      <c r="GQ29">
        <v>5.2512800000000004</v>
      </c>
      <c r="GR29">
        <v>12.0099</v>
      </c>
      <c r="GS29">
        <v>4.9787999999999997</v>
      </c>
      <c r="GT29">
        <v>3.2927</v>
      </c>
      <c r="GU29">
        <v>9999</v>
      </c>
      <c r="GV29">
        <v>9999</v>
      </c>
      <c r="GW29">
        <v>9999</v>
      </c>
      <c r="GX29">
        <v>999.9</v>
      </c>
      <c r="GY29">
        <v>1.87578</v>
      </c>
      <c r="GZ29">
        <v>1.8768400000000001</v>
      </c>
      <c r="HA29">
        <v>1.88293</v>
      </c>
      <c r="HB29">
        <v>1.8861399999999999</v>
      </c>
      <c r="HC29">
        <v>1.87697</v>
      </c>
      <c r="HD29">
        <v>1.88334</v>
      </c>
      <c r="HE29">
        <v>1.8823399999999999</v>
      </c>
      <c r="HF29">
        <v>1.88584</v>
      </c>
      <c r="HG29">
        <v>5</v>
      </c>
      <c r="HH29">
        <v>0</v>
      </c>
      <c r="HI29">
        <v>0</v>
      </c>
      <c r="HJ29">
        <v>0</v>
      </c>
      <c r="HK29" t="s">
        <v>410</v>
      </c>
      <c r="HL29" t="s">
        <v>411</v>
      </c>
      <c r="HM29" t="s">
        <v>412</v>
      </c>
      <c r="HN29" t="s">
        <v>412</v>
      </c>
      <c r="HO29" t="s">
        <v>412</v>
      </c>
      <c r="HP29" t="s">
        <v>412</v>
      </c>
      <c r="HQ29">
        <v>0</v>
      </c>
      <c r="HR29">
        <v>100</v>
      </c>
      <c r="HS29">
        <v>100</v>
      </c>
      <c r="HT29">
        <v>0.49</v>
      </c>
      <c r="HU29">
        <v>2.3300000000000001E-2</v>
      </c>
      <c r="HV29">
        <v>0.42427096247139212</v>
      </c>
      <c r="HW29">
        <v>-6.0172046994075008E-4</v>
      </c>
      <c r="HX29">
        <v>1.0037638322578611E-6</v>
      </c>
      <c r="HY29">
        <v>-3.7503755461929322E-10</v>
      </c>
      <c r="HZ29">
        <v>-2.5308109495520571E-2</v>
      </c>
      <c r="IA29">
        <v>5.4059752819484372E-3</v>
      </c>
      <c r="IB29">
        <v>-1.882334706413767E-4</v>
      </c>
      <c r="IC29">
        <v>2.0440475459167249E-6</v>
      </c>
      <c r="ID29">
        <v>4</v>
      </c>
      <c r="IE29">
        <v>2150</v>
      </c>
      <c r="IF29">
        <v>2</v>
      </c>
      <c r="IG29">
        <v>31</v>
      </c>
      <c r="IH29">
        <v>1.1000000000000001</v>
      </c>
      <c r="II29">
        <v>1.2</v>
      </c>
      <c r="IJ29">
        <v>2.4682599999999999</v>
      </c>
      <c r="IK29">
        <v>2.7063000000000001</v>
      </c>
      <c r="IL29">
        <v>1.6015600000000001</v>
      </c>
      <c r="IM29">
        <v>2.34253</v>
      </c>
      <c r="IN29">
        <v>1.5502899999999999</v>
      </c>
      <c r="IO29">
        <v>2.35107</v>
      </c>
      <c r="IP29">
        <v>47.063400000000001</v>
      </c>
      <c r="IQ29">
        <v>24.157499999999999</v>
      </c>
      <c r="IR29">
        <v>18</v>
      </c>
      <c r="IS29">
        <v>611.35400000000004</v>
      </c>
      <c r="IT29">
        <v>360.56200000000001</v>
      </c>
      <c r="IU29">
        <v>27.2529</v>
      </c>
      <c r="IV29">
        <v>37.119399999999999</v>
      </c>
      <c r="IW29">
        <v>30.0001</v>
      </c>
      <c r="IX29">
        <v>36.826999999999998</v>
      </c>
      <c r="IY29">
        <v>36.8185</v>
      </c>
      <c r="IZ29">
        <v>49.404000000000003</v>
      </c>
      <c r="JA29">
        <v>37.752800000000001</v>
      </c>
      <c r="JB29">
        <v>0</v>
      </c>
      <c r="JC29">
        <v>27.198499999999999</v>
      </c>
      <c r="JD29">
        <v>1200</v>
      </c>
      <c r="JE29">
        <v>25.5261</v>
      </c>
      <c r="JF29">
        <v>98.261499999999998</v>
      </c>
      <c r="JG29">
        <v>98.314300000000003</v>
      </c>
    </row>
    <row r="30" spans="1:267" x14ac:dyDescent="0.3">
      <c r="A30">
        <v>14</v>
      </c>
      <c r="B30">
        <v>1659550213.5</v>
      </c>
      <c r="C30">
        <v>1749.900000095367</v>
      </c>
      <c r="D30" t="s">
        <v>473</v>
      </c>
      <c r="E30" t="s">
        <v>474</v>
      </c>
      <c r="F30" t="s">
        <v>398</v>
      </c>
      <c r="G30" t="s">
        <v>399</v>
      </c>
      <c r="H30" t="s">
        <v>400</v>
      </c>
      <c r="I30" t="s">
        <v>401</v>
      </c>
      <c r="J30" t="s">
        <v>402</v>
      </c>
      <c r="K30">
        <f t="shared" si="0"/>
        <v>2.0017336614783336</v>
      </c>
      <c r="L30">
        <v>1659550213.5</v>
      </c>
      <c r="M30">
        <f t="shared" si="1"/>
        <v>1.8817700751985688E-3</v>
      </c>
      <c r="N30">
        <f t="shared" si="2"/>
        <v>1.8817700751985689</v>
      </c>
      <c r="O30">
        <f t="shared" si="3"/>
        <v>48.044316159721113</v>
      </c>
      <c r="P30">
        <f t="shared" si="4"/>
        <v>1439.02</v>
      </c>
      <c r="Q30">
        <f t="shared" si="5"/>
        <v>544.11131668194025</v>
      </c>
      <c r="R30">
        <f t="shared" si="6"/>
        <v>53.779732925867336</v>
      </c>
      <c r="S30">
        <f t="shared" si="7"/>
        <v>142.23212953356003</v>
      </c>
      <c r="T30">
        <f t="shared" si="8"/>
        <v>9.0554247691042061E-2</v>
      </c>
      <c r="U30">
        <f t="shared" si="9"/>
        <v>2.9082125332320654</v>
      </c>
      <c r="V30">
        <f t="shared" si="10"/>
        <v>8.9016491660671007E-2</v>
      </c>
      <c r="W30">
        <f t="shared" si="11"/>
        <v>5.5771293399600547E-2</v>
      </c>
      <c r="X30">
        <f t="shared" si="12"/>
        <v>382.42499936548194</v>
      </c>
      <c r="Y30">
        <f t="shared" si="13"/>
        <v>33.158155645755315</v>
      </c>
      <c r="Z30">
        <f t="shared" si="14"/>
        <v>31.9983</v>
      </c>
      <c r="AA30">
        <f t="shared" si="15"/>
        <v>4.7746237840834587</v>
      </c>
      <c r="AB30">
        <f t="shared" si="16"/>
        <v>59.955786735820041</v>
      </c>
      <c r="AC30">
        <f t="shared" si="17"/>
        <v>2.7648889351830004</v>
      </c>
      <c r="AD30">
        <f t="shared" si="18"/>
        <v>4.6115464173054423</v>
      </c>
      <c r="AE30">
        <f t="shared" si="19"/>
        <v>2.0097348489004583</v>
      </c>
      <c r="AF30">
        <f t="shared" si="20"/>
        <v>-82.986060316256882</v>
      </c>
      <c r="AG30">
        <f t="shared" si="21"/>
        <v>-96.048055636518598</v>
      </c>
      <c r="AH30">
        <f t="shared" si="22"/>
        <v>-7.4671906048237613</v>
      </c>
      <c r="AI30">
        <f t="shared" si="23"/>
        <v>195.92369280788267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51482.956026343621</v>
      </c>
      <c r="AO30" t="s">
        <v>403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475</v>
      </c>
      <c r="AV30">
        <v>10068.4</v>
      </c>
      <c r="AW30">
        <v>754.22192307692319</v>
      </c>
      <c r="AX30">
        <v>1157.72</v>
      </c>
      <c r="AY30">
        <f t="shared" si="28"/>
        <v>0.34852820796313166</v>
      </c>
      <c r="AZ30">
        <v>0.5</v>
      </c>
      <c r="BA30">
        <f t="shared" si="29"/>
        <v>1681.3316996827409</v>
      </c>
      <c r="BB30">
        <f t="shared" si="30"/>
        <v>48.044316159721113</v>
      </c>
      <c r="BC30">
        <f t="shared" si="31"/>
        <v>292.99576214101597</v>
      </c>
      <c r="BD30">
        <f t="shared" si="32"/>
        <v>3.0947938890870968E-2</v>
      </c>
      <c r="BE30">
        <f t="shared" si="33"/>
        <v>1.9643350723836503</v>
      </c>
      <c r="BF30">
        <f t="shared" si="34"/>
        <v>633.38237422784039</v>
      </c>
      <c r="BG30" t="s">
        <v>476</v>
      </c>
      <c r="BH30">
        <v>565.54999999999995</v>
      </c>
      <c r="BI30">
        <f t="shared" si="35"/>
        <v>565.54999999999995</v>
      </c>
      <c r="BJ30">
        <f t="shared" si="36"/>
        <v>0.51149673496182158</v>
      </c>
      <c r="BK30">
        <f t="shared" si="37"/>
        <v>0.6813889202814678</v>
      </c>
      <c r="BL30">
        <f t="shared" si="38"/>
        <v>0.79340408607552537</v>
      </c>
      <c r="BM30">
        <f t="shared" si="39"/>
        <v>2.458503331216416</v>
      </c>
      <c r="BN30">
        <f t="shared" si="40"/>
        <v>0.93268865690113933</v>
      </c>
      <c r="BO30">
        <f t="shared" si="41"/>
        <v>0.51093649239612626</v>
      </c>
      <c r="BP30">
        <f t="shared" si="42"/>
        <v>0.48906350760387374</v>
      </c>
      <c r="BQ30">
        <v>1118</v>
      </c>
      <c r="BR30">
        <v>300</v>
      </c>
      <c r="BS30">
        <v>300</v>
      </c>
      <c r="BT30">
        <v>300</v>
      </c>
      <c r="BU30">
        <v>10068.4</v>
      </c>
      <c r="BV30">
        <v>1038.31</v>
      </c>
      <c r="BW30">
        <v>-1.0695E-2</v>
      </c>
      <c r="BX30">
        <v>-6.38</v>
      </c>
      <c r="BY30" t="s">
        <v>406</v>
      </c>
      <c r="BZ30" t="s">
        <v>406</v>
      </c>
      <c r="CA30" t="s">
        <v>406</v>
      </c>
      <c r="CB30" t="s">
        <v>406</v>
      </c>
      <c r="CC30" t="s">
        <v>406</v>
      </c>
      <c r="CD30" t="s">
        <v>406</v>
      </c>
      <c r="CE30" t="s">
        <v>406</v>
      </c>
      <c r="CF30" t="s">
        <v>406</v>
      </c>
      <c r="CG30" t="s">
        <v>406</v>
      </c>
      <c r="CH30" t="s">
        <v>406</v>
      </c>
      <c r="CI30">
        <f t="shared" si="43"/>
        <v>2000.16</v>
      </c>
      <c r="CJ30">
        <f t="shared" si="44"/>
        <v>1681.3316996827409</v>
      </c>
      <c r="CK30">
        <f t="shared" si="45"/>
        <v>0.84059860195321412</v>
      </c>
      <c r="CL30">
        <f t="shared" si="46"/>
        <v>0.19119720390642844</v>
      </c>
      <c r="CM30">
        <v>6</v>
      </c>
      <c r="CN30">
        <v>0.5</v>
      </c>
      <c r="CO30" t="s">
        <v>407</v>
      </c>
      <c r="CP30">
        <v>2</v>
      </c>
      <c r="CQ30">
        <v>1659550213.5</v>
      </c>
      <c r="CR30">
        <v>1439.02</v>
      </c>
      <c r="CS30">
        <v>1499.91</v>
      </c>
      <c r="CT30">
        <v>27.973500000000001</v>
      </c>
      <c r="CU30">
        <v>25.779</v>
      </c>
      <c r="CV30">
        <v>1438.26</v>
      </c>
      <c r="CW30">
        <v>27.948699999999999</v>
      </c>
      <c r="CX30">
        <v>500.10399999999998</v>
      </c>
      <c r="CY30">
        <v>98.7393</v>
      </c>
      <c r="CZ30">
        <v>0.10027800000000001</v>
      </c>
      <c r="DA30">
        <v>31.3857</v>
      </c>
      <c r="DB30">
        <v>31.9983</v>
      </c>
      <c r="DC30">
        <v>999.9</v>
      </c>
      <c r="DD30">
        <v>0</v>
      </c>
      <c r="DE30">
        <v>0</v>
      </c>
      <c r="DF30">
        <v>10005</v>
      </c>
      <c r="DG30">
        <v>0</v>
      </c>
      <c r="DH30">
        <v>1837</v>
      </c>
      <c r="DI30">
        <v>-60.887799999999999</v>
      </c>
      <c r="DJ30">
        <v>1480.43</v>
      </c>
      <c r="DK30">
        <v>1539.6</v>
      </c>
      <c r="DL30">
        <v>2.1945399999999999</v>
      </c>
      <c r="DM30">
        <v>1499.91</v>
      </c>
      <c r="DN30">
        <v>25.779</v>
      </c>
      <c r="DO30">
        <v>2.7620800000000001</v>
      </c>
      <c r="DP30">
        <v>2.5453999999999999</v>
      </c>
      <c r="DQ30">
        <v>22.659199999999998</v>
      </c>
      <c r="DR30">
        <v>21.319700000000001</v>
      </c>
      <c r="DS30">
        <v>2000.16</v>
      </c>
      <c r="DT30">
        <v>0.97999499999999995</v>
      </c>
      <c r="DU30">
        <v>2.0004600000000001E-2</v>
      </c>
      <c r="DV30">
        <v>0</v>
      </c>
      <c r="DW30">
        <v>753.46799999999996</v>
      </c>
      <c r="DX30">
        <v>5.0005300000000004</v>
      </c>
      <c r="DY30">
        <v>16447.599999999999</v>
      </c>
      <c r="DZ30">
        <v>17834.900000000001</v>
      </c>
      <c r="EA30">
        <v>51.061999999999998</v>
      </c>
      <c r="EB30">
        <v>52.561999999999998</v>
      </c>
      <c r="EC30">
        <v>51.561999999999998</v>
      </c>
      <c r="ED30">
        <v>51.75</v>
      </c>
      <c r="EE30">
        <v>52.125</v>
      </c>
      <c r="EF30">
        <v>1955.25</v>
      </c>
      <c r="EG30">
        <v>39.909999999999997</v>
      </c>
      <c r="EH30">
        <v>0</v>
      </c>
      <c r="EI30">
        <v>150.79999995231631</v>
      </c>
      <c r="EJ30">
        <v>0</v>
      </c>
      <c r="EK30">
        <v>754.22192307692319</v>
      </c>
      <c r="EL30">
        <v>-4.5848888655847713</v>
      </c>
      <c r="EM30">
        <v>-77.237607042235553</v>
      </c>
      <c r="EN30">
        <v>16454.561538461541</v>
      </c>
      <c r="EO30">
        <v>15</v>
      </c>
      <c r="EP30">
        <v>1659550172.0999999</v>
      </c>
      <c r="EQ30" t="s">
        <v>477</v>
      </c>
      <c r="ER30">
        <v>1659550171.5999999</v>
      </c>
      <c r="ES30">
        <v>1659550172.0999999</v>
      </c>
      <c r="ET30">
        <v>61</v>
      </c>
      <c r="EU30">
        <v>0.23499999999999999</v>
      </c>
      <c r="EV30">
        <v>1E-3</v>
      </c>
      <c r="EW30">
        <v>0.75</v>
      </c>
      <c r="EX30">
        <v>2.5000000000000001E-2</v>
      </c>
      <c r="EY30">
        <v>1500</v>
      </c>
      <c r="EZ30">
        <v>26</v>
      </c>
      <c r="FA30">
        <v>0.08</v>
      </c>
      <c r="FB30">
        <v>0.05</v>
      </c>
      <c r="FC30">
        <v>48.263659769975099</v>
      </c>
      <c r="FD30">
        <v>-0.59366584840412917</v>
      </c>
      <c r="FE30">
        <v>0.118124756090423</v>
      </c>
      <c r="FF30">
        <v>1</v>
      </c>
      <c r="FG30">
        <v>9.4503890136565794E-2</v>
      </c>
      <c r="FH30">
        <v>-1.13102554081932E-2</v>
      </c>
      <c r="FI30">
        <v>2.1979441018343138E-3</v>
      </c>
      <c r="FJ30">
        <v>1</v>
      </c>
      <c r="FK30">
        <v>2</v>
      </c>
      <c r="FL30">
        <v>2</v>
      </c>
      <c r="FM30" t="s">
        <v>409</v>
      </c>
      <c r="FN30">
        <v>3.1289199999999999</v>
      </c>
      <c r="FO30">
        <v>2.7386499999999998</v>
      </c>
      <c r="FP30">
        <v>0.20877499999999999</v>
      </c>
      <c r="FQ30">
        <v>0.21393599999999999</v>
      </c>
      <c r="FR30">
        <v>0.118062</v>
      </c>
      <c r="FS30">
        <v>0.111777</v>
      </c>
      <c r="FT30">
        <v>18786.900000000001</v>
      </c>
      <c r="FU30">
        <v>19354.400000000001</v>
      </c>
      <c r="FV30">
        <v>23624.7</v>
      </c>
      <c r="FW30">
        <v>24954.2</v>
      </c>
      <c r="FX30">
        <v>30038.2</v>
      </c>
      <c r="FY30">
        <v>31104</v>
      </c>
      <c r="FZ30">
        <v>37672.9</v>
      </c>
      <c r="GA30">
        <v>38847.599999999999</v>
      </c>
      <c r="GB30">
        <v>2.1206299999999998</v>
      </c>
      <c r="GC30">
        <v>1.68428</v>
      </c>
      <c r="GD30">
        <v>-3.1568100000000002E-2</v>
      </c>
      <c r="GE30">
        <v>0</v>
      </c>
      <c r="GF30">
        <v>32.510100000000001</v>
      </c>
      <c r="GG30">
        <v>999.9</v>
      </c>
      <c r="GH30">
        <v>43.3</v>
      </c>
      <c r="GI30">
        <v>42.2</v>
      </c>
      <c r="GJ30">
        <v>36.533700000000003</v>
      </c>
      <c r="GK30">
        <v>61.927999999999997</v>
      </c>
      <c r="GL30">
        <v>26.041699999999999</v>
      </c>
      <c r="GM30">
        <v>1</v>
      </c>
      <c r="GN30">
        <v>0.83817799999999998</v>
      </c>
      <c r="GO30">
        <v>4.90883</v>
      </c>
      <c r="GP30">
        <v>20.235800000000001</v>
      </c>
      <c r="GQ30">
        <v>5.25143</v>
      </c>
      <c r="GR30">
        <v>12.0099</v>
      </c>
      <c r="GS30">
        <v>4.9777500000000003</v>
      </c>
      <c r="GT30">
        <v>3.2928299999999999</v>
      </c>
      <c r="GU30">
        <v>9999</v>
      </c>
      <c r="GV30">
        <v>9999</v>
      </c>
      <c r="GW30">
        <v>9999</v>
      </c>
      <c r="GX30">
        <v>999.9</v>
      </c>
      <c r="GY30">
        <v>1.87584</v>
      </c>
      <c r="GZ30">
        <v>1.8768499999999999</v>
      </c>
      <c r="HA30">
        <v>1.88293</v>
      </c>
      <c r="HB30">
        <v>1.8861399999999999</v>
      </c>
      <c r="HC30">
        <v>1.8769800000000001</v>
      </c>
      <c r="HD30">
        <v>1.8833800000000001</v>
      </c>
      <c r="HE30">
        <v>1.88232</v>
      </c>
      <c r="HF30">
        <v>1.8858299999999999</v>
      </c>
      <c r="HG30">
        <v>5</v>
      </c>
      <c r="HH30">
        <v>0</v>
      </c>
      <c r="HI30">
        <v>0</v>
      </c>
      <c r="HJ30">
        <v>0</v>
      </c>
      <c r="HK30" t="s">
        <v>410</v>
      </c>
      <c r="HL30" t="s">
        <v>411</v>
      </c>
      <c r="HM30" t="s">
        <v>412</v>
      </c>
      <c r="HN30" t="s">
        <v>412</v>
      </c>
      <c r="HO30" t="s">
        <v>412</v>
      </c>
      <c r="HP30" t="s">
        <v>412</v>
      </c>
      <c r="HQ30">
        <v>0</v>
      </c>
      <c r="HR30">
        <v>100</v>
      </c>
      <c r="HS30">
        <v>100</v>
      </c>
      <c r="HT30">
        <v>0.76</v>
      </c>
      <c r="HU30">
        <v>2.4799999999999999E-2</v>
      </c>
      <c r="HV30">
        <v>0.65978878214652159</v>
      </c>
      <c r="HW30">
        <v>-6.0172046994075008E-4</v>
      </c>
      <c r="HX30">
        <v>1.0037638322578611E-6</v>
      </c>
      <c r="HY30">
        <v>-3.7503755461929322E-10</v>
      </c>
      <c r="HZ30">
        <v>-2.38799111920775E-2</v>
      </c>
      <c r="IA30">
        <v>5.4059752819484372E-3</v>
      </c>
      <c r="IB30">
        <v>-1.882334706413767E-4</v>
      </c>
      <c r="IC30">
        <v>2.0440475459167249E-6</v>
      </c>
      <c r="ID30">
        <v>4</v>
      </c>
      <c r="IE30">
        <v>2150</v>
      </c>
      <c r="IF30">
        <v>2</v>
      </c>
      <c r="IG30">
        <v>31</v>
      </c>
      <c r="IH30">
        <v>0.7</v>
      </c>
      <c r="II30">
        <v>0.7</v>
      </c>
      <c r="IJ30">
        <v>2.96143</v>
      </c>
      <c r="IK30">
        <v>2.7002000000000002</v>
      </c>
      <c r="IL30">
        <v>1.6015600000000001</v>
      </c>
      <c r="IM30">
        <v>2.34009</v>
      </c>
      <c r="IN30">
        <v>1.5502899999999999</v>
      </c>
      <c r="IO30">
        <v>2.32544</v>
      </c>
      <c r="IP30">
        <v>47.004100000000001</v>
      </c>
      <c r="IQ30">
        <v>24.148800000000001</v>
      </c>
      <c r="IR30">
        <v>18</v>
      </c>
      <c r="IS30">
        <v>611.13199999999995</v>
      </c>
      <c r="IT30">
        <v>361.52600000000001</v>
      </c>
      <c r="IU30">
        <v>26.9498</v>
      </c>
      <c r="IV30">
        <v>37.178800000000003</v>
      </c>
      <c r="IW30">
        <v>30.0001</v>
      </c>
      <c r="IX30">
        <v>36.868499999999997</v>
      </c>
      <c r="IY30">
        <v>36.863500000000002</v>
      </c>
      <c r="IZ30">
        <v>59.260399999999997</v>
      </c>
      <c r="JA30">
        <v>37.098999999999997</v>
      </c>
      <c r="JB30">
        <v>0</v>
      </c>
      <c r="JC30">
        <v>26.954999999999998</v>
      </c>
      <c r="JD30">
        <v>1500</v>
      </c>
      <c r="JE30">
        <v>25.781500000000001</v>
      </c>
      <c r="JF30">
        <v>98.246300000000005</v>
      </c>
      <c r="JG30">
        <v>98.297899999999998</v>
      </c>
    </row>
    <row r="31" spans="1:267" x14ac:dyDescent="0.3">
      <c r="A31">
        <v>15</v>
      </c>
      <c r="B31">
        <v>1659551588.5</v>
      </c>
      <c r="C31">
        <v>3124.900000095367</v>
      </c>
      <c r="D31" t="s">
        <v>478</v>
      </c>
      <c r="E31" t="s">
        <v>479</v>
      </c>
      <c r="F31" t="s">
        <v>398</v>
      </c>
      <c r="G31" t="s">
        <v>399</v>
      </c>
      <c r="H31" t="s">
        <v>480</v>
      </c>
      <c r="I31" t="s">
        <v>400</v>
      </c>
      <c r="J31" t="s">
        <v>402</v>
      </c>
      <c r="K31">
        <f t="shared" si="0"/>
        <v>7.0951379353298387</v>
      </c>
      <c r="L31">
        <v>1659551588.5</v>
      </c>
      <c r="M31">
        <f t="shared" si="1"/>
        <v>5.198033321389235E-3</v>
      </c>
      <c r="N31">
        <f t="shared" si="2"/>
        <v>5.1980333213892349</v>
      </c>
      <c r="O31">
        <f t="shared" si="3"/>
        <v>41.000422159632699</v>
      </c>
      <c r="P31">
        <f t="shared" si="4"/>
        <v>348.79599999999999</v>
      </c>
      <c r="Q31">
        <f t="shared" si="5"/>
        <v>91.721982155546527</v>
      </c>
      <c r="R31">
        <f t="shared" si="6"/>
        <v>9.0688815659128412</v>
      </c>
      <c r="S31">
        <f t="shared" si="7"/>
        <v>34.486712348843994</v>
      </c>
      <c r="T31">
        <f t="shared" si="8"/>
        <v>0.27402545892163627</v>
      </c>
      <c r="U31">
        <f t="shared" si="9"/>
        <v>2.9079424446388451</v>
      </c>
      <c r="V31">
        <f t="shared" si="10"/>
        <v>0.26044544919378726</v>
      </c>
      <c r="W31">
        <f t="shared" si="11"/>
        <v>0.16394241661594605</v>
      </c>
      <c r="X31">
        <f t="shared" si="12"/>
        <v>382.39909936575867</v>
      </c>
      <c r="Y31">
        <f t="shared" si="13"/>
        <v>32.868534683378982</v>
      </c>
      <c r="Z31">
        <f t="shared" si="14"/>
        <v>31.9925</v>
      </c>
      <c r="AA31">
        <f t="shared" si="15"/>
        <v>4.7730565591968332</v>
      </c>
      <c r="AB31">
        <f t="shared" si="16"/>
        <v>60.359274391273154</v>
      </c>
      <c r="AC31">
        <f t="shared" si="17"/>
        <v>2.8760448441908997</v>
      </c>
      <c r="AD31">
        <f t="shared" si="18"/>
        <v>4.7648764389499076</v>
      </c>
      <c r="AE31">
        <f t="shared" si="19"/>
        <v>1.8970117150059336</v>
      </c>
      <c r="AF31">
        <f t="shared" si="20"/>
        <v>-229.23326947326527</v>
      </c>
      <c r="AG31">
        <f t="shared" si="21"/>
        <v>-4.7502216901837615</v>
      </c>
      <c r="AH31">
        <f t="shared" si="22"/>
        <v>-0.37037532031290232</v>
      </c>
      <c r="AI31">
        <f t="shared" si="23"/>
        <v>148.04523288199672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51378.741387099923</v>
      </c>
      <c r="AO31" t="s">
        <v>403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481</v>
      </c>
      <c r="AV31">
        <v>10081</v>
      </c>
      <c r="AW31">
        <v>724.78111538461542</v>
      </c>
      <c r="AX31">
        <v>1064.75</v>
      </c>
      <c r="AY31">
        <f t="shared" si="28"/>
        <v>0.31929456174255422</v>
      </c>
      <c r="AZ31">
        <v>0.5</v>
      </c>
      <c r="BA31">
        <f t="shared" si="29"/>
        <v>1681.2218996828792</v>
      </c>
      <c r="BB31">
        <f t="shared" si="30"/>
        <v>41.000422159632699</v>
      </c>
      <c r="BC31">
        <f t="shared" si="31"/>
        <v>268.4025048256147</v>
      </c>
      <c r="BD31">
        <f t="shared" si="32"/>
        <v>2.6760213333804118E-2</v>
      </c>
      <c r="BE31">
        <f t="shared" si="33"/>
        <v>2.2231697581591923</v>
      </c>
      <c r="BF31">
        <f t="shared" si="34"/>
        <v>604.5050116591492</v>
      </c>
      <c r="BG31" t="s">
        <v>482</v>
      </c>
      <c r="BH31">
        <v>561.24</v>
      </c>
      <c r="BI31">
        <f t="shared" si="35"/>
        <v>561.24</v>
      </c>
      <c r="BJ31">
        <f t="shared" si="36"/>
        <v>0.47289034984738199</v>
      </c>
      <c r="BK31">
        <f t="shared" si="37"/>
        <v>0.67519788011238024</v>
      </c>
      <c r="BL31">
        <f t="shared" si="38"/>
        <v>0.8245994781633299</v>
      </c>
      <c r="BM31">
        <f t="shared" si="39"/>
        <v>4.7779669079292377</v>
      </c>
      <c r="BN31">
        <f t="shared" si="40"/>
        <v>0.97081809622224802</v>
      </c>
      <c r="BO31">
        <f t="shared" si="41"/>
        <v>0.52284482886005956</v>
      </c>
      <c r="BP31">
        <f t="shared" si="42"/>
        <v>0.47715517113994044</v>
      </c>
      <c r="BQ31">
        <v>1120</v>
      </c>
      <c r="BR31">
        <v>300</v>
      </c>
      <c r="BS31">
        <v>300</v>
      </c>
      <c r="BT31">
        <v>300</v>
      </c>
      <c r="BU31">
        <v>10081</v>
      </c>
      <c r="BV31">
        <v>960.03</v>
      </c>
      <c r="BW31">
        <v>-1.0707700000000001E-2</v>
      </c>
      <c r="BX31">
        <v>-4.54</v>
      </c>
      <c r="BY31" t="s">
        <v>406</v>
      </c>
      <c r="BZ31" t="s">
        <v>406</v>
      </c>
      <c r="CA31" t="s">
        <v>406</v>
      </c>
      <c r="CB31" t="s">
        <v>406</v>
      </c>
      <c r="CC31" t="s">
        <v>406</v>
      </c>
      <c r="CD31" t="s">
        <v>406</v>
      </c>
      <c r="CE31" t="s">
        <v>406</v>
      </c>
      <c r="CF31" t="s">
        <v>406</v>
      </c>
      <c r="CG31" t="s">
        <v>406</v>
      </c>
      <c r="CH31" t="s">
        <v>406</v>
      </c>
      <c r="CI31">
        <f t="shared" si="43"/>
        <v>2000.03</v>
      </c>
      <c r="CJ31">
        <f t="shared" si="44"/>
        <v>1681.2218996828792</v>
      </c>
      <c r="CK31">
        <f t="shared" si="45"/>
        <v>0.84059834086632668</v>
      </c>
      <c r="CL31">
        <f t="shared" si="46"/>
        <v>0.19119668173265336</v>
      </c>
      <c r="CM31">
        <v>6</v>
      </c>
      <c r="CN31">
        <v>0.5</v>
      </c>
      <c r="CO31" t="s">
        <v>407</v>
      </c>
      <c r="CP31">
        <v>2</v>
      </c>
      <c r="CQ31">
        <v>1659551588.5</v>
      </c>
      <c r="CR31">
        <v>348.79599999999999</v>
      </c>
      <c r="CS31">
        <v>400.16199999999998</v>
      </c>
      <c r="CT31">
        <v>29.088100000000001</v>
      </c>
      <c r="CU31">
        <v>23.033100000000001</v>
      </c>
      <c r="CV31">
        <v>348.52199999999999</v>
      </c>
      <c r="CW31">
        <v>29.067499999999999</v>
      </c>
      <c r="CX31">
        <v>500.09899999999999</v>
      </c>
      <c r="CY31">
        <v>98.773399999999995</v>
      </c>
      <c r="CZ31">
        <v>0.100189</v>
      </c>
      <c r="DA31">
        <v>31.962199999999999</v>
      </c>
      <c r="DB31">
        <v>31.9925</v>
      </c>
      <c r="DC31">
        <v>999.9</v>
      </c>
      <c r="DD31">
        <v>0</v>
      </c>
      <c r="DE31">
        <v>0</v>
      </c>
      <c r="DF31">
        <v>10000</v>
      </c>
      <c r="DG31">
        <v>0</v>
      </c>
      <c r="DH31">
        <v>1226.44</v>
      </c>
      <c r="DI31">
        <v>-51.365499999999997</v>
      </c>
      <c r="DJ31">
        <v>359.24599999999998</v>
      </c>
      <c r="DK31">
        <v>409.596</v>
      </c>
      <c r="DL31">
        <v>6.0550100000000002</v>
      </c>
      <c r="DM31">
        <v>400.16199999999998</v>
      </c>
      <c r="DN31">
        <v>23.033100000000001</v>
      </c>
      <c r="DO31">
        <v>2.8731300000000002</v>
      </c>
      <c r="DP31">
        <v>2.2750499999999998</v>
      </c>
      <c r="DQ31">
        <v>23.310400000000001</v>
      </c>
      <c r="DR31">
        <v>19.500800000000002</v>
      </c>
      <c r="DS31">
        <v>2000.03</v>
      </c>
      <c r="DT31">
        <v>0.98000600000000004</v>
      </c>
      <c r="DU31">
        <v>1.9994100000000001E-2</v>
      </c>
      <c r="DV31">
        <v>0</v>
      </c>
      <c r="DW31">
        <v>724.61800000000005</v>
      </c>
      <c r="DX31">
        <v>5.0005300000000004</v>
      </c>
      <c r="DY31">
        <v>15810.7</v>
      </c>
      <c r="DZ31">
        <v>17833.8</v>
      </c>
      <c r="EA31">
        <v>51.436999999999998</v>
      </c>
      <c r="EB31">
        <v>52</v>
      </c>
      <c r="EC31">
        <v>51.811999999999998</v>
      </c>
      <c r="ED31">
        <v>51.625</v>
      </c>
      <c r="EE31">
        <v>52.436999999999998</v>
      </c>
      <c r="EF31">
        <v>1955.14</v>
      </c>
      <c r="EG31">
        <v>39.89</v>
      </c>
      <c r="EH31">
        <v>0</v>
      </c>
      <c r="EI31">
        <v>1374.400000095367</v>
      </c>
      <c r="EJ31">
        <v>0</v>
      </c>
      <c r="EK31">
        <v>724.78111538461542</v>
      </c>
      <c r="EL31">
        <v>-0.28988034457047579</v>
      </c>
      <c r="EM31">
        <v>51.49059819960199</v>
      </c>
      <c r="EN31">
        <v>15809.126923076919</v>
      </c>
      <c r="EO31">
        <v>15</v>
      </c>
      <c r="EP31">
        <v>1659551552</v>
      </c>
      <c r="EQ31" t="s">
        <v>483</v>
      </c>
      <c r="ER31">
        <v>1659551540.5</v>
      </c>
      <c r="ES31">
        <v>1659551552</v>
      </c>
      <c r="ET31">
        <v>63</v>
      </c>
      <c r="EU31">
        <v>3.5000000000000003E-2</v>
      </c>
      <c r="EV31">
        <v>2E-3</v>
      </c>
      <c r="EW31">
        <v>0.27400000000000002</v>
      </c>
      <c r="EX31">
        <v>2.1999999999999999E-2</v>
      </c>
      <c r="EY31">
        <v>400</v>
      </c>
      <c r="EZ31">
        <v>23</v>
      </c>
      <c r="FA31">
        <v>0.03</v>
      </c>
      <c r="FB31">
        <v>0.02</v>
      </c>
      <c r="FC31">
        <v>40.983697036629977</v>
      </c>
      <c r="FD31">
        <v>-4.6981538888793813E-2</v>
      </c>
      <c r="FE31">
        <v>0.13773349856295591</v>
      </c>
      <c r="FF31">
        <v>1</v>
      </c>
      <c r="FG31">
        <v>0.26661849383717717</v>
      </c>
      <c r="FH31">
        <v>6.5083538186355205E-2</v>
      </c>
      <c r="FI31">
        <v>1.305310236439115E-2</v>
      </c>
      <c r="FJ31">
        <v>1</v>
      </c>
      <c r="FK31">
        <v>2</v>
      </c>
      <c r="FL31">
        <v>2</v>
      </c>
      <c r="FM31" t="s">
        <v>409</v>
      </c>
      <c r="FN31">
        <v>3.1304799999999999</v>
      </c>
      <c r="FO31">
        <v>2.7385199999999998</v>
      </c>
      <c r="FP31">
        <v>7.8773300000000004E-2</v>
      </c>
      <c r="FQ31">
        <v>8.7812899999999999E-2</v>
      </c>
      <c r="FR31">
        <v>0.121186</v>
      </c>
      <c r="FS31">
        <v>0.103149</v>
      </c>
      <c r="FT31">
        <v>21844.7</v>
      </c>
      <c r="FU31">
        <v>22430.1</v>
      </c>
      <c r="FV31">
        <v>23587.4</v>
      </c>
      <c r="FW31">
        <v>24913.599999999999</v>
      </c>
      <c r="FX31">
        <v>29886</v>
      </c>
      <c r="FY31">
        <v>31357.599999999999</v>
      </c>
      <c r="FZ31">
        <v>37615.4</v>
      </c>
      <c r="GA31">
        <v>38787.9</v>
      </c>
      <c r="GB31">
        <v>2.1186500000000001</v>
      </c>
      <c r="GC31">
        <v>1.67038</v>
      </c>
      <c r="GD31">
        <v>-3.0115200000000002E-2</v>
      </c>
      <c r="GE31">
        <v>0</v>
      </c>
      <c r="GF31">
        <v>32.480800000000002</v>
      </c>
      <c r="GG31">
        <v>999.9</v>
      </c>
      <c r="GH31">
        <v>43.3</v>
      </c>
      <c r="GI31">
        <v>42.1</v>
      </c>
      <c r="GJ31">
        <v>36.328499999999998</v>
      </c>
      <c r="GK31">
        <v>60.898099999999999</v>
      </c>
      <c r="GL31">
        <v>26.101800000000001</v>
      </c>
      <c r="GM31">
        <v>1</v>
      </c>
      <c r="GN31">
        <v>0.89930900000000003</v>
      </c>
      <c r="GO31">
        <v>4.0437000000000003</v>
      </c>
      <c r="GP31">
        <v>20.258299999999998</v>
      </c>
      <c r="GQ31">
        <v>5.2503799999999998</v>
      </c>
      <c r="GR31">
        <v>12.0099</v>
      </c>
      <c r="GS31">
        <v>4.9773500000000004</v>
      </c>
      <c r="GT31">
        <v>3.29278</v>
      </c>
      <c r="GU31">
        <v>9999</v>
      </c>
      <c r="GV31">
        <v>9999</v>
      </c>
      <c r="GW31">
        <v>9999</v>
      </c>
      <c r="GX31">
        <v>999.9</v>
      </c>
      <c r="GY31">
        <v>1.87585</v>
      </c>
      <c r="GZ31">
        <v>1.87686</v>
      </c>
      <c r="HA31">
        <v>1.8829400000000001</v>
      </c>
      <c r="HB31">
        <v>1.8861399999999999</v>
      </c>
      <c r="HC31">
        <v>1.8769800000000001</v>
      </c>
      <c r="HD31">
        <v>1.8833899999999999</v>
      </c>
      <c r="HE31">
        <v>1.8823399999999999</v>
      </c>
      <c r="HF31">
        <v>1.88585</v>
      </c>
      <c r="HG31">
        <v>5</v>
      </c>
      <c r="HH31">
        <v>0</v>
      </c>
      <c r="HI31">
        <v>0</v>
      </c>
      <c r="HJ31">
        <v>0</v>
      </c>
      <c r="HK31" t="s">
        <v>410</v>
      </c>
      <c r="HL31" t="s">
        <v>411</v>
      </c>
      <c r="HM31" t="s">
        <v>412</v>
      </c>
      <c r="HN31" t="s">
        <v>412</v>
      </c>
      <c r="HO31" t="s">
        <v>412</v>
      </c>
      <c r="HP31" t="s">
        <v>412</v>
      </c>
      <c r="HQ31">
        <v>0</v>
      </c>
      <c r="HR31">
        <v>100</v>
      </c>
      <c r="HS31">
        <v>100</v>
      </c>
      <c r="HT31">
        <v>0.27400000000000002</v>
      </c>
      <c r="HU31">
        <v>2.06E-2</v>
      </c>
      <c r="HV31">
        <v>0.37809387873559802</v>
      </c>
      <c r="HW31">
        <v>-6.0172046994075008E-4</v>
      </c>
      <c r="HX31">
        <v>1.0037638322578611E-6</v>
      </c>
      <c r="HY31">
        <v>-3.7503755461929322E-10</v>
      </c>
      <c r="HZ31">
        <v>-2.7667263800964261E-2</v>
      </c>
      <c r="IA31">
        <v>5.4059752819484372E-3</v>
      </c>
      <c r="IB31">
        <v>-1.882334706413767E-4</v>
      </c>
      <c r="IC31">
        <v>2.0440475459167249E-6</v>
      </c>
      <c r="ID31">
        <v>4</v>
      </c>
      <c r="IE31">
        <v>2150</v>
      </c>
      <c r="IF31">
        <v>2</v>
      </c>
      <c r="IG31">
        <v>31</v>
      </c>
      <c r="IH31">
        <v>0.8</v>
      </c>
      <c r="II31">
        <v>0.6</v>
      </c>
      <c r="IJ31">
        <v>1.00342</v>
      </c>
      <c r="IK31">
        <v>2.6928700000000001</v>
      </c>
      <c r="IL31">
        <v>1.6015600000000001</v>
      </c>
      <c r="IM31">
        <v>2.34253</v>
      </c>
      <c r="IN31">
        <v>1.5490699999999999</v>
      </c>
      <c r="IO31">
        <v>2.3938000000000001</v>
      </c>
      <c r="IP31">
        <v>46.298200000000001</v>
      </c>
      <c r="IQ31">
        <v>24.1663</v>
      </c>
      <c r="IR31">
        <v>18</v>
      </c>
      <c r="IS31">
        <v>615.09900000000005</v>
      </c>
      <c r="IT31">
        <v>356.65300000000002</v>
      </c>
      <c r="IU31">
        <v>28.065100000000001</v>
      </c>
      <c r="IV31">
        <v>37.735700000000001</v>
      </c>
      <c r="IW31">
        <v>30.0002</v>
      </c>
      <c r="IX31">
        <v>37.485900000000001</v>
      </c>
      <c r="IY31">
        <v>37.481000000000002</v>
      </c>
      <c r="IZ31">
        <v>20.081099999999999</v>
      </c>
      <c r="JA31">
        <v>45.656500000000001</v>
      </c>
      <c r="JB31">
        <v>0</v>
      </c>
      <c r="JC31">
        <v>28.074000000000002</v>
      </c>
      <c r="JD31">
        <v>400</v>
      </c>
      <c r="JE31">
        <v>22.909300000000002</v>
      </c>
      <c r="JF31">
        <v>98.094200000000001</v>
      </c>
      <c r="JG31">
        <v>98.1434</v>
      </c>
    </row>
    <row r="32" spans="1:267" x14ac:dyDescent="0.3">
      <c r="A32">
        <v>16</v>
      </c>
      <c r="B32">
        <v>1659551771</v>
      </c>
      <c r="C32">
        <v>3307.400000095367</v>
      </c>
      <c r="D32" t="s">
        <v>484</v>
      </c>
      <c r="E32" t="s">
        <v>485</v>
      </c>
      <c r="F32" t="s">
        <v>398</v>
      </c>
      <c r="G32" t="s">
        <v>399</v>
      </c>
      <c r="H32" t="s">
        <v>480</v>
      </c>
      <c r="I32" t="s">
        <v>400</v>
      </c>
      <c r="J32" t="s">
        <v>402</v>
      </c>
      <c r="K32">
        <f t="shared" si="0"/>
        <v>8.0346384471893177</v>
      </c>
      <c r="L32">
        <v>1659551771</v>
      </c>
      <c r="M32">
        <f t="shared" si="1"/>
        <v>5.9603988130769135E-3</v>
      </c>
      <c r="N32">
        <f t="shared" si="2"/>
        <v>5.9603988130769139</v>
      </c>
      <c r="O32">
        <f t="shared" si="3"/>
        <v>34.410102436884905</v>
      </c>
      <c r="P32">
        <f t="shared" si="4"/>
        <v>256.87</v>
      </c>
      <c r="Q32">
        <f t="shared" si="5"/>
        <v>68.592058929156806</v>
      </c>
      <c r="R32">
        <f t="shared" si="6"/>
        <v>6.7818891847405594</v>
      </c>
      <c r="S32">
        <f t="shared" si="7"/>
        <v>25.397457112106</v>
      </c>
      <c r="T32">
        <f t="shared" si="8"/>
        <v>0.31610509663676795</v>
      </c>
      <c r="U32">
        <f t="shared" si="9"/>
        <v>2.9159984699862136</v>
      </c>
      <c r="V32">
        <f t="shared" si="10"/>
        <v>0.2982271340036956</v>
      </c>
      <c r="W32">
        <f t="shared" si="11"/>
        <v>0.18791391105367963</v>
      </c>
      <c r="X32">
        <f t="shared" si="12"/>
        <v>382.38389936573333</v>
      </c>
      <c r="Y32">
        <f t="shared" si="13"/>
        <v>32.737253845201749</v>
      </c>
      <c r="Z32">
        <f t="shared" si="14"/>
        <v>31.9772</v>
      </c>
      <c r="AA32">
        <f t="shared" si="15"/>
        <v>4.7689244766995591</v>
      </c>
      <c r="AB32">
        <f t="shared" si="16"/>
        <v>59.978245682791929</v>
      </c>
      <c r="AC32">
        <f t="shared" si="17"/>
        <v>2.8691701189114398</v>
      </c>
      <c r="AD32">
        <f t="shared" si="18"/>
        <v>4.7836846280661049</v>
      </c>
      <c r="AE32">
        <f t="shared" si="19"/>
        <v>1.8997543577881193</v>
      </c>
      <c r="AF32">
        <f t="shared" si="20"/>
        <v>-262.8535876566919</v>
      </c>
      <c r="AG32">
        <f t="shared" si="21"/>
        <v>8.5835190994583055</v>
      </c>
      <c r="AH32">
        <f t="shared" si="22"/>
        <v>0.66758725686919362</v>
      </c>
      <c r="AI32">
        <f t="shared" si="23"/>
        <v>128.78141806536891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51594.376185928282</v>
      </c>
      <c r="AO32" t="s">
        <v>403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486</v>
      </c>
      <c r="AV32">
        <v>10080.5</v>
      </c>
      <c r="AW32">
        <v>710.4696923076923</v>
      </c>
      <c r="AX32">
        <v>991.55200000000002</v>
      </c>
      <c r="AY32">
        <f t="shared" si="28"/>
        <v>0.28347712242253331</v>
      </c>
      <c r="AZ32">
        <v>0.5</v>
      </c>
      <c r="BA32">
        <f t="shared" si="29"/>
        <v>1681.1546996828665</v>
      </c>
      <c r="BB32">
        <f t="shared" si="30"/>
        <v>34.410102436884905</v>
      </c>
      <c r="BC32">
        <f t="shared" si="31"/>
        <v>238.2844483066086</v>
      </c>
      <c r="BD32">
        <f t="shared" si="32"/>
        <v>2.2841168026638582E-2</v>
      </c>
      <c r="BE32">
        <f t="shared" si="33"/>
        <v>2.461109452656038</v>
      </c>
      <c r="BF32">
        <f t="shared" si="34"/>
        <v>580.18829470050991</v>
      </c>
      <c r="BG32" t="s">
        <v>487</v>
      </c>
      <c r="BH32">
        <v>565.53</v>
      </c>
      <c r="BI32">
        <f t="shared" si="35"/>
        <v>565.53</v>
      </c>
      <c r="BJ32">
        <f t="shared" si="36"/>
        <v>0.42965169754082488</v>
      </c>
      <c r="BK32">
        <f t="shared" si="37"/>
        <v>0.65978355036197123</v>
      </c>
      <c r="BL32">
        <f t="shared" si="38"/>
        <v>0.85137073759567938</v>
      </c>
      <c r="BM32">
        <f t="shared" si="39"/>
        <v>-137.4795891493234</v>
      </c>
      <c r="BN32">
        <f t="shared" si="40"/>
        <v>1.0008385189330848</v>
      </c>
      <c r="BO32">
        <f t="shared" si="41"/>
        <v>0.52518410746592481</v>
      </c>
      <c r="BP32">
        <f t="shared" si="42"/>
        <v>0.47481589253407519</v>
      </c>
      <c r="BQ32">
        <v>1122</v>
      </c>
      <c r="BR32">
        <v>300</v>
      </c>
      <c r="BS32">
        <v>300</v>
      </c>
      <c r="BT32">
        <v>300</v>
      </c>
      <c r="BU32">
        <v>10080.5</v>
      </c>
      <c r="BV32">
        <v>907.36</v>
      </c>
      <c r="BW32">
        <v>-1.07066E-2</v>
      </c>
      <c r="BX32">
        <v>-3.02</v>
      </c>
      <c r="BY32" t="s">
        <v>406</v>
      </c>
      <c r="BZ32" t="s">
        <v>406</v>
      </c>
      <c r="CA32" t="s">
        <v>406</v>
      </c>
      <c r="CB32" t="s">
        <v>406</v>
      </c>
      <c r="CC32" t="s">
        <v>406</v>
      </c>
      <c r="CD32" t="s">
        <v>406</v>
      </c>
      <c r="CE32" t="s">
        <v>406</v>
      </c>
      <c r="CF32" t="s">
        <v>406</v>
      </c>
      <c r="CG32" t="s">
        <v>406</v>
      </c>
      <c r="CH32" t="s">
        <v>406</v>
      </c>
      <c r="CI32">
        <f t="shared" si="43"/>
        <v>1999.95</v>
      </c>
      <c r="CJ32">
        <f t="shared" si="44"/>
        <v>1681.1546996828665</v>
      </c>
      <c r="CK32">
        <f t="shared" si="45"/>
        <v>0.84059836480055328</v>
      </c>
      <c r="CL32">
        <f t="shared" si="46"/>
        <v>0.19119672960110667</v>
      </c>
      <c r="CM32">
        <v>6</v>
      </c>
      <c r="CN32">
        <v>0.5</v>
      </c>
      <c r="CO32" t="s">
        <v>407</v>
      </c>
      <c r="CP32">
        <v>2</v>
      </c>
      <c r="CQ32">
        <v>1659551771</v>
      </c>
      <c r="CR32">
        <v>256.87</v>
      </c>
      <c r="CS32">
        <v>299.99799999999999</v>
      </c>
      <c r="CT32">
        <v>29.018799999999999</v>
      </c>
      <c r="CU32">
        <v>22.074100000000001</v>
      </c>
      <c r="CV32">
        <v>256.43900000000002</v>
      </c>
      <c r="CW32">
        <v>28.999600000000001</v>
      </c>
      <c r="CX32">
        <v>500.01600000000002</v>
      </c>
      <c r="CY32">
        <v>98.773200000000003</v>
      </c>
      <c r="CZ32">
        <v>9.9603800000000006E-2</v>
      </c>
      <c r="DA32">
        <v>32.031799999999997</v>
      </c>
      <c r="DB32">
        <v>31.9772</v>
      </c>
      <c r="DC32">
        <v>999.9</v>
      </c>
      <c r="DD32">
        <v>0</v>
      </c>
      <c r="DE32">
        <v>0</v>
      </c>
      <c r="DF32">
        <v>10046.200000000001</v>
      </c>
      <c r="DG32">
        <v>0</v>
      </c>
      <c r="DH32">
        <v>1212.19</v>
      </c>
      <c r="DI32">
        <v>-43.128</v>
      </c>
      <c r="DJ32">
        <v>264.54599999999999</v>
      </c>
      <c r="DK32">
        <v>306.76900000000001</v>
      </c>
      <c r="DL32">
        <v>6.9446899999999996</v>
      </c>
      <c r="DM32">
        <v>299.99799999999999</v>
      </c>
      <c r="DN32">
        <v>22.074100000000001</v>
      </c>
      <c r="DO32">
        <v>2.8662800000000002</v>
      </c>
      <c r="DP32">
        <v>2.1803300000000001</v>
      </c>
      <c r="DQ32">
        <v>23.270800000000001</v>
      </c>
      <c r="DR32">
        <v>18.8185</v>
      </c>
      <c r="DS32">
        <v>1999.95</v>
      </c>
      <c r="DT32">
        <v>0.98000600000000004</v>
      </c>
      <c r="DU32">
        <v>1.9994100000000001E-2</v>
      </c>
      <c r="DV32">
        <v>0</v>
      </c>
      <c r="DW32">
        <v>710.83199999999999</v>
      </c>
      <c r="DX32">
        <v>5.0005300000000004</v>
      </c>
      <c r="DY32">
        <v>15501.2</v>
      </c>
      <c r="DZ32">
        <v>17833.099999999999</v>
      </c>
      <c r="EA32">
        <v>51.561999999999998</v>
      </c>
      <c r="EB32">
        <v>52.061999999999998</v>
      </c>
      <c r="EC32">
        <v>51.936999999999998</v>
      </c>
      <c r="ED32">
        <v>51.75</v>
      </c>
      <c r="EE32">
        <v>52.561999999999998</v>
      </c>
      <c r="EF32">
        <v>1955.06</v>
      </c>
      <c r="EG32">
        <v>39.89</v>
      </c>
      <c r="EH32">
        <v>0</v>
      </c>
      <c r="EI32">
        <v>182</v>
      </c>
      <c r="EJ32">
        <v>0</v>
      </c>
      <c r="EK32">
        <v>710.4696923076923</v>
      </c>
      <c r="EL32">
        <v>1.1984273530473719</v>
      </c>
      <c r="EM32">
        <v>83.035897499398288</v>
      </c>
      <c r="EN32">
        <v>15492.56923076923</v>
      </c>
      <c r="EO32">
        <v>15</v>
      </c>
      <c r="EP32">
        <v>1659551677.5</v>
      </c>
      <c r="EQ32" t="s">
        <v>488</v>
      </c>
      <c r="ER32">
        <v>1659551670</v>
      </c>
      <c r="ES32">
        <v>1659551677.5</v>
      </c>
      <c r="ET32">
        <v>64</v>
      </c>
      <c r="EU32">
        <v>0.14699999999999999</v>
      </c>
      <c r="EV32">
        <v>-1E-3</v>
      </c>
      <c r="EW32">
        <v>0.42499999999999999</v>
      </c>
      <c r="EX32">
        <v>2.1000000000000001E-2</v>
      </c>
      <c r="EY32">
        <v>300</v>
      </c>
      <c r="EZ32">
        <v>23</v>
      </c>
      <c r="FA32">
        <v>0.03</v>
      </c>
      <c r="FB32">
        <v>0.02</v>
      </c>
      <c r="FC32">
        <v>34.243119503337013</v>
      </c>
      <c r="FD32">
        <v>0.96316784283677248</v>
      </c>
      <c r="FE32">
        <v>0.15257137645678959</v>
      </c>
      <c r="FF32">
        <v>1</v>
      </c>
      <c r="FG32">
        <v>0.3127974249285258</v>
      </c>
      <c r="FH32">
        <v>1.914973372033494E-2</v>
      </c>
      <c r="FI32">
        <v>2.8944731478023392E-3</v>
      </c>
      <c r="FJ32">
        <v>1</v>
      </c>
      <c r="FK32">
        <v>2</v>
      </c>
      <c r="FL32">
        <v>2</v>
      </c>
      <c r="FM32" t="s">
        <v>409</v>
      </c>
      <c r="FN32">
        <v>3.1304400000000001</v>
      </c>
      <c r="FO32">
        <v>2.73834</v>
      </c>
      <c r="FP32">
        <v>6.1229499999999999E-2</v>
      </c>
      <c r="FQ32">
        <v>6.9861599999999996E-2</v>
      </c>
      <c r="FR32">
        <v>0.120973</v>
      </c>
      <c r="FS32">
        <v>0.100065</v>
      </c>
      <c r="FT32">
        <v>22257.4</v>
      </c>
      <c r="FU32">
        <v>22868.7</v>
      </c>
      <c r="FV32">
        <v>23584.5</v>
      </c>
      <c r="FW32">
        <v>24911</v>
      </c>
      <c r="FX32">
        <v>29889.8</v>
      </c>
      <c r="FY32">
        <v>31462.2</v>
      </c>
      <c r="FZ32">
        <v>37611</v>
      </c>
      <c r="GA32">
        <v>38783.9</v>
      </c>
      <c r="GB32">
        <v>2.1187999999999998</v>
      </c>
      <c r="GC32">
        <v>1.6675</v>
      </c>
      <c r="GD32">
        <v>-3.4943200000000001E-2</v>
      </c>
      <c r="GE32">
        <v>0</v>
      </c>
      <c r="GF32">
        <v>32.543799999999997</v>
      </c>
      <c r="GG32">
        <v>999.9</v>
      </c>
      <c r="GH32">
        <v>43.3</v>
      </c>
      <c r="GI32">
        <v>42.2</v>
      </c>
      <c r="GJ32">
        <v>36.519599999999997</v>
      </c>
      <c r="GK32">
        <v>60.808100000000003</v>
      </c>
      <c r="GL32">
        <v>26.586500000000001</v>
      </c>
      <c r="GM32">
        <v>1</v>
      </c>
      <c r="GN32">
        <v>0.90282799999999996</v>
      </c>
      <c r="GO32">
        <v>3.77705</v>
      </c>
      <c r="GP32">
        <v>20.264600000000002</v>
      </c>
      <c r="GQ32">
        <v>5.2481400000000002</v>
      </c>
      <c r="GR32">
        <v>12.0099</v>
      </c>
      <c r="GS32">
        <v>4.9776999999999996</v>
      </c>
      <c r="GT32">
        <v>3.2928500000000001</v>
      </c>
      <c r="GU32">
        <v>9999</v>
      </c>
      <c r="GV32">
        <v>9999</v>
      </c>
      <c r="GW32">
        <v>9999</v>
      </c>
      <c r="GX32">
        <v>999.9</v>
      </c>
      <c r="GY32">
        <v>1.87592</v>
      </c>
      <c r="GZ32">
        <v>1.8769100000000001</v>
      </c>
      <c r="HA32">
        <v>1.8829400000000001</v>
      </c>
      <c r="HB32">
        <v>1.8861699999999999</v>
      </c>
      <c r="HC32">
        <v>1.8769800000000001</v>
      </c>
      <c r="HD32">
        <v>1.8833899999999999</v>
      </c>
      <c r="HE32">
        <v>1.88236</v>
      </c>
      <c r="HF32">
        <v>1.88585</v>
      </c>
      <c r="HG32">
        <v>5</v>
      </c>
      <c r="HH32">
        <v>0</v>
      </c>
      <c r="HI32">
        <v>0</v>
      </c>
      <c r="HJ32">
        <v>0</v>
      </c>
      <c r="HK32" t="s">
        <v>410</v>
      </c>
      <c r="HL32" t="s">
        <v>411</v>
      </c>
      <c r="HM32" t="s">
        <v>412</v>
      </c>
      <c r="HN32" t="s">
        <v>412</v>
      </c>
      <c r="HO32" t="s">
        <v>412</v>
      </c>
      <c r="HP32" t="s">
        <v>412</v>
      </c>
      <c r="HQ32">
        <v>0</v>
      </c>
      <c r="HR32">
        <v>100</v>
      </c>
      <c r="HS32">
        <v>100</v>
      </c>
      <c r="HT32">
        <v>0.43099999999999999</v>
      </c>
      <c r="HU32">
        <v>1.9199999999999998E-2</v>
      </c>
      <c r="HV32">
        <v>0.52485726611358485</v>
      </c>
      <c r="HW32">
        <v>-6.0172046994075008E-4</v>
      </c>
      <c r="HX32">
        <v>1.0037638322578611E-6</v>
      </c>
      <c r="HY32">
        <v>-3.7503755461929322E-10</v>
      </c>
      <c r="HZ32">
        <v>-2.907988501799548E-2</v>
      </c>
      <c r="IA32">
        <v>5.4059752819484372E-3</v>
      </c>
      <c r="IB32">
        <v>-1.882334706413767E-4</v>
      </c>
      <c r="IC32">
        <v>2.0440475459167249E-6</v>
      </c>
      <c r="ID32">
        <v>4</v>
      </c>
      <c r="IE32">
        <v>2150</v>
      </c>
      <c r="IF32">
        <v>2</v>
      </c>
      <c r="IG32">
        <v>31</v>
      </c>
      <c r="IH32">
        <v>1.7</v>
      </c>
      <c r="II32">
        <v>1.6</v>
      </c>
      <c r="IJ32">
        <v>0.79711900000000002</v>
      </c>
      <c r="IK32">
        <v>2.7075200000000001</v>
      </c>
      <c r="IL32">
        <v>1.6015600000000001</v>
      </c>
      <c r="IM32">
        <v>2.34375</v>
      </c>
      <c r="IN32">
        <v>1.5502899999999999</v>
      </c>
      <c r="IO32">
        <v>2.3962400000000001</v>
      </c>
      <c r="IP32">
        <v>46.385800000000003</v>
      </c>
      <c r="IQ32">
        <v>24.1751</v>
      </c>
      <c r="IR32">
        <v>18</v>
      </c>
      <c r="IS32">
        <v>615.77200000000005</v>
      </c>
      <c r="IT32">
        <v>355.31799999999998</v>
      </c>
      <c r="IU32">
        <v>28.345199999999998</v>
      </c>
      <c r="IV32">
        <v>37.797199999999997</v>
      </c>
      <c r="IW32">
        <v>30.0002</v>
      </c>
      <c r="IX32">
        <v>37.549900000000001</v>
      </c>
      <c r="IY32">
        <v>37.5486</v>
      </c>
      <c r="IZ32">
        <v>15.922800000000001</v>
      </c>
      <c r="JA32">
        <v>48.261299999999999</v>
      </c>
      <c r="JB32">
        <v>0</v>
      </c>
      <c r="JC32">
        <v>28.371200000000002</v>
      </c>
      <c r="JD32">
        <v>300</v>
      </c>
      <c r="JE32">
        <v>22.0609</v>
      </c>
      <c r="JF32">
        <v>98.082700000000003</v>
      </c>
      <c r="JG32">
        <v>98.133099999999999</v>
      </c>
    </row>
    <row r="33" spans="1:267" x14ac:dyDescent="0.3">
      <c r="A33">
        <v>17</v>
      </c>
      <c r="B33">
        <v>1659551880.5999999</v>
      </c>
      <c r="C33">
        <v>3417</v>
      </c>
      <c r="D33" t="s">
        <v>489</v>
      </c>
      <c r="E33" t="s">
        <v>490</v>
      </c>
      <c r="F33" t="s">
        <v>398</v>
      </c>
      <c r="G33" t="s">
        <v>399</v>
      </c>
      <c r="H33" t="s">
        <v>480</v>
      </c>
      <c r="I33" t="s">
        <v>400</v>
      </c>
      <c r="J33" t="s">
        <v>402</v>
      </c>
      <c r="K33">
        <f t="shared" si="0"/>
        <v>8.5483310084174242</v>
      </c>
      <c r="L33">
        <v>1659551880.5999999</v>
      </c>
      <c r="M33">
        <f t="shared" si="1"/>
        <v>6.2335696785760075E-3</v>
      </c>
      <c r="N33">
        <f t="shared" si="2"/>
        <v>6.2335696785760071</v>
      </c>
      <c r="O33">
        <f t="shared" si="3"/>
        <v>23.966564556891708</v>
      </c>
      <c r="P33">
        <f t="shared" si="4"/>
        <v>170.06100000000001</v>
      </c>
      <c r="Q33">
        <f t="shared" si="5"/>
        <v>47.315813419473628</v>
      </c>
      <c r="R33">
        <f t="shared" si="6"/>
        <v>4.6781299497859274</v>
      </c>
      <c r="S33">
        <f t="shared" si="7"/>
        <v>16.813986696953101</v>
      </c>
      <c r="T33">
        <f t="shared" si="8"/>
        <v>0.33893338213626006</v>
      </c>
      <c r="U33">
        <f t="shared" si="9"/>
        <v>2.9146649382542833</v>
      </c>
      <c r="V33">
        <f t="shared" si="10"/>
        <v>0.31846093005630755</v>
      </c>
      <c r="W33">
        <f t="shared" si="11"/>
        <v>0.20077431954696351</v>
      </c>
      <c r="X33">
        <f t="shared" si="12"/>
        <v>382.40919936561556</v>
      </c>
      <c r="Y33">
        <f t="shared" si="13"/>
        <v>32.664474443169013</v>
      </c>
      <c r="Z33">
        <f t="shared" si="14"/>
        <v>31.95</v>
      </c>
      <c r="AA33">
        <f t="shared" si="15"/>
        <v>4.7615862411558467</v>
      </c>
      <c r="AB33">
        <f t="shared" si="16"/>
        <v>60.656908760185487</v>
      </c>
      <c r="AC33">
        <f t="shared" si="17"/>
        <v>2.9012904265532402</v>
      </c>
      <c r="AD33">
        <f t="shared" si="18"/>
        <v>4.783116195426059</v>
      </c>
      <c r="AE33">
        <f t="shared" si="19"/>
        <v>1.8602958146026065</v>
      </c>
      <c r="AF33">
        <f t="shared" si="20"/>
        <v>-274.90042282520193</v>
      </c>
      <c r="AG33">
        <f t="shared" si="21"/>
        <v>12.523692667247685</v>
      </c>
      <c r="AH33">
        <f t="shared" si="22"/>
        <v>0.97434136148363082</v>
      </c>
      <c r="AI33">
        <f t="shared" si="23"/>
        <v>121.00681056914497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51557.013479344278</v>
      </c>
      <c r="AO33" t="s">
        <v>403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491</v>
      </c>
      <c r="AV33">
        <v>10080.5</v>
      </c>
      <c r="AW33">
        <v>709.61834615384601</v>
      </c>
      <c r="AX33">
        <v>917.66800000000001</v>
      </c>
      <c r="AY33">
        <f t="shared" si="28"/>
        <v>0.22671560286089742</v>
      </c>
      <c r="AZ33">
        <v>0.5</v>
      </c>
      <c r="BA33">
        <f t="shared" si="29"/>
        <v>1681.2641996828077</v>
      </c>
      <c r="BB33">
        <f t="shared" si="30"/>
        <v>23.966564556891708</v>
      </c>
      <c r="BC33">
        <f t="shared" si="31"/>
        <v>190.58441329976597</v>
      </c>
      <c r="BD33">
        <f t="shared" si="32"/>
        <v>1.6627963112228607E-2</v>
      </c>
      <c r="BE33">
        <f t="shared" si="33"/>
        <v>2.7397729897958736</v>
      </c>
      <c r="BF33">
        <f t="shared" si="34"/>
        <v>554.08503751090041</v>
      </c>
      <c r="BG33" t="s">
        <v>492</v>
      </c>
      <c r="BH33">
        <v>580.09</v>
      </c>
      <c r="BI33">
        <f t="shared" si="35"/>
        <v>580.09</v>
      </c>
      <c r="BJ33">
        <f t="shared" si="36"/>
        <v>0.36786506666899133</v>
      </c>
      <c r="BK33">
        <f t="shared" si="37"/>
        <v>0.61630098479804374</v>
      </c>
      <c r="BL33">
        <f t="shared" si="38"/>
        <v>0.8816255110843052</v>
      </c>
      <c r="BM33">
        <f t="shared" si="39"/>
        <v>-2.7400718894588119</v>
      </c>
      <c r="BN33">
        <f t="shared" si="40"/>
        <v>1.0311402882651357</v>
      </c>
      <c r="BO33">
        <f t="shared" si="41"/>
        <v>0.50380608140870786</v>
      </c>
      <c r="BP33">
        <f t="shared" si="42"/>
        <v>0.49619391859129214</v>
      </c>
      <c r="BQ33">
        <v>1124</v>
      </c>
      <c r="BR33">
        <v>300</v>
      </c>
      <c r="BS33">
        <v>300</v>
      </c>
      <c r="BT33">
        <v>300</v>
      </c>
      <c r="BU33">
        <v>10080.5</v>
      </c>
      <c r="BV33">
        <v>862.51</v>
      </c>
      <c r="BW33">
        <v>-1.0706E-2</v>
      </c>
      <c r="BX33">
        <v>-2.5</v>
      </c>
      <c r="BY33" t="s">
        <v>406</v>
      </c>
      <c r="BZ33" t="s">
        <v>406</v>
      </c>
      <c r="CA33" t="s">
        <v>406</v>
      </c>
      <c r="CB33" t="s">
        <v>406</v>
      </c>
      <c r="CC33" t="s">
        <v>406</v>
      </c>
      <c r="CD33" t="s">
        <v>406</v>
      </c>
      <c r="CE33" t="s">
        <v>406</v>
      </c>
      <c r="CF33" t="s">
        <v>406</v>
      </c>
      <c r="CG33" t="s">
        <v>406</v>
      </c>
      <c r="CH33" t="s">
        <v>406</v>
      </c>
      <c r="CI33">
        <f t="shared" si="43"/>
        <v>2000.08</v>
      </c>
      <c r="CJ33">
        <f t="shared" si="44"/>
        <v>1681.2641996828077</v>
      </c>
      <c r="CK33">
        <f t="shared" si="45"/>
        <v>0.8405984759023678</v>
      </c>
      <c r="CL33">
        <f t="shared" si="46"/>
        <v>0.19119695180473559</v>
      </c>
      <c r="CM33">
        <v>6</v>
      </c>
      <c r="CN33">
        <v>0.5</v>
      </c>
      <c r="CO33" t="s">
        <v>407</v>
      </c>
      <c r="CP33">
        <v>2</v>
      </c>
      <c r="CQ33">
        <v>1659551880.5999999</v>
      </c>
      <c r="CR33">
        <v>170.06100000000001</v>
      </c>
      <c r="CS33">
        <v>200.09100000000001</v>
      </c>
      <c r="CT33">
        <v>29.3444</v>
      </c>
      <c r="CU33">
        <v>22.084099999999999</v>
      </c>
      <c r="CV33">
        <v>169.708</v>
      </c>
      <c r="CW33">
        <v>29.328499999999998</v>
      </c>
      <c r="CX33">
        <v>500.03300000000002</v>
      </c>
      <c r="CY33">
        <v>98.770700000000005</v>
      </c>
      <c r="CZ33">
        <v>9.9627099999999996E-2</v>
      </c>
      <c r="DA33">
        <v>32.029699999999998</v>
      </c>
      <c r="DB33">
        <v>31.95</v>
      </c>
      <c r="DC33">
        <v>999.9</v>
      </c>
      <c r="DD33">
        <v>0</v>
      </c>
      <c r="DE33">
        <v>0</v>
      </c>
      <c r="DF33">
        <v>10038.799999999999</v>
      </c>
      <c r="DG33">
        <v>0</v>
      </c>
      <c r="DH33">
        <v>175.09800000000001</v>
      </c>
      <c r="DI33">
        <v>-30.0306</v>
      </c>
      <c r="DJ33">
        <v>175.202</v>
      </c>
      <c r="DK33">
        <v>204.61</v>
      </c>
      <c r="DL33">
        <v>7.2603</v>
      </c>
      <c r="DM33">
        <v>200.09100000000001</v>
      </c>
      <c r="DN33">
        <v>22.084099999999999</v>
      </c>
      <c r="DO33">
        <v>2.8983699999999999</v>
      </c>
      <c r="DP33">
        <v>2.18127</v>
      </c>
      <c r="DQ33">
        <v>23.455300000000001</v>
      </c>
      <c r="DR33">
        <v>18.825399999999998</v>
      </c>
      <c r="DS33">
        <v>2000.08</v>
      </c>
      <c r="DT33">
        <v>0.98000299999999996</v>
      </c>
      <c r="DU33">
        <v>1.9997000000000001E-2</v>
      </c>
      <c r="DV33">
        <v>0</v>
      </c>
      <c r="DW33">
        <v>709.60199999999998</v>
      </c>
      <c r="DX33">
        <v>5.0005300000000004</v>
      </c>
      <c r="DY33">
        <v>15464.8</v>
      </c>
      <c r="DZ33">
        <v>17834.2</v>
      </c>
      <c r="EA33">
        <v>51.561999999999998</v>
      </c>
      <c r="EB33">
        <v>52.186999999999998</v>
      </c>
      <c r="EC33">
        <v>52</v>
      </c>
      <c r="ED33">
        <v>51.686999999999998</v>
      </c>
      <c r="EE33">
        <v>52.625</v>
      </c>
      <c r="EF33">
        <v>1955.18</v>
      </c>
      <c r="EG33">
        <v>39.9</v>
      </c>
      <c r="EH33">
        <v>0</v>
      </c>
      <c r="EI33">
        <v>108.9000000953674</v>
      </c>
      <c r="EJ33">
        <v>0</v>
      </c>
      <c r="EK33">
        <v>709.61834615384601</v>
      </c>
      <c r="EL33">
        <v>-2.1981880258238431</v>
      </c>
      <c r="EM33">
        <v>-100.0136749500291</v>
      </c>
      <c r="EN33">
        <v>15474.692307692299</v>
      </c>
      <c r="EO33">
        <v>15</v>
      </c>
      <c r="EP33">
        <v>1659551843.5</v>
      </c>
      <c r="EQ33" t="s">
        <v>493</v>
      </c>
      <c r="ER33">
        <v>1659551842</v>
      </c>
      <c r="ES33">
        <v>1659551843.5</v>
      </c>
      <c r="ET33">
        <v>65</v>
      </c>
      <c r="EU33">
        <v>-9.7000000000000003E-2</v>
      </c>
      <c r="EV33">
        <v>-3.0000000000000001E-3</v>
      </c>
      <c r="EW33">
        <v>0.34499999999999997</v>
      </c>
      <c r="EX33">
        <v>1.7000000000000001E-2</v>
      </c>
      <c r="EY33">
        <v>200</v>
      </c>
      <c r="EZ33">
        <v>22</v>
      </c>
      <c r="FA33">
        <v>0.05</v>
      </c>
      <c r="FB33">
        <v>0.02</v>
      </c>
      <c r="FC33">
        <v>23.688807228962951</v>
      </c>
      <c r="FD33">
        <v>0.77270032909914999</v>
      </c>
      <c r="FE33">
        <v>0.14741193880481729</v>
      </c>
      <c r="FF33">
        <v>1</v>
      </c>
      <c r="FG33">
        <v>0.3211424156975014</v>
      </c>
      <c r="FH33">
        <v>0.1104043466421136</v>
      </c>
      <c r="FI33">
        <v>1.8518259645295122E-2</v>
      </c>
      <c r="FJ33">
        <v>1</v>
      </c>
      <c r="FK33">
        <v>2</v>
      </c>
      <c r="FL33">
        <v>2</v>
      </c>
      <c r="FM33" t="s">
        <v>409</v>
      </c>
      <c r="FN33">
        <v>3.13062</v>
      </c>
      <c r="FO33">
        <v>2.7383000000000002</v>
      </c>
      <c r="FP33">
        <v>4.2585600000000001E-2</v>
      </c>
      <c r="FQ33">
        <v>4.9454600000000001E-2</v>
      </c>
      <c r="FR33">
        <v>0.121903</v>
      </c>
      <c r="FS33">
        <v>0.10008400000000001</v>
      </c>
      <c r="FT33">
        <v>22696.7</v>
      </c>
      <c r="FU33">
        <v>23368.9</v>
      </c>
      <c r="FV33">
        <v>23582.7</v>
      </c>
      <c r="FW33">
        <v>24910.2</v>
      </c>
      <c r="FX33">
        <v>29856</v>
      </c>
      <c r="FY33">
        <v>31460.6</v>
      </c>
      <c r="FZ33">
        <v>37608.300000000003</v>
      </c>
      <c r="GA33">
        <v>38782.699999999997</v>
      </c>
      <c r="GB33">
        <v>2.1186699999999998</v>
      </c>
      <c r="GC33">
        <v>1.6663699999999999</v>
      </c>
      <c r="GD33">
        <v>-3.7275299999999997E-2</v>
      </c>
      <c r="GE33">
        <v>0</v>
      </c>
      <c r="GF33">
        <v>32.554299999999998</v>
      </c>
      <c r="GG33">
        <v>999.9</v>
      </c>
      <c r="GH33">
        <v>43.3</v>
      </c>
      <c r="GI33">
        <v>42.2</v>
      </c>
      <c r="GJ33">
        <v>36.522199999999998</v>
      </c>
      <c r="GK33">
        <v>61.376300000000001</v>
      </c>
      <c r="GL33">
        <v>26.3261</v>
      </c>
      <c r="GM33">
        <v>1</v>
      </c>
      <c r="GN33">
        <v>0.90455799999999997</v>
      </c>
      <c r="GO33">
        <v>3.6039400000000001</v>
      </c>
      <c r="GP33">
        <v>20.269100000000002</v>
      </c>
      <c r="GQ33">
        <v>5.2523299999999997</v>
      </c>
      <c r="GR33">
        <v>12.0099</v>
      </c>
      <c r="GS33">
        <v>4.9775999999999998</v>
      </c>
      <c r="GT33">
        <v>3.2926500000000001</v>
      </c>
      <c r="GU33">
        <v>9999</v>
      </c>
      <c r="GV33">
        <v>9999</v>
      </c>
      <c r="GW33">
        <v>9999</v>
      </c>
      <c r="GX33">
        <v>999.9</v>
      </c>
      <c r="GY33">
        <v>1.8758600000000001</v>
      </c>
      <c r="GZ33">
        <v>1.8768800000000001</v>
      </c>
      <c r="HA33">
        <v>1.88293</v>
      </c>
      <c r="HB33">
        <v>1.88615</v>
      </c>
      <c r="HC33">
        <v>1.8769800000000001</v>
      </c>
      <c r="HD33">
        <v>1.8833899999999999</v>
      </c>
      <c r="HE33">
        <v>1.8823700000000001</v>
      </c>
      <c r="HF33">
        <v>1.88585</v>
      </c>
      <c r="HG33">
        <v>5</v>
      </c>
      <c r="HH33">
        <v>0</v>
      </c>
      <c r="HI33">
        <v>0</v>
      </c>
      <c r="HJ33">
        <v>0</v>
      </c>
      <c r="HK33" t="s">
        <v>410</v>
      </c>
      <c r="HL33" t="s">
        <v>411</v>
      </c>
      <c r="HM33" t="s">
        <v>412</v>
      </c>
      <c r="HN33" t="s">
        <v>412</v>
      </c>
      <c r="HO33" t="s">
        <v>412</v>
      </c>
      <c r="HP33" t="s">
        <v>412</v>
      </c>
      <c r="HQ33">
        <v>0</v>
      </c>
      <c r="HR33">
        <v>100</v>
      </c>
      <c r="HS33">
        <v>100</v>
      </c>
      <c r="HT33">
        <v>0.35299999999999998</v>
      </c>
      <c r="HU33">
        <v>1.5900000000000001E-2</v>
      </c>
      <c r="HV33">
        <v>0.42765182378001348</v>
      </c>
      <c r="HW33">
        <v>-6.0172046994075008E-4</v>
      </c>
      <c r="HX33">
        <v>1.0037638322578611E-6</v>
      </c>
      <c r="HY33">
        <v>-3.7503755461929322E-10</v>
      </c>
      <c r="HZ33">
        <v>-3.2312489405414618E-2</v>
      </c>
      <c r="IA33">
        <v>5.4059752819484372E-3</v>
      </c>
      <c r="IB33">
        <v>-1.882334706413767E-4</v>
      </c>
      <c r="IC33">
        <v>2.0440475459167249E-6</v>
      </c>
      <c r="ID33">
        <v>4</v>
      </c>
      <c r="IE33">
        <v>2150</v>
      </c>
      <c r="IF33">
        <v>2</v>
      </c>
      <c r="IG33">
        <v>31</v>
      </c>
      <c r="IH33">
        <v>0.6</v>
      </c>
      <c r="II33">
        <v>0.6</v>
      </c>
      <c r="IJ33">
        <v>0.58227499999999999</v>
      </c>
      <c r="IK33">
        <v>2.7026400000000002</v>
      </c>
      <c r="IL33">
        <v>1.6003400000000001</v>
      </c>
      <c r="IM33">
        <v>2.34131</v>
      </c>
      <c r="IN33">
        <v>1.5502899999999999</v>
      </c>
      <c r="IO33">
        <v>2.4169900000000002</v>
      </c>
      <c r="IP33">
        <v>46.414999999999999</v>
      </c>
      <c r="IQ33">
        <v>24.1751</v>
      </c>
      <c r="IR33">
        <v>18</v>
      </c>
      <c r="IS33">
        <v>616.08600000000001</v>
      </c>
      <c r="IT33">
        <v>354.89800000000002</v>
      </c>
      <c r="IU33">
        <v>28.233000000000001</v>
      </c>
      <c r="IV33">
        <v>37.843499999999999</v>
      </c>
      <c r="IW33">
        <v>29.999099999999999</v>
      </c>
      <c r="IX33">
        <v>37.596200000000003</v>
      </c>
      <c r="IY33">
        <v>37.594200000000001</v>
      </c>
      <c r="IZ33">
        <v>11.6304</v>
      </c>
      <c r="JA33">
        <v>48.456899999999997</v>
      </c>
      <c r="JB33">
        <v>0</v>
      </c>
      <c r="JC33">
        <v>28.226800000000001</v>
      </c>
      <c r="JD33">
        <v>200</v>
      </c>
      <c r="JE33">
        <v>21.946899999999999</v>
      </c>
      <c r="JF33">
        <v>98.075500000000005</v>
      </c>
      <c r="JG33">
        <v>98.130099999999999</v>
      </c>
    </row>
    <row r="34" spans="1:267" x14ac:dyDescent="0.3">
      <c r="A34">
        <v>18</v>
      </c>
      <c r="B34">
        <v>1659552019.0999999</v>
      </c>
      <c r="C34">
        <v>3555.5</v>
      </c>
      <c r="D34" t="s">
        <v>494</v>
      </c>
      <c r="E34" t="s">
        <v>495</v>
      </c>
      <c r="F34" t="s">
        <v>398</v>
      </c>
      <c r="G34" t="s">
        <v>399</v>
      </c>
      <c r="H34" t="s">
        <v>480</v>
      </c>
      <c r="I34" t="s">
        <v>400</v>
      </c>
      <c r="J34" t="s">
        <v>402</v>
      </c>
      <c r="K34">
        <f t="shared" si="0"/>
        <v>9.1058552254858665</v>
      </c>
      <c r="L34">
        <v>1659552019.0999999</v>
      </c>
      <c r="M34">
        <f t="shared" si="1"/>
        <v>6.8291157917866737E-3</v>
      </c>
      <c r="N34">
        <f t="shared" si="2"/>
        <v>6.8291157917866734</v>
      </c>
      <c r="O34">
        <f t="shared" si="3"/>
        <v>15.270104952391176</v>
      </c>
      <c r="P34">
        <f t="shared" si="4"/>
        <v>100.899</v>
      </c>
      <c r="Q34">
        <f t="shared" si="5"/>
        <v>29.338542499640432</v>
      </c>
      <c r="R34">
        <f t="shared" si="6"/>
        <v>2.9006310438614018</v>
      </c>
      <c r="S34">
        <f t="shared" si="7"/>
        <v>9.9756411450281988</v>
      </c>
      <c r="T34">
        <f t="shared" si="8"/>
        <v>0.37267239764653459</v>
      </c>
      <c r="U34">
        <f t="shared" si="9"/>
        <v>2.9094834262590061</v>
      </c>
      <c r="V34">
        <f t="shared" si="10"/>
        <v>0.3480391639033189</v>
      </c>
      <c r="W34">
        <f t="shared" si="11"/>
        <v>0.21960184619272599</v>
      </c>
      <c r="X34">
        <f t="shared" si="12"/>
        <v>382.41869936563143</v>
      </c>
      <c r="Y34">
        <f t="shared" si="13"/>
        <v>32.705885598235085</v>
      </c>
      <c r="Z34">
        <f t="shared" si="14"/>
        <v>31.997800000000002</v>
      </c>
      <c r="AA34">
        <f t="shared" si="15"/>
        <v>4.7744886608470871</v>
      </c>
      <c r="AB34">
        <f t="shared" si="16"/>
        <v>60.168000761018092</v>
      </c>
      <c r="AC34">
        <f t="shared" si="17"/>
        <v>2.90993028241268</v>
      </c>
      <c r="AD34">
        <f t="shared" si="18"/>
        <v>4.8363419851204004</v>
      </c>
      <c r="AE34">
        <f t="shared" si="19"/>
        <v>1.8645583784344071</v>
      </c>
      <c r="AF34">
        <f t="shared" si="20"/>
        <v>-301.16400641779234</v>
      </c>
      <c r="AG34">
        <f t="shared" si="21"/>
        <v>35.700441640445661</v>
      </c>
      <c r="AH34">
        <f t="shared" si="22"/>
        <v>2.7857691673646001</v>
      </c>
      <c r="AI34">
        <f t="shared" si="23"/>
        <v>119.74090375564936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51377.747466067805</v>
      </c>
      <c r="AO34" t="s">
        <v>403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496</v>
      </c>
      <c r="AV34">
        <v>10082.200000000001</v>
      </c>
      <c r="AW34">
        <v>715.02744000000007</v>
      </c>
      <c r="AX34">
        <v>842.26599999999996</v>
      </c>
      <c r="AY34">
        <f t="shared" si="28"/>
        <v>0.15106695509494616</v>
      </c>
      <c r="AZ34">
        <v>0.5</v>
      </c>
      <c r="BA34">
        <f t="shared" si="29"/>
        <v>1681.3061996828158</v>
      </c>
      <c r="BB34">
        <f t="shared" si="30"/>
        <v>15.270104952391176</v>
      </c>
      <c r="BC34">
        <f t="shared" si="31"/>
        <v>126.99490408416926</v>
      </c>
      <c r="BD34">
        <f t="shared" si="32"/>
        <v>1.1455105258857144E-2</v>
      </c>
      <c r="BE34">
        <f t="shared" si="33"/>
        <v>3.0745678918536425</v>
      </c>
      <c r="BF34">
        <f t="shared" si="34"/>
        <v>525.67065861479898</v>
      </c>
      <c r="BG34" t="s">
        <v>497</v>
      </c>
      <c r="BH34">
        <v>583.52</v>
      </c>
      <c r="BI34">
        <f t="shared" si="35"/>
        <v>583.52</v>
      </c>
      <c r="BJ34">
        <f t="shared" si="36"/>
        <v>0.30720223777286515</v>
      </c>
      <c r="BK34">
        <f t="shared" si="37"/>
        <v>0.49175082899832229</v>
      </c>
      <c r="BL34">
        <f t="shared" si="38"/>
        <v>0.9091593378622711</v>
      </c>
      <c r="BM34">
        <f t="shared" si="39"/>
        <v>-0.84079896426416401</v>
      </c>
      <c r="BN34">
        <f t="shared" si="40"/>
        <v>1.062064629275034</v>
      </c>
      <c r="BO34">
        <f t="shared" si="41"/>
        <v>0.40130829627615544</v>
      </c>
      <c r="BP34">
        <f t="shared" si="42"/>
        <v>0.59869170372384461</v>
      </c>
      <c r="BQ34">
        <v>1126</v>
      </c>
      <c r="BR34">
        <v>300</v>
      </c>
      <c r="BS34">
        <v>300</v>
      </c>
      <c r="BT34">
        <v>300</v>
      </c>
      <c r="BU34">
        <v>10082.200000000001</v>
      </c>
      <c r="BV34">
        <v>808.16</v>
      </c>
      <c r="BW34">
        <v>-1.07075E-2</v>
      </c>
      <c r="BX34">
        <v>-1.98</v>
      </c>
      <c r="BY34" t="s">
        <v>406</v>
      </c>
      <c r="BZ34" t="s">
        <v>406</v>
      </c>
      <c r="CA34" t="s">
        <v>406</v>
      </c>
      <c r="CB34" t="s">
        <v>406</v>
      </c>
      <c r="CC34" t="s">
        <v>406</v>
      </c>
      <c r="CD34" t="s">
        <v>406</v>
      </c>
      <c r="CE34" t="s">
        <v>406</v>
      </c>
      <c r="CF34" t="s">
        <v>406</v>
      </c>
      <c r="CG34" t="s">
        <v>406</v>
      </c>
      <c r="CH34" t="s">
        <v>406</v>
      </c>
      <c r="CI34">
        <f t="shared" si="43"/>
        <v>2000.13</v>
      </c>
      <c r="CJ34">
        <f t="shared" si="44"/>
        <v>1681.3061996828158</v>
      </c>
      <c r="CK34">
        <f t="shared" si="45"/>
        <v>0.84059846094144663</v>
      </c>
      <c r="CL34">
        <f t="shared" si="46"/>
        <v>0.19119692188289331</v>
      </c>
      <c r="CM34">
        <v>6</v>
      </c>
      <c r="CN34">
        <v>0.5</v>
      </c>
      <c r="CO34" t="s">
        <v>407</v>
      </c>
      <c r="CP34">
        <v>2</v>
      </c>
      <c r="CQ34">
        <v>1659552019.0999999</v>
      </c>
      <c r="CR34">
        <v>100.899</v>
      </c>
      <c r="CS34">
        <v>120.047</v>
      </c>
      <c r="CT34">
        <v>29.432600000000001</v>
      </c>
      <c r="CU34">
        <v>21.4801</v>
      </c>
      <c r="CV34">
        <v>100.464</v>
      </c>
      <c r="CW34">
        <v>29.413699999999999</v>
      </c>
      <c r="CX34">
        <v>500.07799999999997</v>
      </c>
      <c r="CY34">
        <v>98.767700000000005</v>
      </c>
      <c r="CZ34">
        <v>9.9891800000000003E-2</v>
      </c>
      <c r="DA34">
        <v>32.2254</v>
      </c>
      <c r="DB34">
        <v>31.997800000000002</v>
      </c>
      <c r="DC34">
        <v>999.9</v>
      </c>
      <c r="DD34">
        <v>0</v>
      </c>
      <c r="DE34">
        <v>0</v>
      </c>
      <c r="DF34">
        <v>10009.4</v>
      </c>
      <c r="DG34">
        <v>0</v>
      </c>
      <c r="DH34">
        <v>792.59799999999996</v>
      </c>
      <c r="DI34">
        <v>-19.148199999999999</v>
      </c>
      <c r="DJ34">
        <v>103.959</v>
      </c>
      <c r="DK34">
        <v>122.682</v>
      </c>
      <c r="DL34">
        <v>7.9524499999999998</v>
      </c>
      <c r="DM34">
        <v>120.047</v>
      </c>
      <c r="DN34">
        <v>21.4801</v>
      </c>
      <c r="DO34">
        <v>2.90699</v>
      </c>
      <c r="DP34">
        <v>2.12154</v>
      </c>
      <c r="DQ34">
        <v>23.5045</v>
      </c>
      <c r="DR34">
        <v>18.381799999999998</v>
      </c>
      <c r="DS34">
        <v>2000.13</v>
      </c>
      <c r="DT34">
        <v>0.98</v>
      </c>
      <c r="DU34">
        <v>1.9999900000000001E-2</v>
      </c>
      <c r="DV34">
        <v>0</v>
      </c>
      <c r="DW34">
        <v>715.16700000000003</v>
      </c>
      <c r="DX34">
        <v>5.0005300000000004</v>
      </c>
      <c r="DY34">
        <v>15575.9</v>
      </c>
      <c r="DZ34">
        <v>17834.599999999999</v>
      </c>
      <c r="EA34">
        <v>51.436999999999998</v>
      </c>
      <c r="EB34">
        <v>51.936999999999998</v>
      </c>
      <c r="EC34">
        <v>51.811999999999998</v>
      </c>
      <c r="ED34">
        <v>51.5</v>
      </c>
      <c r="EE34">
        <v>52.436999999999998</v>
      </c>
      <c r="EF34">
        <v>1955.23</v>
      </c>
      <c r="EG34">
        <v>39.9</v>
      </c>
      <c r="EH34">
        <v>0</v>
      </c>
      <c r="EI34">
        <v>137.9000000953674</v>
      </c>
      <c r="EJ34">
        <v>0</v>
      </c>
      <c r="EK34">
        <v>715.02744000000007</v>
      </c>
      <c r="EL34">
        <v>-1.67330767712435</v>
      </c>
      <c r="EM34">
        <v>-79.523076678772185</v>
      </c>
      <c r="EN34">
        <v>15578.284</v>
      </c>
      <c r="EO34">
        <v>15</v>
      </c>
      <c r="EP34">
        <v>1659551981.0999999</v>
      </c>
      <c r="EQ34" t="s">
        <v>498</v>
      </c>
      <c r="ER34">
        <v>1659551967.0999999</v>
      </c>
      <c r="ES34">
        <v>1659551981.0999999</v>
      </c>
      <c r="ET34">
        <v>66</v>
      </c>
      <c r="EU34">
        <v>5.8000000000000003E-2</v>
      </c>
      <c r="EV34">
        <v>3.0000000000000001E-3</v>
      </c>
      <c r="EW34">
        <v>0.42799999999999999</v>
      </c>
      <c r="EX34">
        <v>0.02</v>
      </c>
      <c r="EY34">
        <v>120</v>
      </c>
      <c r="EZ34">
        <v>22</v>
      </c>
      <c r="FA34">
        <v>0.06</v>
      </c>
      <c r="FB34">
        <v>0.01</v>
      </c>
      <c r="FC34">
        <v>15.202759674877861</v>
      </c>
      <c r="FD34">
        <v>-1.8289433790688502E-2</v>
      </c>
      <c r="FE34">
        <v>0.1112897311162561</v>
      </c>
      <c r="FF34">
        <v>1</v>
      </c>
      <c r="FG34">
        <v>0.36544042073549998</v>
      </c>
      <c r="FH34">
        <v>9.7640949585742598E-2</v>
      </c>
      <c r="FI34">
        <v>1.9758499215691911E-2</v>
      </c>
      <c r="FJ34">
        <v>1</v>
      </c>
      <c r="FK34">
        <v>2</v>
      </c>
      <c r="FL34">
        <v>2</v>
      </c>
      <c r="FM34" t="s">
        <v>409</v>
      </c>
      <c r="FN34">
        <v>3.13063</v>
      </c>
      <c r="FO34">
        <v>2.7383099999999998</v>
      </c>
      <c r="FP34">
        <v>2.6052800000000001E-2</v>
      </c>
      <c r="FQ34">
        <v>3.09333E-2</v>
      </c>
      <c r="FR34">
        <v>0.122146</v>
      </c>
      <c r="FS34">
        <v>9.8124100000000006E-2</v>
      </c>
      <c r="FT34">
        <v>23090.1</v>
      </c>
      <c r="FU34">
        <v>23826.799999999999</v>
      </c>
      <c r="FV34">
        <v>23585.1</v>
      </c>
      <c r="FW34">
        <v>24913.599999999999</v>
      </c>
      <c r="FX34">
        <v>29850.9</v>
      </c>
      <c r="FY34">
        <v>31533.7</v>
      </c>
      <c r="FZ34">
        <v>37612.1</v>
      </c>
      <c r="GA34">
        <v>38788.300000000003</v>
      </c>
      <c r="GB34">
        <v>2.11972</v>
      </c>
      <c r="GC34">
        <v>1.66618</v>
      </c>
      <c r="GD34">
        <v>-2.2284700000000001E-2</v>
      </c>
      <c r="GE34">
        <v>0</v>
      </c>
      <c r="GF34">
        <v>32.359200000000001</v>
      </c>
      <c r="GG34">
        <v>999.9</v>
      </c>
      <c r="GH34">
        <v>43.2</v>
      </c>
      <c r="GI34">
        <v>42.2</v>
      </c>
      <c r="GJ34">
        <v>36.442799999999998</v>
      </c>
      <c r="GK34">
        <v>60.796300000000002</v>
      </c>
      <c r="GL34">
        <v>26.442299999999999</v>
      </c>
      <c r="GM34">
        <v>1</v>
      </c>
      <c r="GN34">
        <v>0.90051599999999998</v>
      </c>
      <c r="GO34">
        <v>3.5619999999999998</v>
      </c>
      <c r="GP34">
        <v>20.268599999999999</v>
      </c>
      <c r="GQ34">
        <v>5.2521800000000001</v>
      </c>
      <c r="GR34">
        <v>12.0099</v>
      </c>
      <c r="GS34">
        <v>4.9772999999999996</v>
      </c>
      <c r="GT34">
        <v>3.2928799999999998</v>
      </c>
      <c r="GU34">
        <v>9999</v>
      </c>
      <c r="GV34">
        <v>9999</v>
      </c>
      <c r="GW34">
        <v>9999</v>
      </c>
      <c r="GX34">
        <v>999.9</v>
      </c>
      <c r="GY34">
        <v>1.87591</v>
      </c>
      <c r="GZ34">
        <v>1.8769199999999999</v>
      </c>
      <c r="HA34">
        <v>1.8829400000000001</v>
      </c>
      <c r="HB34">
        <v>1.8861699999999999</v>
      </c>
      <c r="HC34">
        <v>1.8769800000000001</v>
      </c>
      <c r="HD34">
        <v>1.8833899999999999</v>
      </c>
      <c r="HE34">
        <v>1.8824000000000001</v>
      </c>
      <c r="HF34">
        <v>1.8858699999999999</v>
      </c>
      <c r="HG34">
        <v>5</v>
      </c>
      <c r="HH34">
        <v>0</v>
      </c>
      <c r="HI34">
        <v>0</v>
      </c>
      <c r="HJ34">
        <v>0</v>
      </c>
      <c r="HK34" t="s">
        <v>410</v>
      </c>
      <c r="HL34" t="s">
        <v>411</v>
      </c>
      <c r="HM34" t="s">
        <v>412</v>
      </c>
      <c r="HN34" t="s">
        <v>412</v>
      </c>
      <c r="HO34" t="s">
        <v>412</v>
      </c>
      <c r="HP34" t="s">
        <v>412</v>
      </c>
      <c r="HQ34">
        <v>0</v>
      </c>
      <c r="HR34">
        <v>100</v>
      </c>
      <c r="HS34">
        <v>100</v>
      </c>
      <c r="HT34">
        <v>0.435</v>
      </c>
      <c r="HU34">
        <v>1.89E-2</v>
      </c>
      <c r="HV34">
        <v>0.48612604841871487</v>
      </c>
      <c r="HW34">
        <v>-6.0172046994075008E-4</v>
      </c>
      <c r="HX34">
        <v>1.0037638322578611E-6</v>
      </c>
      <c r="HY34">
        <v>-3.7503755461929322E-10</v>
      </c>
      <c r="HZ34">
        <v>-2.9283908068325148E-2</v>
      </c>
      <c r="IA34">
        <v>5.4059752819484372E-3</v>
      </c>
      <c r="IB34">
        <v>-1.882334706413767E-4</v>
      </c>
      <c r="IC34">
        <v>2.0440475459167249E-6</v>
      </c>
      <c r="ID34">
        <v>4</v>
      </c>
      <c r="IE34">
        <v>2150</v>
      </c>
      <c r="IF34">
        <v>2</v>
      </c>
      <c r="IG34">
        <v>31</v>
      </c>
      <c r="IH34">
        <v>0.9</v>
      </c>
      <c r="II34">
        <v>0.6</v>
      </c>
      <c r="IJ34">
        <v>0.40527299999999999</v>
      </c>
      <c r="IK34">
        <v>2.7258300000000002</v>
      </c>
      <c r="IL34">
        <v>1.6015600000000001</v>
      </c>
      <c r="IM34">
        <v>2.34253</v>
      </c>
      <c r="IN34">
        <v>1.5502899999999999</v>
      </c>
      <c r="IO34">
        <v>2.4072300000000002</v>
      </c>
      <c r="IP34">
        <v>46.414999999999999</v>
      </c>
      <c r="IQ34">
        <v>24.1751</v>
      </c>
      <c r="IR34">
        <v>18</v>
      </c>
      <c r="IS34">
        <v>616.79499999999996</v>
      </c>
      <c r="IT34">
        <v>354.72</v>
      </c>
      <c r="IU34">
        <v>28.678000000000001</v>
      </c>
      <c r="IV34">
        <v>37.803400000000003</v>
      </c>
      <c r="IW34">
        <v>29.999700000000001</v>
      </c>
      <c r="IX34">
        <v>37.5884</v>
      </c>
      <c r="IY34">
        <v>37.582900000000002</v>
      </c>
      <c r="IZ34">
        <v>8.0810499999999994</v>
      </c>
      <c r="JA34">
        <v>49.804000000000002</v>
      </c>
      <c r="JB34">
        <v>0</v>
      </c>
      <c r="JC34">
        <v>28.681699999999999</v>
      </c>
      <c r="JD34">
        <v>120</v>
      </c>
      <c r="JE34">
        <v>21.422699999999999</v>
      </c>
      <c r="JF34">
        <v>98.085400000000007</v>
      </c>
      <c r="JG34">
        <v>98.143900000000002</v>
      </c>
    </row>
    <row r="35" spans="1:267" x14ac:dyDescent="0.3">
      <c r="A35">
        <v>19</v>
      </c>
      <c r="B35">
        <v>1659552143.0999999</v>
      </c>
      <c r="C35">
        <v>3679.5</v>
      </c>
      <c r="D35" t="s">
        <v>499</v>
      </c>
      <c r="E35" t="s">
        <v>500</v>
      </c>
      <c r="F35" t="s">
        <v>398</v>
      </c>
      <c r="G35" t="s">
        <v>399</v>
      </c>
      <c r="H35" t="s">
        <v>480</v>
      </c>
      <c r="I35" t="s">
        <v>400</v>
      </c>
      <c r="J35" t="s">
        <v>402</v>
      </c>
      <c r="K35">
        <f t="shared" si="0"/>
        <v>9.2692486279063182</v>
      </c>
      <c r="L35">
        <v>1659552143.0999999</v>
      </c>
      <c r="M35">
        <f t="shared" si="1"/>
        <v>7.0650057527786312E-3</v>
      </c>
      <c r="N35">
        <f t="shared" si="2"/>
        <v>7.0650057527786307</v>
      </c>
      <c r="O35">
        <f t="shared" si="3"/>
        <v>9.007850744634462</v>
      </c>
      <c r="P35">
        <f t="shared" si="4"/>
        <v>58.672899999999998</v>
      </c>
      <c r="Q35">
        <f t="shared" si="5"/>
        <v>18.277677601077158</v>
      </c>
      <c r="R35">
        <f t="shared" si="6"/>
        <v>1.8069443127373277</v>
      </c>
      <c r="S35">
        <f t="shared" si="7"/>
        <v>5.8004449624692995</v>
      </c>
      <c r="T35">
        <f t="shared" si="8"/>
        <v>0.39092786751404429</v>
      </c>
      <c r="U35">
        <f t="shared" si="9"/>
        <v>2.9102324210702291</v>
      </c>
      <c r="V35">
        <f t="shared" si="10"/>
        <v>0.36392240670241355</v>
      </c>
      <c r="W35">
        <f t="shared" si="11"/>
        <v>0.22972218817633083</v>
      </c>
      <c r="X35">
        <f t="shared" si="12"/>
        <v>382.35849936537085</v>
      </c>
      <c r="Y35">
        <f t="shared" si="13"/>
        <v>32.664408724275688</v>
      </c>
      <c r="Z35">
        <f t="shared" si="14"/>
        <v>31.973500000000001</v>
      </c>
      <c r="AA35">
        <f t="shared" si="15"/>
        <v>4.7679256826568261</v>
      </c>
      <c r="AB35">
        <f t="shared" si="16"/>
        <v>60.375522778752952</v>
      </c>
      <c r="AC35">
        <f t="shared" si="17"/>
        <v>2.9233509459767997</v>
      </c>
      <c r="AD35">
        <f t="shared" si="18"/>
        <v>4.8419472187254842</v>
      </c>
      <c r="AE35">
        <f t="shared" si="19"/>
        <v>1.8445747366800265</v>
      </c>
      <c r="AF35">
        <f t="shared" si="20"/>
        <v>-311.56675369753765</v>
      </c>
      <c r="AG35">
        <f t="shared" si="21"/>
        <v>42.738593057562298</v>
      </c>
      <c r="AH35">
        <f t="shared" si="22"/>
        <v>3.334048288440429</v>
      </c>
      <c r="AI35">
        <f t="shared" si="23"/>
        <v>116.86438701383594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51395.260682977103</v>
      </c>
      <c r="AO35" t="s">
        <v>403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501</v>
      </c>
      <c r="AV35">
        <v>10084.5</v>
      </c>
      <c r="AW35">
        <v>722.36779999999999</v>
      </c>
      <c r="AX35">
        <v>795.351</v>
      </c>
      <c r="AY35">
        <f t="shared" si="28"/>
        <v>9.1762253395041959E-2</v>
      </c>
      <c r="AZ35">
        <v>0.5</v>
      </c>
      <c r="BA35">
        <f t="shared" si="29"/>
        <v>1681.0376996826853</v>
      </c>
      <c r="BB35">
        <f t="shared" si="30"/>
        <v>9.007850744634462</v>
      </c>
      <c r="BC35">
        <f t="shared" si="31"/>
        <v>77.127903682450508</v>
      </c>
      <c r="BD35">
        <f t="shared" si="32"/>
        <v>7.7317036283198245E-3</v>
      </c>
      <c r="BE35">
        <f t="shared" si="33"/>
        <v>3.3149125354717599</v>
      </c>
      <c r="BF35">
        <f t="shared" si="34"/>
        <v>507.00556873432168</v>
      </c>
      <c r="BG35" t="s">
        <v>502</v>
      </c>
      <c r="BH35">
        <v>589.21</v>
      </c>
      <c r="BI35">
        <f t="shared" si="35"/>
        <v>589.21</v>
      </c>
      <c r="BJ35">
        <f t="shared" si="36"/>
        <v>0.25918242386066026</v>
      </c>
      <c r="BK35">
        <f t="shared" si="37"/>
        <v>0.35404504683687393</v>
      </c>
      <c r="BL35">
        <f t="shared" si="38"/>
        <v>0.92748306163945038</v>
      </c>
      <c r="BM35">
        <f t="shared" si="39"/>
        <v>-0.3681454854741128</v>
      </c>
      <c r="BN35">
        <f t="shared" si="40"/>
        <v>1.0813057032316844</v>
      </c>
      <c r="BO35">
        <f t="shared" si="41"/>
        <v>0.28878208863511706</v>
      </c>
      <c r="BP35">
        <f t="shared" si="42"/>
        <v>0.71121791136488288</v>
      </c>
      <c r="BQ35">
        <v>1128</v>
      </c>
      <c r="BR35">
        <v>300</v>
      </c>
      <c r="BS35">
        <v>300</v>
      </c>
      <c r="BT35">
        <v>300</v>
      </c>
      <c r="BU35">
        <v>10084.5</v>
      </c>
      <c r="BV35">
        <v>777.88</v>
      </c>
      <c r="BW35">
        <v>-1.0709700000000001E-2</v>
      </c>
      <c r="BX35">
        <v>-0.62</v>
      </c>
      <c r="BY35" t="s">
        <v>406</v>
      </c>
      <c r="BZ35" t="s">
        <v>406</v>
      </c>
      <c r="CA35" t="s">
        <v>406</v>
      </c>
      <c r="CB35" t="s">
        <v>406</v>
      </c>
      <c r="CC35" t="s">
        <v>406</v>
      </c>
      <c r="CD35" t="s">
        <v>406</v>
      </c>
      <c r="CE35" t="s">
        <v>406</v>
      </c>
      <c r="CF35" t="s">
        <v>406</v>
      </c>
      <c r="CG35" t="s">
        <v>406</v>
      </c>
      <c r="CH35" t="s">
        <v>406</v>
      </c>
      <c r="CI35">
        <f t="shared" si="43"/>
        <v>1999.81</v>
      </c>
      <c r="CJ35">
        <f t="shared" si="44"/>
        <v>1681.0376996826853</v>
      </c>
      <c r="CK35">
        <f t="shared" si="45"/>
        <v>0.84059870671848091</v>
      </c>
      <c r="CL35">
        <f t="shared" si="46"/>
        <v>0.19119741343696195</v>
      </c>
      <c r="CM35">
        <v>6</v>
      </c>
      <c r="CN35">
        <v>0.5</v>
      </c>
      <c r="CO35" t="s">
        <v>407</v>
      </c>
      <c r="CP35">
        <v>2</v>
      </c>
      <c r="CQ35">
        <v>1659552143.0999999</v>
      </c>
      <c r="CR35">
        <v>58.672899999999998</v>
      </c>
      <c r="CS35">
        <v>69.980699999999999</v>
      </c>
      <c r="CT35">
        <v>29.570399999999999</v>
      </c>
      <c r="CU35">
        <v>21.342400000000001</v>
      </c>
      <c r="CV35">
        <v>58.196199999999997</v>
      </c>
      <c r="CW35">
        <v>29.554099999999998</v>
      </c>
      <c r="CX35">
        <v>499.95800000000003</v>
      </c>
      <c r="CY35">
        <v>98.7607</v>
      </c>
      <c r="CZ35">
        <v>0.10001699999999999</v>
      </c>
      <c r="DA35">
        <v>32.245899999999999</v>
      </c>
      <c r="DB35">
        <v>31.973500000000001</v>
      </c>
      <c r="DC35">
        <v>999.9</v>
      </c>
      <c r="DD35">
        <v>0</v>
      </c>
      <c r="DE35">
        <v>0</v>
      </c>
      <c r="DF35">
        <v>10014.4</v>
      </c>
      <c r="DG35">
        <v>0</v>
      </c>
      <c r="DH35">
        <v>583.24300000000005</v>
      </c>
      <c r="DI35">
        <v>-11.3078</v>
      </c>
      <c r="DJ35">
        <v>60.460799999999999</v>
      </c>
      <c r="DK35">
        <v>71.506799999999998</v>
      </c>
      <c r="DL35">
        <v>8.2280300000000004</v>
      </c>
      <c r="DM35">
        <v>69.980699999999999</v>
      </c>
      <c r="DN35">
        <v>21.342400000000001</v>
      </c>
      <c r="DO35">
        <v>2.9203999999999999</v>
      </c>
      <c r="DP35">
        <v>2.1077900000000001</v>
      </c>
      <c r="DQ35">
        <v>23.5809</v>
      </c>
      <c r="DR35">
        <v>18.278199999999998</v>
      </c>
      <c r="DS35">
        <v>1999.81</v>
      </c>
      <c r="DT35">
        <v>0.97999400000000003</v>
      </c>
      <c r="DU35">
        <v>2.0005700000000001E-2</v>
      </c>
      <c r="DV35">
        <v>0</v>
      </c>
      <c r="DW35">
        <v>722.505</v>
      </c>
      <c r="DX35">
        <v>5.0005300000000004</v>
      </c>
      <c r="DY35">
        <v>15690.6</v>
      </c>
      <c r="DZ35">
        <v>17831.7</v>
      </c>
      <c r="EA35">
        <v>51.311999999999998</v>
      </c>
      <c r="EB35">
        <v>51.75</v>
      </c>
      <c r="EC35">
        <v>51.686999999999998</v>
      </c>
      <c r="ED35">
        <v>51.375</v>
      </c>
      <c r="EE35">
        <v>52.375</v>
      </c>
      <c r="EF35">
        <v>1954.9</v>
      </c>
      <c r="EG35">
        <v>39.909999999999997</v>
      </c>
      <c r="EH35">
        <v>0</v>
      </c>
      <c r="EI35">
        <v>123.5</v>
      </c>
      <c r="EJ35">
        <v>0</v>
      </c>
      <c r="EK35">
        <v>722.36779999999999</v>
      </c>
      <c r="EL35">
        <v>-1.7300769149669639</v>
      </c>
      <c r="EM35">
        <v>-94.569230649592072</v>
      </c>
      <c r="EN35">
        <v>15704.36</v>
      </c>
      <c r="EO35">
        <v>15</v>
      </c>
      <c r="EP35">
        <v>1659552105.5999999</v>
      </c>
      <c r="EQ35" t="s">
        <v>503</v>
      </c>
      <c r="ER35">
        <v>1659552094.5999999</v>
      </c>
      <c r="ES35">
        <v>1659552105.5999999</v>
      </c>
      <c r="ET35">
        <v>67</v>
      </c>
      <c r="EU35">
        <v>2.1999999999999999E-2</v>
      </c>
      <c r="EV35">
        <v>-2E-3</v>
      </c>
      <c r="EW35">
        <v>0.47099999999999997</v>
      </c>
      <c r="EX35">
        <v>1.7999999999999999E-2</v>
      </c>
      <c r="EY35">
        <v>70</v>
      </c>
      <c r="EZ35">
        <v>21</v>
      </c>
      <c r="FA35">
        <v>0.12</v>
      </c>
      <c r="FB35">
        <v>0.01</v>
      </c>
      <c r="FC35">
        <v>9.0534485258556341</v>
      </c>
      <c r="FD35">
        <v>-7.4148495073071044E-2</v>
      </c>
      <c r="FE35">
        <v>9.5501701197932928E-2</v>
      </c>
      <c r="FF35">
        <v>1</v>
      </c>
      <c r="FG35">
        <v>0.38547577572327418</v>
      </c>
      <c r="FH35">
        <v>9.5108498883052284E-2</v>
      </c>
      <c r="FI35">
        <v>1.975980070253551E-2</v>
      </c>
      <c r="FJ35">
        <v>1</v>
      </c>
      <c r="FK35">
        <v>2</v>
      </c>
      <c r="FL35">
        <v>2</v>
      </c>
      <c r="FM35" t="s">
        <v>409</v>
      </c>
      <c r="FN35">
        <v>3.1301399999999999</v>
      </c>
      <c r="FO35">
        <v>2.73847</v>
      </c>
      <c r="FP35">
        <v>1.5302400000000001E-2</v>
      </c>
      <c r="FQ35">
        <v>1.8372699999999999E-2</v>
      </c>
      <c r="FR35">
        <v>0.12255099999999999</v>
      </c>
      <c r="FS35">
        <v>9.7676899999999997E-2</v>
      </c>
      <c r="FT35">
        <v>23349</v>
      </c>
      <c r="FU35">
        <v>24139.8</v>
      </c>
      <c r="FV35">
        <v>23589.7</v>
      </c>
      <c r="FW35">
        <v>24918.5</v>
      </c>
      <c r="FX35">
        <v>29842.6</v>
      </c>
      <c r="FY35">
        <v>31555.1</v>
      </c>
      <c r="FZ35">
        <v>37619</v>
      </c>
      <c r="GA35">
        <v>38795.300000000003</v>
      </c>
      <c r="GB35">
        <v>2.1199499999999998</v>
      </c>
      <c r="GC35">
        <v>1.66737</v>
      </c>
      <c r="GD35">
        <v>-2.7522399999999999E-2</v>
      </c>
      <c r="GE35">
        <v>0</v>
      </c>
      <c r="GF35">
        <v>32.419800000000002</v>
      </c>
      <c r="GG35">
        <v>999.9</v>
      </c>
      <c r="GH35">
        <v>43.2</v>
      </c>
      <c r="GI35">
        <v>42.2</v>
      </c>
      <c r="GJ35">
        <v>36.4422</v>
      </c>
      <c r="GK35">
        <v>61.0563</v>
      </c>
      <c r="GL35">
        <v>26.370200000000001</v>
      </c>
      <c r="GM35">
        <v>1</v>
      </c>
      <c r="GN35">
        <v>0.89279200000000003</v>
      </c>
      <c r="GO35">
        <v>3.4916700000000001</v>
      </c>
      <c r="GP35">
        <v>20.27</v>
      </c>
      <c r="GQ35">
        <v>5.2529300000000001</v>
      </c>
      <c r="GR35">
        <v>12.0099</v>
      </c>
      <c r="GS35">
        <v>4.9776999999999996</v>
      </c>
      <c r="GT35">
        <v>3.2929300000000001</v>
      </c>
      <c r="GU35">
        <v>9999</v>
      </c>
      <c r="GV35">
        <v>9999</v>
      </c>
      <c r="GW35">
        <v>9999</v>
      </c>
      <c r="GX35">
        <v>999.9</v>
      </c>
      <c r="GY35">
        <v>1.8758999999999999</v>
      </c>
      <c r="GZ35">
        <v>1.8769400000000001</v>
      </c>
      <c r="HA35">
        <v>1.88293</v>
      </c>
      <c r="HB35">
        <v>1.88615</v>
      </c>
      <c r="HC35">
        <v>1.8769800000000001</v>
      </c>
      <c r="HD35">
        <v>1.8834</v>
      </c>
      <c r="HE35">
        <v>1.8824000000000001</v>
      </c>
      <c r="HF35">
        <v>1.88585</v>
      </c>
      <c r="HG35">
        <v>5</v>
      </c>
      <c r="HH35">
        <v>0</v>
      </c>
      <c r="HI35">
        <v>0</v>
      </c>
      <c r="HJ35">
        <v>0</v>
      </c>
      <c r="HK35" t="s">
        <v>410</v>
      </c>
      <c r="HL35" t="s">
        <v>411</v>
      </c>
      <c r="HM35" t="s">
        <v>412</v>
      </c>
      <c r="HN35" t="s">
        <v>412</v>
      </c>
      <c r="HO35" t="s">
        <v>412</v>
      </c>
      <c r="HP35" t="s">
        <v>412</v>
      </c>
      <c r="HQ35">
        <v>0</v>
      </c>
      <c r="HR35">
        <v>100</v>
      </c>
      <c r="HS35">
        <v>100</v>
      </c>
      <c r="HT35">
        <v>0.47699999999999998</v>
      </c>
      <c r="HU35">
        <v>1.6299999999999999E-2</v>
      </c>
      <c r="HV35">
        <v>0.50844181351780282</v>
      </c>
      <c r="HW35">
        <v>-6.0172046994075008E-4</v>
      </c>
      <c r="HX35">
        <v>1.0037638322578611E-6</v>
      </c>
      <c r="HY35">
        <v>-3.7503755461929322E-10</v>
      </c>
      <c r="HZ35">
        <v>-3.1774552268506853E-2</v>
      </c>
      <c r="IA35">
        <v>5.4059752819484372E-3</v>
      </c>
      <c r="IB35">
        <v>-1.882334706413767E-4</v>
      </c>
      <c r="IC35">
        <v>2.0440475459167249E-6</v>
      </c>
      <c r="ID35">
        <v>4</v>
      </c>
      <c r="IE35">
        <v>2150</v>
      </c>
      <c r="IF35">
        <v>2</v>
      </c>
      <c r="IG35">
        <v>31</v>
      </c>
      <c r="IH35">
        <v>0.8</v>
      </c>
      <c r="II35">
        <v>0.6</v>
      </c>
      <c r="IJ35">
        <v>0.29296899999999998</v>
      </c>
      <c r="IK35">
        <v>2.7477999999999998</v>
      </c>
      <c r="IL35">
        <v>1.6015600000000001</v>
      </c>
      <c r="IM35">
        <v>2.34131</v>
      </c>
      <c r="IN35">
        <v>1.5502899999999999</v>
      </c>
      <c r="IO35">
        <v>2.3767100000000001</v>
      </c>
      <c r="IP35">
        <v>46.385800000000003</v>
      </c>
      <c r="IQ35">
        <v>24.1751</v>
      </c>
      <c r="IR35">
        <v>18</v>
      </c>
      <c r="IS35">
        <v>616.58600000000001</v>
      </c>
      <c r="IT35">
        <v>355.20600000000002</v>
      </c>
      <c r="IU35">
        <v>28.692499999999999</v>
      </c>
      <c r="IV35">
        <v>37.735100000000003</v>
      </c>
      <c r="IW35">
        <v>29.9999</v>
      </c>
      <c r="IX35">
        <v>37.5456</v>
      </c>
      <c r="IY35">
        <v>37.541499999999999</v>
      </c>
      <c r="IZ35">
        <v>5.8574299999999999</v>
      </c>
      <c r="JA35">
        <v>49.967399999999998</v>
      </c>
      <c r="JB35">
        <v>0</v>
      </c>
      <c r="JC35">
        <v>28.708400000000001</v>
      </c>
      <c r="JD35">
        <v>70</v>
      </c>
      <c r="JE35">
        <v>21.314599999999999</v>
      </c>
      <c r="JF35">
        <v>98.103700000000003</v>
      </c>
      <c r="JG35">
        <v>98.162199999999999</v>
      </c>
    </row>
    <row r="36" spans="1:267" x14ac:dyDescent="0.3">
      <c r="A36">
        <v>20</v>
      </c>
      <c r="B36">
        <v>1659552256.5999999</v>
      </c>
      <c r="C36">
        <v>3793</v>
      </c>
      <c r="D36" t="s">
        <v>504</v>
      </c>
      <c r="E36" t="s">
        <v>505</v>
      </c>
      <c r="F36" t="s">
        <v>398</v>
      </c>
      <c r="G36" t="s">
        <v>399</v>
      </c>
      <c r="H36" t="s">
        <v>480</v>
      </c>
      <c r="I36" t="s">
        <v>400</v>
      </c>
      <c r="J36" t="s">
        <v>402</v>
      </c>
      <c r="K36">
        <f t="shared" si="0"/>
        <v>9.1400149169140512</v>
      </c>
      <c r="L36">
        <v>1659552256.5999999</v>
      </c>
      <c r="M36">
        <f t="shared" si="1"/>
        <v>7.2612654966066484E-3</v>
      </c>
      <c r="N36">
        <f t="shared" si="2"/>
        <v>7.2612654966066481</v>
      </c>
      <c r="O36">
        <f t="shared" si="3"/>
        <v>3.8130958941776734</v>
      </c>
      <c r="P36">
        <f t="shared" si="4"/>
        <v>25.1876</v>
      </c>
      <c r="Q36">
        <f t="shared" si="5"/>
        <v>8.5728138348754186</v>
      </c>
      <c r="R36">
        <f t="shared" si="6"/>
        <v>0.84746474866617827</v>
      </c>
      <c r="S36">
        <f t="shared" si="7"/>
        <v>2.4899179563036</v>
      </c>
      <c r="T36">
        <f t="shared" si="8"/>
        <v>0.40388118846715071</v>
      </c>
      <c r="U36">
        <f t="shared" si="9"/>
        <v>2.9123194602808642</v>
      </c>
      <c r="V36">
        <f t="shared" si="10"/>
        <v>0.37514602239238198</v>
      </c>
      <c r="W36">
        <f t="shared" si="11"/>
        <v>0.23687741263285372</v>
      </c>
      <c r="X36">
        <f t="shared" si="12"/>
        <v>382.38949936526262</v>
      </c>
      <c r="Y36">
        <f t="shared" si="13"/>
        <v>32.684261890599942</v>
      </c>
      <c r="Z36">
        <f t="shared" si="14"/>
        <v>31.9956</v>
      </c>
      <c r="AA36">
        <f t="shared" si="15"/>
        <v>4.7738941581550103</v>
      </c>
      <c r="AB36">
        <f t="shared" si="16"/>
        <v>60.374836120116036</v>
      </c>
      <c r="AC36">
        <f t="shared" si="17"/>
        <v>2.9350813915187999</v>
      </c>
      <c r="AD36">
        <f t="shared" si="18"/>
        <v>4.861431649569103</v>
      </c>
      <c r="AE36">
        <f t="shared" si="19"/>
        <v>1.8388127666362104</v>
      </c>
      <c r="AF36">
        <f t="shared" si="20"/>
        <v>-320.22180840035321</v>
      </c>
      <c r="AG36">
        <f t="shared" si="21"/>
        <v>50.462681911091643</v>
      </c>
      <c r="AH36">
        <f t="shared" si="22"/>
        <v>3.9355883419811488</v>
      </c>
      <c r="AI36">
        <f t="shared" si="23"/>
        <v>116.56596121798219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51442.013223120477</v>
      </c>
      <c r="AO36" t="s">
        <v>403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506</v>
      </c>
      <c r="AV36">
        <v>10087</v>
      </c>
      <c r="AW36">
        <v>735.30484000000001</v>
      </c>
      <c r="AX36">
        <v>785.44100000000003</v>
      </c>
      <c r="AY36">
        <f t="shared" si="28"/>
        <v>6.3831860063327528E-2</v>
      </c>
      <c r="AZ36">
        <v>0.5</v>
      </c>
      <c r="BA36">
        <f t="shared" si="29"/>
        <v>1681.1723996826313</v>
      </c>
      <c r="BB36">
        <f t="shared" si="30"/>
        <v>3.8130958941776734</v>
      </c>
      <c r="BC36">
        <f t="shared" si="31"/>
        <v>53.656180679435131</v>
      </c>
      <c r="BD36">
        <f t="shared" si="32"/>
        <v>4.6411245110823786E-3</v>
      </c>
      <c r="BE36">
        <f t="shared" si="33"/>
        <v>3.3693542863181323</v>
      </c>
      <c r="BF36">
        <f t="shared" si="34"/>
        <v>502.96029710460994</v>
      </c>
      <c r="BG36" t="s">
        <v>507</v>
      </c>
      <c r="BH36">
        <v>601.44000000000005</v>
      </c>
      <c r="BI36">
        <f t="shared" si="35"/>
        <v>601.44000000000005</v>
      </c>
      <c r="BJ36">
        <f t="shared" si="36"/>
        <v>0.23426457238672282</v>
      </c>
      <c r="BK36">
        <f t="shared" si="37"/>
        <v>0.27247764957799153</v>
      </c>
      <c r="BL36">
        <f t="shared" si="38"/>
        <v>0.93499185636104765</v>
      </c>
      <c r="BM36">
        <f t="shared" si="39"/>
        <v>-0.24085912087928332</v>
      </c>
      <c r="BN36">
        <f t="shared" si="40"/>
        <v>1.0853700545673002</v>
      </c>
      <c r="BO36">
        <f t="shared" si="41"/>
        <v>0.222872132273993</v>
      </c>
      <c r="BP36">
        <f t="shared" si="42"/>
        <v>0.77712786772600695</v>
      </c>
      <c r="BQ36">
        <v>1130</v>
      </c>
      <c r="BR36">
        <v>300</v>
      </c>
      <c r="BS36">
        <v>300</v>
      </c>
      <c r="BT36">
        <v>300</v>
      </c>
      <c r="BU36">
        <v>10087</v>
      </c>
      <c r="BV36">
        <v>770.88</v>
      </c>
      <c r="BW36">
        <v>-1.07125E-2</v>
      </c>
      <c r="BX36">
        <v>-1.02</v>
      </c>
      <c r="BY36" t="s">
        <v>406</v>
      </c>
      <c r="BZ36" t="s">
        <v>406</v>
      </c>
      <c r="CA36" t="s">
        <v>406</v>
      </c>
      <c r="CB36" t="s">
        <v>406</v>
      </c>
      <c r="CC36" t="s">
        <v>406</v>
      </c>
      <c r="CD36" t="s">
        <v>406</v>
      </c>
      <c r="CE36" t="s">
        <v>406</v>
      </c>
      <c r="CF36" t="s">
        <v>406</v>
      </c>
      <c r="CG36" t="s">
        <v>406</v>
      </c>
      <c r="CH36" t="s">
        <v>406</v>
      </c>
      <c r="CI36">
        <f t="shared" si="43"/>
        <v>1999.97</v>
      </c>
      <c r="CJ36">
        <f t="shared" si="44"/>
        <v>1681.1723996826313</v>
      </c>
      <c r="CK36">
        <f t="shared" si="45"/>
        <v>0.84059880882344795</v>
      </c>
      <c r="CL36">
        <f t="shared" si="46"/>
        <v>0.19119761764689602</v>
      </c>
      <c r="CM36">
        <v>6</v>
      </c>
      <c r="CN36">
        <v>0.5</v>
      </c>
      <c r="CO36" t="s">
        <v>407</v>
      </c>
      <c r="CP36">
        <v>2</v>
      </c>
      <c r="CQ36">
        <v>1659552256.5999999</v>
      </c>
      <c r="CR36">
        <v>25.1876</v>
      </c>
      <c r="CS36">
        <v>29.982500000000002</v>
      </c>
      <c r="CT36">
        <v>29.690799999999999</v>
      </c>
      <c r="CU36">
        <v>21.236499999999999</v>
      </c>
      <c r="CV36">
        <v>24.709399999999999</v>
      </c>
      <c r="CW36">
        <v>29.676500000000001</v>
      </c>
      <c r="CX36">
        <v>500.03</v>
      </c>
      <c r="CY36">
        <v>98.755399999999995</v>
      </c>
      <c r="CZ36">
        <v>9.9511000000000002E-2</v>
      </c>
      <c r="DA36">
        <v>32.317</v>
      </c>
      <c r="DB36">
        <v>31.9956</v>
      </c>
      <c r="DC36">
        <v>999.9</v>
      </c>
      <c r="DD36">
        <v>0</v>
      </c>
      <c r="DE36">
        <v>0</v>
      </c>
      <c r="DF36">
        <v>10026.9</v>
      </c>
      <c r="DG36">
        <v>0</v>
      </c>
      <c r="DH36">
        <v>450.04399999999998</v>
      </c>
      <c r="DI36">
        <v>-4.7949400000000004</v>
      </c>
      <c r="DJ36">
        <v>25.958300000000001</v>
      </c>
      <c r="DK36">
        <v>30.633099999999999</v>
      </c>
      <c r="DL36">
        <v>8.4543300000000006</v>
      </c>
      <c r="DM36">
        <v>29.982500000000002</v>
      </c>
      <c r="DN36">
        <v>21.236499999999999</v>
      </c>
      <c r="DO36">
        <v>2.9321299999999999</v>
      </c>
      <c r="DP36">
        <v>2.09721</v>
      </c>
      <c r="DQ36">
        <v>23.647400000000001</v>
      </c>
      <c r="DR36">
        <v>18.198</v>
      </c>
      <c r="DS36">
        <v>1999.97</v>
      </c>
      <c r="DT36">
        <v>0.97999099999999995</v>
      </c>
      <c r="DU36">
        <v>2.0008600000000001E-2</v>
      </c>
      <c r="DV36">
        <v>0</v>
      </c>
      <c r="DW36">
        <v>735.19299999999998</v>
      </c>
      <c r="DX36">
        <v>5.0005300000000004</v>
      </c>
      <c r="DY36">
        <v>15945.2</v>
      </c>
      <c r="DZ36">
        <v>17833.2</v>
      </c>
      <c r="EA36">
        <v>51.25</v>
      </c>
      <c r="EB36">
        <v>51.625</v>
      </c>
      <c r="EC36">
        <v>51.561999999999998</v>
      </c>
      <c r="ED36">
        <v>51.186999999999998</v>
      </c>
      <c r="EE36">
        <v>52.25</v>
      </c>
      <c r="EF36">
        <v>1955.05</v>
      </c>
      <c r="EG36">
        <v>39.92</v>
      </c>
      <c r="EH36">
        <v>0</v>
      </c>
      <c r="EI36">
        <v>113</v>
      </c>
      <c r="EJ36">
        <v>0</v>
      </c>
      <c r="EK36">
        <v>735.30484000000001</v>
      </c>
      <c r="EL36">
        <v>-1.5790769240955209</v>
      </c>
      <c r="EM36">
        <v>-39.238461331351651</v>
      </c>
      <c r="EN36">
        <v>15954.736000000001</v>
      </c>
      <c r="EO36">
        <v>15</v>
      </c>
      <c r="EP36">
        <v>1659552217.5999999</v>
      </c>
      <c r="EQ36" t="s">
        <v>508</v>
      </c>
      <c r="ER36">
        <v>1659552203.5999999</v>
      </c>
      <c r="ES36">
        <v>1659552217.5999999</v>
      </c>
      <c r="ET36">
        <v>68</v>
      </c>
      <c r="EU36">
        <v>-1.6E-2</v>
      </c>
      <c r="EV36">
        <v>-2E-3</v>
      </c>
      <c r="EW36">
        <v>0.47599999999999998</v>
      </c>
      <c r="EX36">
        <v>1.6E-2</v>
      </c>
      <c r="EY36">
        <v>30</v>
      </c>
      <c r="EZ36">
        <v>21</v>
      </c>
      <c r="FA36">
        <v>0.21</v>
      </c>
      <c r="FB36">
        <v>0.01</v>
      </c>
      <c r="FC36">
        <v>3.868079250143198</v>
      </c>
      <c r="FD36">
        <v>-0.23217756098415021</v>
      </c>
      <c r="FE36">
        <v>6.2574167750271817E-2</v>
      </c>
      <c r="FF36">
        <v>1</v>
      </c>
      <c r="FG36">
        <v>0.40113101828286241</v>
      </c>
      <c r="FH36">
        <v>6.2443772263124128E-2</v>
      </c>
      <c r="FI36">
        <v>1.519831087523326E-2</v>
      </c>
      <c r="FJ36">
        <v>1</v>
      </c>
      <c r="FK36">
        <v>2</v>
      </c>
      <c r="FL36">
        <v>2</v>
      </c>
      <c r="FM36" t="s">
        <v>409</v>
      </c>
      <c r="FN36">
        <v>3.1301299999999999</v>
      </c>
      <c r="FO36">
        <v>2.7380800000000001</v>
      </c>
      <c r="FP36">
        <v>6.5365800000000002E-3</v>
      </c>
      <c r="FQ36">
        <v>7.9361399999999995E-3</v>
      </c>
      <c r="FR36">
        <v>0.122908</v>
      </c>
      <c r="FS36">
        <v>9.7336599999999995E-2</v>
      </c>
      <c r="FT36">
        <v>23560.3</v>
      </c>
      <c r="FU36">
        <v>24400.400000000001</v>
      </c>
      <c r="FV36">
        <v>23593.599999999999</v>
      </c>
      <c r="FW36">
        <v>24923</v>
      </c>
      <c r="FX36">
        <v>29835.5</v>
      </c>
      <c r="FY36">
        <v>31572.2</v>
      </c>
      <c r="FZ36">
        <v>37625.300000000003</v>
      </c>
      <c r="GA36">
        <v>38801.599999999999</v>
      </c>
      <c r="GB36">
        <v>2.1206499999999999</v>
      </c>
      <c r="GC36">
        <v>1.6681699999999999</v>
      </c>
      <c r="GD36">
        <v>-3.0260499999999999E-2</v>
      </c>
      <c r="GE36">
        <v>0</v>
      </c>
      <c r="GF36">
        <v>32.486199999999997</v>
      </c>
      <c r="GG36">
        <v>999.9</v>
      </c>
      <c r="GH36">
        <v>43.1</v>
      </c>
      <c r="GI36">
        <v>42.1</v>
      </c>
      <c r="GJ36">
        <v>36.165999999999997</v>
      </c>
      <c r="GK36">
        <v>60.496299999999998</v>
      </c>
      <c r="GL36">
        <v>26.257999999999999</v>
      </c>
      <c r="GM36">
        <v>1</v>
      </c>
      <c r="GN36">
        <v>0.889042</v>
      </c>
      <c r="GO36">
        <v>3.9615100000000001</v>
      </c>
      <c r="GP36">
        <v>20.260100000000001</v>
      </c>
      <c r="GQ36">
        <v>5.2527799999999996</v>
      </c>
      <c r="GR36">
        <v>12.0099</v>
      </c>
      <c r="GS36">
        <v>4.9775999999999998</v>
      </c>
      <c r="GT36">
        <v>3.2929300000000001</v>
      </c>
      <c r="GU36">
        <v>9999</v>
      </c>
      <c r="GV36">
        <v>9999</v>
      </c>
      <c r="GW36">
        <v>9999</v>
      </c>
      <c r="GX36">
        <v>999.9</v>
      </c>
      <c r="GY36">
        <v>1.8758699999999999</v>
      </c>
      <c r="GZ36">
        <v>1.8769199999999999</v>
      </c>
      <c r="HA36">
        <v>1.88293</v>
      </c>
      <c r="HB36">
        <v>1.88615</v>
      </c>
      <c r="HC36">
        <v>1.8769800000000001</v>
      </c>
      <c r="HD36">
        <v>1.8833899999999999</v>
      </c>
      <c r="HE36">
        <v>1.8823700000000001</v>
      </c>
      <c r="HF36">
        <v>1.88584</v>
      </c>
      <c r="HG36">
        <v>5</v>
      </c>
      <c r="HH36">
        <v>0</v>
      </c>
      <c r="HI36">
        <v>0</v>
      </c>
      <c r="HJ36">
        <v>0</v>
      </c>
      <c r="HK36" t="s">
        <v>410</v>
      </c>
      <c r="HL36" t="s">
        <v>411</v>
      </c>
      <c r="HM36" t="s">
        <v>412</v>
      </c>
      <c r="HN36" t="s">
        <v>412</v>
      </c>
      <c r="HO36" t="s">
        <v>412</v>
      </c>
      <c r="HP36" t="s">
        <v>412</v>
      </c>
      <c r="HQ36">
        <v>0</v>
      </c>
      <c r="HR36">
        <v>100</v>
      </c>
      <c r="HS36">
        <v>100</v>
      </c>
      <c r="HT36">
        <v>0.47799999999999998</v>
      </c>
      <c r="HU36">
        <v>1.43E-2</v>
      </c>
      <c r="HV36">
        <v>0.49249336735300658</v>
      </c>
      <c r="HW36">
        <v>-6.0172046994075008E-4</v>
      </c>
      <c r="HX36">
        <v>1.0037638322578611E-6</v>
      </c>
      <c r="HY36">
        <v>-3.7503755461929322E-10</v>
      </c>
      <c r="HZ36">
        <v>-3.3761328735532038E-2</v>
      </c>
      <c r="IA36">
        <v>5.4059752819484372E-3</v>
      </c>
      <c r="IB36">
        <v>-1.882334706413767E-4</v>
      </c>
      <c r="IC36">
        <v>2.0440475459167249E-6</v>
      </c>
      <c r="ID36">
        <v>4</v>
      </c>
      <c r="IE36">
        <v>2150</v>
      </c>
      <c r="IF36">
        <v>2</v>
      </c>
      <c r="IG36">
        <v>31</v>
      </c>
      <c r="IH36">
        <v>0.9</v>
      </c>
      <c r="II36">
        <v>0.7</v>
      </c>
      <c r="IJ36">
        <v>0.20629900000000001</v>
      </c>
      <c r="IK36">
        <v>2.7575699999999999</v>
      </c>
      <c r="IL36">
        <v>1.6015600000000001</v>
      </c>
      <c r="IM36">
        <v>2.34253</v>
      </c>
      <c r="IN36">
        <v>1.5502899999999999</v>
      </c>
      <c r="IO36">
        <v>2.4108900000000002</v>
      </c>
      <c r="IP36">
        <v>46.327399999999997</v>
      </c>
      <c r="IQ36">
        <v>24.1751</v>
      </c>
      <c r="IR36">
        <v>18</v>
      </c>
      <c r="IS36">
        <v>616.64</v>
      </c>
      <c r="IT36">
        <v>355.39499999999998</v>
      </c>
      <c r="IU36">
        <v>28.461500000000001</v>
      </c>
      <c r="IV36">
        <v>37.667499999999997</v>
      </c>
      <c r="IW36">
        <v>29.9999</v>
      </c>
      <c r="IX36">
        <v>37.492699999999999</v>
      </c>
      <c r="IY36">
        <v>37.488900000000001</v>
      </c>
      <c r="IZ36">
        <v>4.1116099999999998</v>
      </c>
      <c r="JA36">
        <v>50.187899999999999</v>
      </c>
      <c r="JB36">
        <v>0</v>
      </c>
      <c r="JC36">
        <v>28.463000000000001</v>
      </c>
      <c r="JD36">
        <v>30</v>
      </c>
      <c r="JE36">
        <v>21.1935</v>
      </c>
      <c r="JF36">
        <v>98.120199999999997</v>
      </c>
      <c r="JG36">
        <v>98.178899999999999</v>
      </c>
    </row>
    <row r="37" spans="1:267" x14ac:dyDescent="0.3">
      <c r="A37">
        <v>21</v>
      </c>
      <c r="B37">
        <v>1659552372.5999999</v>
      </c>
      <c r="C37">
        <v>3909</v>
      </c>
      <c r="D37" t="s">
        <v>509</v>
      </c>
      <c r="E37" t="s">
        <v>510</v>
      </c>
      <c r="F37" t="s">
        <v>398</v>
      </c>
      <c r="G37" t="s">
        <v>399</v>
      </c>
      <c r="H37" t="s">
        <v>480</v>
      </c>
      <c r="I37" t="s">
        <v>400</v>
      </c>
      <c r="J37" t="s">
        <v>402</v>
      </c>
      <c r="K37">
        <f t="shared" si="0"/>
        <v>7.5633621869968444</v>
      </c>
      <c r="L37">
        <v>1659552372.5999999</v>
      </c>
      <c r="M37">
        <f t="shared" si="1"/>
        <v>7.4881691150609072E-3</v>
      </c>
      <c r="N37">
        <f t="shared" si="2"/>
        <v>7.4881691150609075</v>
      </c>
      <c r="O37">
        <f t="shared" si="3"/>
        <v>1.0870741181767396</v>
      </c>
      <c r="P37">
        <f t="shared" si="4"/>
        <v>8.6621100000000002</v>
      </c>
      <c r="Q37">
        <f t="shared" si="5"/>
        <v>4.035068530945142</v>
      </c>
      <c r="R37">
        <f t="shared" si="6"/>
        <v>0.39887924483747111</v>
      </c>
      <c r="S37">
        <f t="shared" si="7"/>
        <v>0.85627688080177511</v>
      </c>
      <c r="T37">
        <f t="shared" si="8"/>
        <v>0.41910687284304909</v>
      </c>
      <c r="U37">
        <f t="shared" si="9"/>
        <v>2.9072566360346905</v>
      </c>
      <c r="V37">
        <f t="shared" si="10"/>
        <v>0.38820352891951937</v>
      </c>
      <c r="W37">
        <f t="shared" si="11"/>
        <v>0.24521358536050036</v>
      </c>
      <c r="X37">
        <f t="shared" si="12"/>
        <v>382.42059936563459</v>
      </c>
      <c r="Y37">
        <f t="shared" si="13"/>
        <v>32.612332457687558</v>
      </c>
      <c r="Z37">
        <f t="shared" si="14"/>
        <v>31.9451</v>
      </c>
      <c r="AA37">
        <f t="shared" si="15"/>
        <v>4.7602653251033606</v>
      </c>
      <c r="AB37">
        <f t="shared" si="16"/>
        <v>60.266981007228502</v>
      </c>
      <c r="AC37">
        <f t="shared" si="17"/>
        <v>2.9276053084942499</v>
      </c>
      <c r="AD37">
        <f t="shared" si="18"/>
        <v>4.8577268341069031</v>
      </c>
      <c r="AE37">
        <f t="shared" si="19"/>
        <v>1.8326600166091107</v>
      </c>
      <c r="AF37">
        <f t="shared" si="20"/>
        <v>-330.22825797418602</v>
      </c>
      <c r="AG37">
        <f t="shared" si="21"/>
        <v>56.174189482665703</v>
      </c>
      <c r="AH37">
        <f t="shared" si="22"/>
        <v>4.3872783624167671</v>
      </c>
      <c r="AI37">
        <f t="shared" si="23"/>
        <v>112.75380923653105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51301.556833976923</v>
      </c>
      <c r="AO37" t="s">
        <v>403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511</v>
      </c>
      <c r="AV37">
        <v>10091</v>
      </c>
      <c r="AW37">
        <v>743.31683999999984</v>
      </c>
      <c r="AX37">
        <v>781.10799999999995</v>
      </c>
      <c r="AY37">
        <f t="shared" si="28"/>
        <v>4.8381478617553708E-2</v>
      </c>
      <c r="AZ37">
        <v>0.5</v>
      </c>
      <c r="BA37">
        <f t="shared" si="29"/>
        <v>1681.3145996828173</v>
      </c>
      <c r="BB37">
        <f t="shared" si="30"/>
        <v>1.0870741181767396</v>
      </c>
      <c r="BC37">
        <f t="shared" si="31"/>
        <v>40.672243176967548</v>
      </c>
      <c r="BD37">
        <f t="shared" si="32"/>
        <v>3.019368687144571E-3</v>
      </c>
      <c r="BE37">
        <f t="shared" si="33"/>
        <v>3.3935921793145121</v>
      </c>
      <c r="BF37">
        <f t="shared" si="34"/>
        <v>501.18000414324734</v>
      </c>
      <c r="BG37" t="s">
        <v>512</v>
      </c>
      <c r="BH37">
        <v>612.54999999999995</v>
      </c>
      <c r="BI37">
        <f t="shared" si="35"/>
        <v>612.54999999999995</v>
      </c>
      <c r="BJ37">
        <f t="shared" si="36"/>
        <v>0.21579346261976573</v>
      </c>
      <c r="BK37">
        <f t="shared" si="37"/>
        <v>0.22420270767332376</v>
      </c>
      <c r="BL37">
        <f t="shared" si="38"/>
        <v>0.94021324290963781</v>
      </c>
      <c r="BM37">
        <f t="shared" si="39"/>
        <v>-0.17785034559330115</v>
      </c>
      <c r="BN37">
        <f t="shared" si="40"/>
        <v>1.0871471316951733</v>
      </c>
      <c r="BO37">
        <f t="shared" si="41"/>
        <v>0.18476020075812419</v>
      </c>
      <c r="BP37">
        <f t="shared" si="42"/>
        <v>0.81523979924187584</v>
      </c>
      <c r="BQ37">
        <v>1132</v>
      </c>
      <c r="BR37">
        <v>300</v>
      </c>
      <c r="BS37">
        <v>300</v>
      </c>
      <c r="BT37">
        <v>300</v>
      </c>
      <c r="BU37">
        <v>10091</v>
      </c>
      <c r="BV37">
        <v>770.6</v>
      </c>
      <c r="BW37">
        <v>-1.07169E-2</v>
      </c>
      <c r="BX37">
        <v>-0.11</v>
      </c>
      <c r="BY37" t="s">
        <v>406</v>
      </c>
      <c r="BZ37" t="s">
        <v>406</v>
      </c>
      <c r="CA37" t="s">
        <v>406</v>
      </c>
      <c r="CB37" t="s">
        <v>406</v>
      </c>
      <c r="CC37" t="s">
        <v>406</v>
      </c>
      <c r="CD37" t="s">
        <v>406</v>
      </c>
      <c r="CE37" t="s">
        <v>406</v>
      </c>
      <c r="CF37" t="s">
        <v>406</v>
      </c>
      <c r="CG37" t="s">
        <v>406</v>
      </c>
      <c r="CH37" t="s">
        <v>406</v>
      </c>
      <c r="CI37">
        <f t="shared" si="43"/>
        <v>2000.14</v>
      </c>
      <c r="CJ37">
        <f t="shared" si="44"/>
        <v>1681.3145996828173</v>
      </c>
      <c r="CK37">
        <f t="shared" si="45"/>
        <v>0.84059845794935217</v>
      </c>
      <c r="CL37">
        <f t="shared" si="46"/>
        <v>0.19119691589870438</v>
      </c>
      <c r="CM37">
        <v>6</v>
      </c>
      <c r="CN37">
        <v>0.5</v>
      </c>
      <c r="CO37" t="s">
        <v>407</v>
      </c>
      <c r="CP37">
        <v>2</v>
      </c>
      <c r="CQ37">
        <v>1659552372.5999999</v>
      </c>
      <c r="CR37">
        <v>8.6621100000000002</v>
      </c>
      <c r="CS37">
        <v>10.0442</v>
      </c>
      <c r="CT37">
        <v>29.6157</v>
      </c>
      <c r="CU37">
        <v>20.897500000000001</v>
      </c>
      <c r="CV37">
        <v>8.2081099999999996</v>
      </c>
      <c r="CW37">
        <v>29.6</v>
      </c>
      <c r="CX37">
        <v>500.08499999999998</v>
      </c>
      <c r="CY37">
        <v>98.753200000000007</v>
      </c>
      <c r="CZ37">
        <v>9.99525E-2</v>
      </c>
      <c r="DA37">
        <v>32.3035</v>
      </c>
      <c r="DB37">
        <v>31.9451</v>
      </c>
      <c r="DC37">
        <v>999.9</v>
      </c>
      <c r="DD37">
        <v>0</v>
      </c>
      <c r="DE37">
        <v>0</v>
      </c>
      <c r="DF37">
        <v>9998.1200000000008</v>
      </c>
      <c r="DG37">
        <v>0</v>
      </c>
      <c r="DH37">
        <v>872.39599999999996</v>
      </c>
      <c r="DI37">
        <v>-1.38208</v>
      </c>
      <c r="DJ37">
        <v>8.9264700000000001</v>
      </c>
      <c r="DK37">
        <v>10.258599999999999</v>
      </c>
      <c r="DL37">
        <v>8.7181700000000006</v>
      </c>
      <c r="DM37">
        <v>10.0442</v>
      </c>
      <c r="DN37">
        <v>20.897500000000001</v>
      </c>
      <c r="DO37">
        <v>2.9246400000000001</v>
      </c>
      <c r="DP37">
        <v>2.0636899999999998</v>
      </c>
      <c r="DQ37">
        <v>23.605</v>
      </c>
      <c r="DR37">
        <v>17.941700000000001</v>
      </c>
      <c r="DS37">
        <v>2000.14</v>
      </c>
      <c r="DT37">
        <v>0.98000399999999999</v>
      </c>
      <c r="DU37">
        <v>1.9996099999999999E-2</v>
      </c>
      <c r="DV37">
        <v>0</v>
      </c>
      <c r="DW37">
        <v>743.47500000000002</v>
      </c>
      <c r="DX37">
        <v>5.0005300000000004</v>
      </c>
      <c r="DY37">
        <v>16095.7</v>
      </c>
      <c r="DZ37">
        <v>17834.8</v>
      </c>
      <c r="EA37">
        <v>51.061999999999998</v>
      </c>
      <c r="EB37">
        <v>51.436999999999998</v>
      </c>
      <c r="EC37">
        <v>51.436999999999998</v>
      </c>
      <c r="ED37">
        <v>51</v>
      </c>
      <c r="EE37">
        <v>52.125</v>
      </c>
      <c r="EF37">
        <v>1955.24</v>
      </c>
      <c r="EG37">
        <v>39.9</v>
      </c>
      <c r="EH37">
        <v>0</v>
      </c>
      <c r="EI37">
        <v>115.4000000953674</v>
      </c>
      <c r="EJ37">
        <v>0</v>
      </c>
      <c r="EK37">
        <v>743.31683999999984</v>
      </c>
      <c r="EL37">
        <v>-0.86253846878085183</v>
      </c>
      <c r="EM37">
        <v>-26.523076869548252</v>
      </c>
      <c r="EN37">
        <v>16094.704</v>
      </c>
      <c r="EO37">
        <v>15</v>
      </c>
      <c r="EP37">
        <v>1659552334.0999999</v>
      </c>
      <c r="EQ37" t="s">
        <v>513</v>
      </c>
      <c r="ER37">
        <v>1659552315.0999999</v>
      </c>
      <c r="ES37">
        <v>1659552334.0999999</v>
      </c>
      <c r="ET37">
        <v>69</v>
      </c>
      <c r="EU37">
        <v>-3.4000000000000002E-2</v>
      </c>
      <c r="EV37">
        <v>1E-3</v>
      </c>
      <c r="EW37">
        <v>0.45300000000000001</v>
      </c>
      <c r="EX37">
        <v>1.7000000000000001E-2</v>
      </c>
      <c r="EY37">
        <v>10</v>
      </c>
      <c r="EZ37">
        <v>21</v>
      </c>
      <c r="FA37">
        <v>0.43</v>
      </c>
      <c r="FB37">
        <v>0.01</v>
      </c>
      <c r="FC37">
        <v>1.0799059705343019</v>
      </c>
      <c r="FD37">
        <v>-0.23512308963129591</v>
      </c>
      <c r="FE37">
        <v>7.3109700453478213E-2</v>
      </c>
      <c r="FF37">
        <v>1</v>
      </c>
      <c r="FG37">
        <v>0.41551012088127492</v>
      </c>
      <c r="FH37">
        <v>7.5705307139599221E-2</v>
      </c>
      <c r="FI37">
        <v>1.7626177180703011E-2</v>
      </c>
      <c r="FJ37">
        <v>1</v>
      </c>
      <c r="FK37">
        <v>2</v>
      </c>
      <c r="FL37">
        <v>2</v>
      </c>
      <c r="FM37" t="s">
        <v>409</v>
      </c>
      <c r="FN37">
        <v>3.1301100000000002</v>
      </c>
      <c r="FO37">
        <v>2.73827</v>
      </c>
      <c r="FP37">
        <v>2.1738E-3</v>
      </c>
      <c r="FQ37">
        <v>2.6620699999999999E-3</v>
      </c>
      <c r="FR37">
        <v>0.122701</v>
      </c>
      <c r="FS37">
        <v>9.6231300000000006E-2</v>
      </c>
      <c r="FT37">
        <v>23667</v>
      </c>
      <c r="FU37">
        <v>24534.3</v>
      </c>
      <c r="FV37">
        <v>23597</v>
      </c>
      <c r="FW37">
        <v>24927.3</v>
      </c>
      <c r="FX37">
        <v>29847.1</v>
      </c>
      <c r="FY37">
        <v>31616.6</v>
      </c>
      <c r="FZ37">
        <v>37631</v>
      </c>
      <c r="GA37">
        <v>38808.6</v>
      </c>
      <c r="GB37">
        <v>2.1215000000000002</v>
      </c>
      <c r="GC37">
        <v>1.6691199999999999</v>
      </c>
      <c r="GD37">
        <v>-3.07523E-2</v>
      </c>
      <c r="GE37">
        <v>0</v>
      </c>
      <c r="GF37">
        <v>32.443800000000003</v>
      </c>
      <c r="GG37">
        <v>999.9</v>
      </c>
      <c r="GH37">
        <v>43.1</v>
      </c>
      <c r="GI37">
        <v>42.1</v>
      </c>
      <c r="GJ37">
        <v>36.167299999999997</v>
      </c>
      <c r="GK37">
        <v>60.8063</v>
      </c>
      <c r="GL37">
        <v>26.362200000000001</v>
      </c>
      <c r="GM37">
        <v>1</v>
      </c>
      <c r="GN37">
        <v>0.87894300000000003</v>
      </c>
      <c r="GO37">
        <v>3.1323300000000001</v>
      </c>
      <c r="GP37">
        <v>20.2774</v>
      </c>
      <c r="GQ37">
        <v>5.2530799999999997</v>
      </c>
      <c r="GR37">
        <v>12.0099</v>
      </c>
      <c r="GS37">
        <v>4.9776999999999996</v>
      </c>
      <c r="GT37">
        <v>3.2929300000000001</v>
      </c>
      <c r="GU37">
        <v>9999</v>
      </c>
      <c r="GV37">
        <v>9999</v>
      </c>
      <c r="GW37">
        <v>9999</v>
      </c>
      <c r="GX37">
        <v>999.9</v>
      </c>
      <c r="GY37">
        <v>1.8758999999999999</v>
      </c>
      <c r="GZ37">
        <v>1.87696</v>
      </c>
      <c r="HA37">
        <v>1.8829400000000001</v>
      </c>
      <c r="HB37">
        <v>1.8861600000000001</v>
      </c>
      <c r="HC37">
        <v>1.8769800000000001</v>
      </c>
      <c r="HD37">
        <v>1.8834</v>
      </c>
      <c r="HE37">
        <v>1.8824099999999999</v>
      </c>
      <c r="HF37">
        <v>1.88588</v>
      </c>
      <c r="HG37">
        <v>5</v>
      </c>
      <c r="HH37">
        <v>0</v>
      </c>
      <c r="HI37">
        <v>0</v>
      </c>
      <c r="HJ37">
        <v>0</v>
      </c>
      <c r="HK37" t="s">
        <v>410</v>
      </c>
      <c r="HL37" t="s">
        <v>411</v>
      </c>
      <c r="HM37" t="s">
        <v>412</v>
      </c>
      <c r="HN37" t="s">
        <v>412</v>
      </c>
      <c r="HO37" t="s">
        <v>412</v>
      </c>
      <c r="HP37" t="s">
        <v>412</v>
      </c>
      <c r="HQ37">
        <v>0</v>
      </c>
      <c r="HR37">
        <v>100</v>
      </c>
      <c r="HS37">
        <v>100</v>
      </c>
      <c r="HT37">
        <v>0.45400000000000001</v>
      </c>
      <c r="HU37">
        <v>1.5699999999999999E-2</v>
      </c>
      <c r="HV37">
        <v>0.45887647534248438</v>
      </c>
      <c r="HW37">
        <v>-6.0172046994075008E-4</v>
      </c>
      <c r="HX37">
        <v>1.0037638322578611E-6</v>
      </c>
      <c r="HY37">
        <v>-3.7503755461929322E-10</v>
      </c>
      <c r="HZ37">
        <v>-3.241228713375395E-2</v>
      </c>
      <c r="IA37">
        <v>5.4059752819484372E-3</v>
      </c>
      <c r="IB37">
        <v>-1.882334706413767E-4</v>
      </c>
      <c r="IC37">
        <v>2.0440475459167249E-6</v>
      </c>
      <c r="ID37">
        <v>4</v>
      </c>
      <c r="IE37">
        <v>2150</v>
      </c>
      <c r="IF37">
        <v>2</v>
      </c>
      <c r="IG37">
        <v>31</v>
      </c>
      <c r="IH37">
        <v>1</v>
      </c>
      <c r="II37">
        <v>0.6</v>
      </c>
      <c r="IJ37">
        <v>0.163574</v>
      </c>
      <c r="IK37">
        <v>2.7746599999999999</v>
      </c>
      <c r="IL37">
        <v>1.6015600000000001</v>
      </c>
      <c r="IM37">
        <v>2.34131</v>
      </c>
      <c r="IN37">
        <v>1.5502899999999999</v>
      </c>
      <c r="IO37">
        <v>2.3864700000000001</v>
      </c>
      <c r="IP37">
        <v>46.269100000000002</v>
      </c>
      <c r="IQ37">
        <v>24.183800000000002</v>
      </c>
      <c r="IR37">
        <v>18</v>
      </c>
      <c r="IS37">
        <v>616.80899999999997</v>
      </c>
      <c r="IT37">
        <v>355.68299999999999</v>
      </c>
      <c r="IU37">
        <v>28.927900000000001</v>
      </c>
      <c r="IV37">
        <v>37.610399999999998</v>
      </c>
      <c r="IW37">
        <v>29.999500000000001</v>
      </c>
      <c r="IX37">
        <v>37.440300000000001</v>
      </c>
      <c r="IY37">
        <v>37.438299999999998</v>
      </c>
      <c r="IZ37">
        <v>3.2517499999999999</v>
      </c>
      <c r="JA37">
        <v>50.962400000000002</v>
      </c>
      <c r="JB37">
        <v>0</v>
      </c>
      <c r="JC37">
        <v>28.948899999999998</v>
      </c>
      <c r="JD37">
        <v>10</v>
      </c>
      <c r="JE37">
        <v>20.9482</v>
      </c>
      <c r="JF37">
        <v>98.134699999999995</v>
      </c>
      <c r="JG37">
        <v>98.196299999999994</v>
      </c>
    </row>
    <row r="38" spans="1:267" x14ac:dyDescent="0.3">
      <c r="A38">
        <v>22</v>
      </c>
      <c r="B38">
        <v>1659552524.5999999</v>
      </c>
      <c r="C38">
        <v>4061</v>
      </c>
      <c r="D38" t="s">
        <v>514</v>
      </c>
      <c r="E38" t="s">
        <v>515</v>
      </c>
      <c r="F38" t="s">
        <v>398</v>
      </c>
      <c r="G38" t="s">
        <v>399</v>
      </c>
      <c r="H38" t="s">
        <v>480</v>
      </c>
      <c r="I38" t="s">
        <v>400</v>
      </c>
      <c r="J38" t="s">
        <v>402</v>
      </c>
      <c r="K38">
        <f t="shared" si="0"/>
        <v>6.813791812153565</v>
      </c>
      <c r="L38">
        <v>1659552524.5999999</v>
      </c>
      <c r="M38">
        <f t="shared" si="1"/>
        <v>6.4487234518750209E-3</v>
      </c>
      <c r="N38">
        <f t="shared" si="2"/>
        <v>6.4487234518750212</v>
      </c>
      <c r="O38">
        <f t="shared" si="3"/>
        <v>39.608638104869712</v>
      </c>
      <c r="P38">
        <f t="shared" si="4"/>
        <v>349.75299999999999</v>
      </c>
      <c r="Q38">
        <f t="shared" si="5"/>
        <v>150.42737904179938</v>
      </c>
      <c r="R38">
        <f t="shared" si="6"/>
        <v>14.869137277653177</v>
      </c>
      <c r="S38">
        <f t="shared" si="7"/>
        <v>34.571667760201798</v>
      </c>
      <c r="T38">
        <f t="shared" si="8"/>
        <v>0.34970873793991564</v>
      </c>
      <c r="U38">
        <f t="shared" si="9"/>
        <v>2.9117240843491938</v>
      </c>
      <c r="V38">
        <f t="shared" si="10"/>
        <v>0.32793818823008969</v>
      </c>
      <c r="W38">
        <f t="shared" si="11"/>
        <v>0.20680432538956595</v>
      </c>
      <c r="X38">
        <f t="shared" si="12"/>
        <v>382.37059936571109</v>
      </c>
      <c r="Y38">
        <f t="shared" si="13"/>
        <v>32.778895945998329</v>
      </c>
      <c r="Z38">
        <f t="shared" si="14"/>
        <v>31.995799999999999</v>
      </c>
      <c r="AA38">
        <f t="shared" si="15"/>
        <v>4.7739482011912182</v>
      </c>
      <c r="AB38">
        <f t="shared" si="16"/>
        <v>60.167282736821704</v>
      </c>
      <c r="AC38">
        <f t="shared" si="17"/>
        <v>2.90570521762278</v>
      </c>
      <c r="AD38">
        <f t="shared" si="18"/>
        <v>4.8293775046027152</v>
      </c>
      <c r="AE38">
        <f t="shared" si="19"/>
        <v>1.8682429835684382</v>
      </c>
      <c r="AF38">
        <f t="shared" si="20"/>
        <v>-284.38870422768844</v>
      </c>
      <c r="AG38">
        <f t="shared" si="21"/>
        <v>32.038978929312087</v>
      </c>
      <c r="AH38">
        <f t="shared" si="22"/>
        <v>2.497797037184124</v>
      </c>
      <c r="AI38">
        <f t="shared" si="23"/>
        <v>132.51867110451886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51444.763199840694</v>
      </c>
      <c r="AO38" t="s">
        <v>403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516</v>
      </c>
      <c r="AV38">
        <v>10090.4</v>
      </c>
      <c r="AW38">
        <v>712.34256000000005</v>
      </c>
      <c r="AX38">
        <v>1029.82</v>
      </c>
      <c r="AY38">
        <f t="shared" si="28"/>
        <v>0.30828439921539674</v>
      </c>
      <c r="AZ38">
        <v>0.5</v>
      </c>
      <c r="BA38">
        <f t="shared" si="29"/>
        <v>1681.0958996828554</v>
      </c>
      <c r="BB38">
        <f t="shared" si="30"/>
        <v>39.608638104869712</v>
      </c>
      <c r="BC38">
        <f t="shared" si="31"/>
        <v>259.12781972859796</v>
      </c>
      <c r="BD38">
        <f t="shared" si="32"/>
        <v>2.59343162103002E-2</v>
      </c>
      <c r="BE38">
        <f t="shared" si="33"/>
        <v>2.3324949991260611</v>
      </c>
      <c r="BF38">
        <f t="shared" si="34"/>
        <v>593.08397023201314</v>
      </c>
      <c r="BG38" t="s">
        <v>517</v>
      </c>
      <c r="BH38">
        <v>553.69000000000005</v>
      </c>
      <c r="BI38">
        <f t="shared" si="35"/>
        <v>553.69000000000005</v>
      </c>
      <c r="BJ38">
        <f t="shared" si="36"/>
        <v>0.46234293371657176</v>
      </c>
      <c r="BK38">
        <f t="shared" si="37"/>
        <v>0.6667873059878604</v>
      </c>
      <c r="BL38">
        <f t="shared" si="38"/>
        <v>0.83457254237052592</v>
      </c>
      <c r="BM38">
        <f t="shared" si="39"/>
        <v>8.7644147333326607</v>
      </c>
      <c r="BN38">
        <f t="shared" si="40"/>
        <v>0.98514380683305081</v>
      </c>
      <c r="BO38">
        <f t="shared" si="41"/>
        <v>0.51828078818204892</v>
      </c>
      <c r="BP38">
        <f t="shared" si="42"/>
        <v>0.48171921181795108</v>
      </c>
      <c r="BQ38">
        <v>1134</v>
      </c>
      <c r="BR38">
        <v>300</v>
      </c>
      <c r="BS38">
        <v>300</v>
      </c>
      <c r="BT38">
        <v>300</v>
      </c>
      <c r="BU38">
        <v>10090.4</v>
      </c>
      <c r="BV38">
        <v>914.82</v>
      </c>
      <c r="BW38">
        <v>-1.0718E-2</v>
      </c>
      <c r="BX38">
        <v>-22.15</v>
      </c>
      <c r="BY38" t="s">
        <v>406</v>
      </c>
      <c r="BZ38" t="s">
        <v>406</v>
      </c>
      <c r="CA38" t="s">
        <v>406</v>
      </c>
      <c r="CB38" t="s">
        <v>406</v>
      </c>
      <c r="CC38" t="s">
        <v>406</v>
      </c>
      <c r="CD38" t="s">
        <v>406</v>
      </c>
      <c r="CE38" t="s">
        <v>406</v>
      </c>
      <c r="CF38" t="s">
        <v>406</v>
      </c>
      <c r="CG38" t="s">
        <v>406</v>
      </c>
      <c r="CH38" t="s">
        <v>406</v>
      </c>
      <c r="CI38">
        <f t="shared" si="43"/>
        <v>1999.88</v>
      </c>
      <c r="CJ38">
        <f t="shared" si="44"/>
        <v>1681.0958996828554</v>
      </c>
      <c r="CK38">
        <f t="shared" si="45"/>
        <v>0.84059838574457235</v>
      </c>
      <c r="CL38">
        <f t="shared" si="46"/>
        <v>0.19119677148914488</v>
      </c>
      <c r="CM38">
        <v>6</v>
      </c>
      <c r="CN38">
        <v>0.5</v>
      </c>
      <c r="CO38" t="s">
        <v>407</v>
      </c>
      <c r="CP38">
        <v>2</v>
      </c>
      <c r="CQ38">
        <v>1659552524.5999999</v>
      </c>
      <c r="CR38">
        <v>349.75299999999999</v>
      </c>
      <c r="CS38">
        <v>399.98599999999999</v>
      </c>
      <c r="CT38">
        <v>29.3963</v>
      </c>
      <c r="CU38">
        <v>21.885899999999999</v>
      </c>
      <c r="CV38">
        <v>349.464</v>
      </c>
      <c r="CW38">
        <v>29.3748</v>
      </c>
      <c r="CX38">
        <v>500.03899999999999</v>
      </c>
      <c r="CY38">
        <v>98.746399999999994</v>
      </c>
      <c r="CZ38">
        <v>9.9550600000000003E-2</v>
      </c>
      <c r="DA38">
        <v>32.1999</v>
      </c>
      <c r="DB38">
        <v>31.995799999999999</v>
      </c>
      <c r="DC38">
        <v>999.9</v>
      </c>
      <c r="DD38">
        <v>0</v>
      </c>
      <c r="DE38">
        <v>0</v>
      </c>
      <c r="DF38">
        <v>10024.4</v>
      </c>
      <c r="DG38">
        <v>0</v>
      </c>
      <c r="DH38">
        <v>1275.8499999999999</v>
      </c>
      <c r="DI38">
        <v>-50.233600000000003</v>
      </c>
      <c r="DJ38">
        <v>360.34500000000003</v>
      </c>
      <c r="DK38">
        <v>408.93599999999998</v>
      </c>
      <c r="DL38">
        <v>7.5103600000000004</v>
      </c>
      <c r="DM38">
        <v>399.98599999999999</v>
      </c>
      <c r="DN38">
        <v>21.885899999999999</v>
      </c>
      <c r="DO38">
        <v>2.9027799999999999</v>
      </c>
      <c r="DP38">
        <v>2.1611500000000001</v>
      </c>
      <c r="DQ38">
        <v>23.480499999999999</v>
      </c>
      <c r="DR38">
        <v>18.677199999999999</v>
      </c>
      <c r="DS38">
        <v>1999.88</v>
      </c>
      <c r="DT38">
        <v>0.98000399999999999</v>
      </c>
      <c r="DU38">
        <v>1.9996099999999999E-2</v>
      </c>
      <c r="DV38">
        <v>0</v>
      </c>
      <c r="DW38">
        <v>710.80399999999997</v>
      </c>
      <c r="DX38">
        <v>5.0005300000000004</v>
      </c>
      <c r="DY38">
        <v>15468.7</v>
      </c>
      <c r="DZ38">
        <v>17832.400000000001</v>
      </c>
      <c r="EA38">
        <v>51</v>
      </c>
      <c r="EB38">
        <v>51.436999999999998</v>
      </c>
      <c r="EC38">
        <v>51.375</v>
      </c>
      <c r="ED38">
        <v>51</v>
      </c>
      <c r="EE38">
        <v>52.125</v>
      </c>
      <c r="EF38">
        <v>1954.99</v>
      </c>
      <c r="EG38">
        <v>39.89</v>
      </c>
      <c r="EH38">
        <v>0</v>
      </c>
      <c r="EI38">
        <v>151.4000000953674</v>
      </c>
      <c r="EJ38">
        <v>0</v>
      </c>
      <c r="EK38">
        <v>712.34256000000005</v>
      </c>
      <c r="EL38">
        <v>-12.057076889098409</v>
      </c>
      <c r="EM38">
        <v>-249.38461512428671</v>
      </c>
      <c r="EN38">
        <v>15498.424000000001</v>
      </c>
      <c r="EO38">
        <v>15</v>
      </c>
      <c r="EP38">
        <v>1659552450.0999999</v>
      </c>
      <c r="EQ38" t="s">
        <v>518</v>
      </c>
      <c r="ER38">
        <v>1659552441.0999999</v>
      </c>
      <c r="ES38">
        <v>1659552450.0999999</v>
      </c>
      <c r="ET38">
        <v>70</v>
      </c>
      <c r="EU38">
        <v>-6.7000000000000004E-2</v>
      </c>
      <c r="EV38">
        <v>6.0000000000000001E-3</v>
      </c>
      <c r="EW38">
        <v>0.28799999999999998</v>
      </c>
      <c r="EX38">
        <v>2.3E-2</v>
      </c>
      <c r="EY38">
        <v>400</v>
      </c>
      <c r="EZ38">
        <v>21</v>
      </c>
      <c r="FA38">
        <v>0.06</v>
      </c>
      <c r="FB38">
        <v>0.02</v>
      </c>
      <c r="FC38">
        <v>39.684595894947847</v>
      </c>
      <c r="FD38">
        <v>0.68893196491292974</v>
      </c>
      <c r="FE38">
        <v>0.16826383342058651</v>
      </c>
      <c r="FF38">
        <v>1</v>
      </c>
      <c r="FG38">
        <v>0.35446408976413712</v>
      </c>
      <c r="FH38">
        <v>-2.0624470767900489E-2</v>
      </c>
      <c r="FI38">
        <v>3.057337547021114E-3</v>
      </c>
      <c r="FJ38">
        <v>1</v>
      </c>
      <c r="FK38">
        <v>2</v>
      </c>
      <c r="FL38">
        <v>2</v>
      </c>
      <c r="FM38" t="s">
        <v>409</v>
      </c>
      <c r="FN38">
        <v>3.12981</v>
      </c>
      <c r="FO38">
        <v>2.7381000000000002</v>
      </c>
      <c r="FP38">
        <v>7.8946199999999994E-2</v>
      </c>
      <c r="FQ38">
        <v>8.7773400000000001E-2</v>
      </c>
      <c r="FR38">
        <v>0.12206699999999999</v>
      </c>
      <c r="FS38">
        <v>9.9469299999999997E-2</v>
      </c>
      <c r="FT38">
        <v>21853</v>
      </c>
      <c r="FU38">
        <v>22446.799999999999</v>
      </c>
      <c r="FV38">
        <v>23600.1</v>
      </c>
      <c r="FW38">
        <v>24930.2</v>
      </c>
      <c r="FX38">
        <v>29872</v>
      </c>
      <c r="FY38">
        <v>31507.4</v>
      </c>
      <c r="FZ38">
        <v>37635.300000000003</v>
      </c>
      <c r="GA38">
        <v>38813.699999999997</v>
      </c>
      <c r="GB38">
        <v>2.1206299999999998</v>
      </c>
      <c r="GC38">
        <v>1.6730700000000001</v>
      </c>
      <c r="GD38">
        <v>-3.2041199999999999E-2</v>
      </c>
      <c r="GE38">
        <v>0</v>
      </c>
      <c r="GF38">
        <v>32.515300000000003</v>
      </c>
      <c r="GG38">
        <v>999.9</v>
      </c>
      <c r="GH38">
        <v>43.1</v>
      </c>
      <c r="GI38">
        <v>42.1</v>
      </c>
      <c r="GJ38">
        <v>36.1751</v>
      </c>
      <c r="GK38">
        <v>60.846299999999999</v>
      </c>
      <c r="GL38">
        <v>26.1538</v>
      </c>
      <c r="GM38">
        <v>1</v>
      </c>
      <c r="GN38">
        <v>0.88227900000000004</v>
      </c>
      <c r="GO38">
        <v>4.6771799999999999</v>
      </c>
      <c r="GP38">
        <v>20.241</v>
      </c>
      <c r="GQ38">
        <v>5.2479899999999997</v>
      </c>
      <c r="GR38">
        <v>12.0099</v>
      </c>
      <c r="GS38">
        <v>4.9767000000000001</v>
      </c>
      <c r="GT38">
        <v>3.2921999999999998</v>
      </c>
      <c r="GU38">
        <v>9999</v>
      </c>
      <c r="GV38">
        <v>9999</v>
      </c>
      <c r="GW38">
        <v>9999</v>
      </c>
      <c r="GX38">
        <v>999.9</v>
      </c>
      <c r="GY38">
        <v>1.87591</v>
      </c>
      <c r="GZ38">
        <v>1.8769100000000001</v>
      </c>
      <c r="HA38">
        <v>1.8829400000000001</v>
      </c>
      <c r="HB38">
        <v>1.88618</v>
      </c>
      <c r="HC38">
        <v>1.8769800000000001</v>
      </c>
      <c r="HD38">
        <v>1.8833899999999999</v>
      </c>
      <c r="HE38">
        <v>1.8824399999999999</v>
      </c>
      <c r="HF38">
        <v>1.8858999999999999</v>
      </c>
      <c r="HG38">
        <v>5</v>
      </c>
      <c r="HH38">
        <v>0</v>
      </c>
      <c r="HI38">
        <v>0</v>
      </c>
      <c r="HJ38">
        <v>0</v>
      </c>
      <c r="HK38" t="s">
        <v>410</v>
      </c>
      <c r="HL38" t="s">
        <v>411</v>
      </c>
      <c r="HM38" t="s">
        <v>412</v>
      </c>
      <c r="HN38" t="s">
        <v>412</v>
      </c>
      <c r="HO38" t="s">
        <v>412</v>
      </c>
      <c r="HP38" t="s">
        <v>412</v>
      </c>
      <c r="HQ38">
        <v>0</v>
      </c>
      <c r="HR38">
        <v>100</v>
      </c>
      <c r="HS38">
        <v>100</v>
      </c>
      <c r="HT38">
        <v>0.28899999999999998</v>
      </c>
      <c r="HU38">
        <v>2.1499999999999998E-2</v>
      </c>
      <c r="HV38">
        <v>0.39188821447906519</v>
      </c>
      <c r="HW38">
        <v>-6.0172046994075008E-4</v>
      </c>
      <c r="HX38">
        <v>1.0037638322578611E-6</v>
      </c>
      <c r="HY38">
        <v>-3.7503755461929322E-10</v>
      </c>
      <c r="HZ38">
        <v>-2.6758198833897399E-2</v>
      </c>
      <c r="IA38">
        <v>5.4059752819484372E-3</v>
      </c>
      <c r="IB38">
        <v>-1.882334706413767E-4</v>
      </c>
      <c r="IC38">
        <v>2.0440475459167249E-6</v>
      </c>
      <c r="ID38">
        <v>4</v>
      </c>
      <c r="IE38">
        <v>2150</v>
      </c>
      <c r="IF38">
        <v>2</v>
      </c>
      <c r="IG38">
        <v>31</v>
      </c>
      <c r="IH38">
        <v>1.4</v>
      </c>
      <c r="II38">
        <v>1.2</v>
      </c>
      <c r="IJ38">
        <v>1.00342</v>
      </c>
      <c r="IK38">
        <v>2.7148400000000001</v>
      </c>
      <c r="IL38">
        <v>1.6015600000000001</v>
      </c>
      <c r="IM38">
        <v>2.34375</v>
      </c>
      <c r="IN38">
        <v>1.5502899999999999</v>
      </c>
      <c r="IO38">
        <v>2.3706100000000001</v>
      </c>
      <c r="IP38">
        <v>46.181800000000003</v>
      </c>
      <c r="IQ38">
        <v>24.1663</v>
      </c>
      <c r="IR38">
        <v>18</v>
      </c>
      <c r="IS38">
        <v>615.56299999999999</v>
      </c>
      <c r="IT38">
        <v>357.67599999999999</v>
      </c>
      <c r="IU38">
        <v>27.871700000000001</v>
      </c>
      <c r="IV38">
        <v>37.544400000000003</v>
      </c>
      <c r="IW38">
        <v>29.9999</v>
      </c>
      <c r="IX38">
        <v>37.372399999999999</v>
      </c>
      <c r="IY38">
        <v>37.374600000000001</v>
      </c>
      <c r="IZ38">
        <v>20.0822</v>
      </c>
      <c r="JA38">
        <v>47.591900000000003</v>
      </c>
      <c r="JB38">
        <v>0</v>
      </c>
      <c r="JC38">
        <v>27.884799999999998</v>
      </c>
      <c r="JD38">
        <v>400</v>
      </c>
      <c r="JE38">
        <v>21.887599999999999</v>
      </c>
      <c r="JF38">
        <v>98.146600000000007</v>
      </c>
      <c r="JG38">
        <v>98.208600000000004</v>
      </c>
    </row>
    <row r="39" spans="1:267" x14ac:dyDescent="0.3">
      <c r="A39">
        <v>23</v>
      </c>
      <c r="B39">
        <v>1659552638.0999999</v>
      </c>
      <c r="C39">
        <v>4174.5</v>
      </c>
      <c r="D39" t="s">
        <v>519</v>
      </c>
      <c r="E39" t="s">
        <v>520</v>
      </c>
      <c r="F39" t="s">
        <v>398</v>
      </c>
      <c r="G39" t="s">
        <v>399</v>
      </c>
      <c r="H39" t="s">
        <v>480</v>
      </c>
      <c r="I39" t="s">
        <v>400</v>
      </c>
      <c r="J39" t="s">
        <v>402</v>
      </c>
      <c r="K39">
        <f t="shared" si="0"/>
        <v>6.827938665842221</v>
      </c>
      <c r="L39">
        <v>1659552638.0999999</v>
      </c>
      <c r="M39">
        <f t="shared" si="1"/>
        <v>5.5980449360844122E-3</v>
      </c>
      <c r="N39">
        <f t="shared" si="2"/>
        <v>5.5980449360844124</v>
      </c>
      <c r="O39">
        <f t="shared" si="3"/>
        <v>39.903163397574964</v>
      </c>
      <c r="P39">
        <f t="shared" si="4"/>
        <v>349.81</v>
      </c>
      <c r="Q39">
        <f t="shared" si="5"/>
        <v>115.01005084861089</v>
      </c>
      <c r="R39">
        <f t="shared" si="6"/>
        <v>11.367933050556857</v>
      </c>
      <c r="S39">
        <f t="shared" si="7"/>
        <v>34.576253388930006</v>
      </c>
      <c r="T39">
        <f t="shared" si="8"/>
        <v>0.29421296868295943</v>
      </c>
      <c r="U39">
        <f t="shared" si="9"/>
        <v>2.9141795885091555</v>
      </c>
      <c r="V39">
        <f t="shared" si="10"/>
        <v>0.27865099923143638</v>
      </c>
      <c r="W39">
        <f t="shared" si="11"/>
        <v>0.17548643137452302</v>
      </c>
      <c r="X39">
        <f t="shared" si="12"/>
        <v>382.44079936534837</v>
      </c>
      <c r="Y39">
        <f t="shared" si="13"/>
        <v>32.840559250261336</v>
      </c>
      <c r="Z39">
        <f t="shared" si="14"/>
        <v>31.994900000000001</v>
      </c>
      <c r="AA39">
        <f t="shared" si="15"/>
        <v>4.7737050117224502</v>
      </c>
      <c r="AB39">
        <f t="shared" si="16"/>
        <v>59.856939183007796</v>
      </c>
      <c r="AC39">
        <f t="shared" si="17"/>
        <v>2.8646961167319001</v>
      </c>
      <c r="AD39">
        <f t="shared" si="18"/>
        <v>4.7859047853638508</v>
      </c>
      <c r="AE39">
        <f t="shared" si="19"/>
        <v>1.9090088949905502</v>
      </c>
      <c r="AF39">
        <f t="shared" si="20"/>
        <v>-246.87378168132258</v>
      </c>
      <c r="AG39">
        <f t="shared" si="21"/>
        <v>7.0856271739039958</v>
      </c>
      <c r="AH39">
        <f t="shared" si="22"/>
        <v>0.55150220524144478</v>
      </c>
      <c r="AI39">
        <f t="shared" si="23"/>
        <v>143.20414706317121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51540.970643284076</v>
      </c>
      <c r="AO39" t="s">
        <v>403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521</v>
      </c>
      <c r="AV39">
        <v>10087.799999999999</v>
      </c>
      <c r="AW39">
        <v>709.0254799999999</v>
      </c>
      <c r="AX39">
        <v>1040.53</v>
      </c>
      <c r="AY39">
        <f t="shared" si="28"/>
        <v>0.31859198677597</v>
      </c>
      <c r="AZ39">
        <v>0.5</v>
      </c>
      <c r="BA39">
        <f t="shared" si="29"/>
        <v>1681.399199682674</v>
      </c>
      <c r="BB39">
        <f t="shared" si="30"/>
        <v>39.903163397574964</v>
      </c>
      <c r="BC39">
        <f t="shared" si="31"/>
        <v>267.84015579521451</v>
      </c>
      <c r="BD39">
        <f t="shared" si="32"/>
        <v>2.6104804821605286E-2</v>
      </c>
      <c r="BE39">
        <f t="shared" si="33"/>
        <v>2.2981941894995823</v>
      </c>
      <c r="BF39">
        <f t="shared" si="34"/>
        <v>596.62058669140151</v>
      </c>
      <c r="BG39" t="s">
        <v>522</v>
      </c>
      <c r="BH39">
        <v>552.04</v>
      </c>
      <c r="BI39">
        <f t="shared" si="35"/>
        <v>552.04</v>
      </c>
      <c r="BJ39">
        <f t="shared" si="36"/>
        <v>0.46946267767387773</v>
      </c>
      <c r="BK39">
        <f t="shared" si="37"/>
        <v>0.6786311285799097</v>
      </c>
      <c r="BL39">
        <f t="shared" si="38"/>
        <v>0.83037540410371458</v>
      </c>
      <c r="BM39">
        <f t="shared" si="39"/>
        <v>7.0632872397092648</v>
      </c>
      <c r="BN39">
        <f t="shared" si="40"/>
        <v>0.98075135448144191</v>
      </c>
      <c r="BO39">
        <f t="shared" si="41"/>
        <v>0.52837526829254911</v>
      </c>
      <c r="BP39">
        <f t="shared" si="42"/>
        <v>0.47162473170745089</v>
      </c>
      <c r="BQ39">
        <v>1136</v>
      </c>
      <c r="BR39">
        <v>300</v>
      </c>
      <c r="BS39">
        <v>300</v>
      </c>
      <c r="BT39">
        <v>300</v>
      </c>
      <c r="BU39">
        <v>10087.799999999999</v>
      </c>
      <c r="BV39">
        <v>928.6</v>
      </c>
      <c r="BW39">
        <v>-1.0715300000000001E-2</v>
      </c>
      <c r="BX39">
        <v>-17.420000000000002</v>
      </c>
      <c r="BY39" t="s">
        <v>406</v>
      </c>
      <c r="BZ39" t="s">
        <v>406</v>
      </c>
      <c r="CA39" t="s">
        <v>406</v>
      </c>
      <c r="CB39" t="s">
        <v>406</v>
      </c>
      <c r="CC39" t="s">
        <v>406</v>
      </c>
      <c r="CD39" t="s">
        <v>406</v>
      </c>
      <c r="CE39" t="s">
        <v>406</v>
      </c>
      <c r="CF39" t="s">
        <v>406</v>
      </c>
      <c r="CG39" t="s">
        <v>406</v>
      </c>
      <c r="CH39" t="s">
        <v>406</v>
      </c>
      <c r="CI39">
        <f t="shared" si="43"/>
        <v>2000.24</v>
      </c>
      <c r="CJ39">
        <f t="shared" si="44"/>
        <v>1681.399199682674</v>
      </c>
      <c r="CK39">
        <f t="shared" si="45"/>
        <v>0.84059872799397772</v>
      </c>
      <c r="CL39">
        <f t="shared" si="46"/>
        <v>0.19119745598795562</v>
      </c>
      <c r="CM39">
        <v>6</v>
      </c>
      <c r="CN39">
        <v>0.5</v>
      </c>
      <c r="CO39" t="s">
        <v>407</v>
      </c>
      <c r="CP39">
        <v>2</v>
      </c>
      <c r="CQ39">
        <v>1659552638.0999999</v>
      </c>
      <c r="CR39">
        <v>349.81</v>
      </c>
      <c r="CS39">
        <v>400.04399999999998</v>
      </c>
      <c r="CT39">
        <v>28.982299999999999</v>
      </c>
      <c r="CU39">
        <v>22.459299999999999</v>
      </c>
      <c r="CV39">
        <v>349.49700000000001</v>
      </c>
      <c r="CW39">
        <v>28.957599999999999</v>
      </c>
      <c r="CX39">
        <v>499.99700000000001</v>
      </c>
      <c r="CY39">
        <v>98.743300000000005</v>
      </c>
      <c r="CZ39">
        <v>9.9653000000000005E-2</v>
      </c>
      <c r="DA39">
        <v>32.04</v>
      </c>
      <c r="DB39">
        <v>31.994900000000001</v>
      </c>
      <c r="DC39">
        <v>999.9</v>
      </c>
      <c r="DD39">
        <v>0</v>
      </c>
      <c r="DE39">
        <v>0</v>
      </c>
      <c r="DF39">
        <v>10038.799999999999</v>
      </c>
      <c r="DG39">
        <v>0</v>
      </c>
      <c r="DH39">
        <v>757.88300000000004</v>
      </c>
      <c r="DI39">
        <v>-50.233600000000003</v>
      </c>
      <c r="DJ39">
        <v>360.25099999999998</v>
      </c>
      <c r="DK39">
        <v>409.23500000000001</v>
      </c>
      <c r="DL39">
        <v>6.5229900000000001</v>
      </c>
      <c r="DM39">
        <v>400.04399999999998</v>
      </c>
      <c r="DN39">
        <v>22.459299999999999</v>
      </c>
      <c r="DO39">
        <v>2.8618000000000001</v>
      </c>
      <c r="DP39">
        <v>2.2176999999999998</v>
      </c>
      <c r="DQ39">
        <v>23.245000000000001</v>
      </c>
      <c r="DR39">
        <v>19.090800000000002</v>
      </c>
      <c r="DS39">
        <v>2000.24</v>
      </c>
      <c r="DT39">
        <v>0.97999400000000003</v>
      </c>
      <c r="DU39">
        <v>2.0005700000000001E-2</v>
      </c>
      <c r="DV39">
        <v>0</v>
      </c>
      <c r="DW39">
        <v>709.76</v>
      </c>
      <c r="DX39">
        <v>5.0005300000000004</v>
      </c>
      <c r="DY39">
        <v>15460.3</v>
      </c>
      <c r="DZ39">
        <v>17835.599999999999</v>
      </c>
      <c r="EA39">
        <v>51</v>
      </c>
      <c r="EB39">
        <v>51.436999999999998</v>
      </c>
      <c r="EC39">
        <v>51.375</v>
      </c>
      <c r="ED39">
        <v>50.936999999999998</v>
      </c>
      <c r="EE39">
        <v>52</v>
      </c>
      <c r="EF39">
        <v>1955.32</v>
      </c>
      <c r="EG39">
        <v>39.92</v>
      </c>
      <c r="EH39">
        <v>0</v>
      </c>
      <c r="EI39">
        <v>112.9000000953674</v>
      </c>
      <c r="EJ39">
        <v>0</v>
      </c>
      <c r="EK39">
        <v>709.0254799999999</v>
      </c>
      <c r="EL39">
        <v>1.8927692314056981</v>
      </c>
      <c r="EM39">
        <v>45.546153704403558</v>
      </c>
      <c r="EN39">
        <v>15443.067999999999</v>
      </c>
      <c r="EO39">
        <v>15</v>
      </c>
      <c r="EP39">
        <v>1659552600.0999999</v>
      </c>
      <c r="EQ39" t="s">
        <v>523</v>
      </c>
      <c r="ER39">
        <v>1659552594.0999999</v>
      </c>
      <c r="ES39">
        <v>1659552600.0999999</v>
      </c>
      <c r="ET39">
        <v>71</v>
      </c>
      <c r="EU39">
        <v>2.5000000000000001E-2</v>
      </c>
      <c r="EV39">
        <v>3.0000000000000001E-3</v>
      </c>
      <c r="EW39">
        <v>0.313</v>
      </c>
      <c r="EX39">
        <v>2.5999999999999999E-2</v>
      </c>
      <c r="EY39">
        <v>400</v>
      </c>
      <c r="EZ39">
        <v>22</v>
      </c>
      <c r="FA39">
        <v>0.04</v>
      </c>
      <c r="FB39">
        <v>0.01</v>
      </c>
      <c r="FC39">
        <v>39.62029270015347</v>
      </c>
      <c r="FD39">
        <v>0.8778980954195641</v>
      </c>
      <c r="FE39">
        <v>0.14397068510253749</v>
      </c>
      <c r="FF39">
        <v>1</v>
      </c>
      <c r="FG39">
        <v>0.2931694839351156</v>
      </c>
      <c r="FH39">
        <v>4.3522395215571753E-2</v>
      </c>
      <c r="FI39">
        <v>1.010543641968799E-2</v>
      </c>
      <c r="FJ39">
        <v>1</v>
      </c>
      <c r="FK39">
        <v>2</v>
      </c>
      <c r="FL39">
        <v>2</v>
      </c>
      <c r="FM39" t="s">
        <v>409</v>
      </c>
      <c r="FN39">
        <v>3.12967</v>
      </c>
      <c r="FO39">
        <v>2.7383199999999999</v>
      </c>
      <c r="FP39">
        <v>7.8951900000000005E-2</v>
      </c>
      <c r="FQ39">
        <v>8.7791400000000006E-2</v>
      </c>
      <c r="FR39">
        <v>0.12087000000000001</v>
      </c>
      <c r="FS39">
        <v>0.10131999999999999</v>
      </c>
      <c r="FT39">
        <v>21854</v>
      </c>
      <c r="FU39">
        <v>22447.7</v>
      </c>
      <c r="FV39">
        <v>23601.200000000001</v>
      </c>
      <c r="FW39">
        <v>24931.7</v>
      </c>
      <c r="FX39">
        <v>29914.2</v>
      </c>
      <c r="FY39">
        <v>31444.400000000001</v>
      </c>
      <c r="FZ39">
        <v>37637.199999999997</v>
      </c>
      <c r="GA39">
        <v>38815.800000000003</v>
      </c>
      <c r="GB39">
        <v>2.1201300000000001</v>
      </c>
      <c r="GC39">
        <v>1.6741200000000001</v>
      </c>
      <c r="GD39">
        <v>-2.3595999999999999E-2</v>
      </c>
      <c r="GE39">
        <v>0</v>
      </c>
      <c r="GF39">
        <v>32.377600000000001</v>
      </c>
      <c r="GG39">
        <v>999.9</v>
      </c>
      <c r="GH39">
        <v>43.1</v>
      </c>
      <c r="GI39">
        <v>42</v>
      </c>
      <c r="GJ39">
        <v>35.981900000000003</v>
      </c>
      <c r="GK39">
        <v>60.756300000000003</v>
      </c>
      <c r="GL39">
        <v>26.534500000000001</v>
      </c>
      <c r="GM39">
        <v>1</v>
      </c>
      <c r="GN39">
        <v>0.87379799999999996</v>
      </c>
      <c r="GO39">
        <v>3.6261100000000002</v>
      </c>
      <c r="GP39">
        <v>20.2681</v>
      </c>
      <c r="GQ39">
        <v>5.2487399999999997</v>
      </c>
      <c r="GR39">
        <v>12.0099</v>
      </c>
      <c r="GS39">
        <v>4.9775</v>
      </c>
      <c r="GT39">
        <v>3.29298</v>
      </c>
      <c r="GU39">
        <v>9999</v>
      </c>
      <c r="GV39">
        <v>9999</v>
      </c>
      <c r="GW39">
        <v>9999</v>
      </c>
      <c r="GX39">
        <v>999.9</v>
      </c>
      <c r="GY39">
        <v>1.87591</v>
      </c>
      <c r="GZ39">
        <v>1.8769499999999999</v>
      </c>
      <c r="HA39">
        <v>1.88296</v>
      </c>
      <c r="HB39">
        <v>1.8861699999999999</v>
      </c>
      <c r="HC39">
        <v>1.8769800000000001</v>
      </c>
      <c r="HD39">
        <v>1.8833899999999999</v>
      </c>
      <c r="HE39">
        <v>1.8824700000000001</v>
      </c>
      <c r="HF39">
        <v>1.88591</v>
      </c>
      <c r="HG39">
        <v>5</v>
      </c>
      <c r="HH39">
        <v>0</v>
      </c>
      <c r="HI39">
        <v>0</v>
      </c>
      <c r="HJ39">
        <v>0</v>
      </c>
      <c r="HK39" t="s">
        <v>410</v>
      </c>
      <c r="HL39" t="s">
        <v>411</v>
      </c>
      <c r="HM39" t="s">
        <v>412</v>
      </c>
      <c r="HN39" t="s">
        <v>412</v>
      </c>
      <c r="HO39" t="s">
        <v>412</v>
      </c>
      <c r="HP39" t="s">
        <v>412</v>
      </c>
      <c r="HQ39">
        <v>0</v>
      </c>
      <c r="HR39">
        <v>100</v>
      </c>
      <c r="HS39">
        <v>100</v>
      </c>
      <c r="HT39">
        <v>0.313</v>
      </c>
      <c r="HU39">
        <v>2.47E-2</v>
      </c>
      <c r="HV39">
        <v>0.4169921557119658</v>
      </c>
      <c r="HW39">
        <v>-6.0172046994075008E-4</v>
      </c>
      <c r="HX39">
        <v>1.0037638322578611E-6</v>
      </c>
      <c r="HY39">
        <v>-3.7503755461929322E-10</v>
      </c>
      <c r="HZ39">
        <v>-2.366198473621214E-2</v>
      </c>
      <c r="IA39">
        <v>5.4059752819484372E-3</v>
      </c>
      <c r="IB39">
        <v>-1.882334706413767E-4</v>
      </c>
      <c r="IC39">
        <v>2.0440475459167249E-6</v>
      </c>
      <c r="ID39">
        <v>4</v>
      </c>
      <c r="IE39">
        <v>2150</v>
      </c>
      <c r="IF39">
        <v>2</v>
      </c>
      <c r="IG39">
        <v>31</v>
      </c>
      <c r="IH39">
        <v>0.7</v>
      </c>
      <c r="II39">
        <v>0.6</v>
      </c>
      <c r="IJ39">
        <v>1.00464</v>
      </c>
      <c r="IK39">
        <v>2.7185100000000002</v>
      </c>
      <c r="IL39">
        <v>1.6015600000000001</v>
      </c>
      <c r="IM39">
        <v>2.34375</v>
      </c>
      <c r="IN39">
        <v>1.5502899999999999</v>
      </c>
      <c r="IO39">
        <v>2.4243199999999998</v>
      </c>
      <c r="IP39">
        <v>46.152700000000003</v>
      </c>
      <c r="IQ39">
        <v>24.1751</v>
      </c>
      <c r="IR39">
        <v>18</v>
      </c>
      <c r="IS39">
        <v>614.97500000000002</v>
      </c>
      <c r="IT39">
        <v>358.14499999999998</v>
      </c>
      <c r="IU39">
        <v>28.422899999999998</v>
      </c>
      <c r="IV39">
        <v>37.534999999999997</v>
      </c>
      <c r="IW39">
        <v>29.9999</v>
      </c>
      <c r="IX39">
        <v>37.347700000000003</v>
      </c>
      <c r="IY39">
        <v>37.346299999999999</v>
      </c>
      <c r="IZ39">
        <v>20.0901</v>
      </c>
      <c r="JA39">
        <v>45.325200000000002</v>
      </c>
      <c r="JB39">
        <v>0</v>
      </c>
      <c r="JC39">
        <v>28.428100000000001</v>
      </c>
      <c r="JD39">
        <v>400</v>
      </c>
      <c r="JE39">
        <v>22.4861</v>
      </c>
      <c r="JF39">
        <v>98.151399999999995</v>
      </c>
      <c r="JG39">
        <v>98.214200000000005</v>
      </c>
    </row>
    <row r="40" spans="1:267" x14ac:dyDescent="0.3">
      <c r="A40">
        <v>24</v>
      </c>
      <c r="B40">
        <v>1659552737.5999999</v>
      </c>
      <c r="C40">
        <v>4274</v>
      </c>
      <c r="D40" t="s">
        <v>524</v>
      </c>
      <c r="E40" t="s">
        <v>525</v>
      </c>
      <c r="F40" t="s">
        <v>398</v>
      </c>
      <c r="G40" t="s">
        <v>399</v>
      </c>
      <c r="H40" t="s">
        <v>480</v>
      </c>
      <c r="I40" t="s">
        <v>400</v>
      </c>
      <c r="J40" t="s">
        <v>402</v>
      </c>
      <c r="K40">
        <f t="shared" si="0"/>
        <v>5.958628466275818</v>
      </c>
      <c r="L40">
        <v>1659552737.5999999</v>
      </c>
      <c r="M40">
        <f t="shared" si="1"/>
        <v>4.6418736078102669E-3</v>
      </c>
      <c r="N40">
        <f t="shared" si="2"/>
        <v>4.6418736078102665</v>
      </c>
      <c r="O40">
        <f t="shared" si="3"/>
        <v>44.187716208934098</v>
      </c>
      <c r="P40">
        <f t="shared" si="4"/>
        <v>444.57600000000002</v>
      </c>
      <c r="Q40">
        <f t="shared" si="5"/>
        <v>130.11541581975817</v>
      </c>
      <c r="R40">
        <f t="shared" si="6"/>
        <v>12.859695863802374</v>
      </c>
      <c r="S40">
        <f t="shared" si="7"/>
        <v>43.9387762958496</v>
      </c>
      <c r="T40">
        <f t="shared" si="8"/>
        <v>0.2407111490304798</v>
      </c>
      <c r="U40">
        <f t="shared" si="9"/>
        <v>2.9074426515531524</v>
      </c>
      <c r="V40">
        <f t="shared" si="10"/>
        <v>0.2301623559342712</v>
      </c>
      <c r="W40">
        <f t="shared" si="11"/>
        <v>0.14476071392370937</v>
      </c>
      <c r="X40">
        <f t="shared" si="12"/>
        <v>382.37181133916505</v>
      </c>
      <c r="Y40">
        <f t="shared" si="13"/>
        <v>32.992389345531748</v>
      </c>
      <c r="Z40">
        <f t="shared" si="14"/>
        <v>31.979299999999999</v>
      </c>
      <c r="AA40">
        <f t="shared" si="15"/>
        <v>4.7694914408291718</v>
      </c>
      <c r="AB40">
        <f t="shared" si="16"/>
        <v>59.950217759555471</v>
      </c>
      <c r="AC40">
        <f t="shared" si="17"/>
        <v>2.8531108159428</v>
      </c>
      <c r="AD40">
        <f t="shared" si="18"/>
        <v>4.7591333652629517</v>
      </c>
      <c r="AE40">
        <f t="shared" si="19"/>
        <v>1.9163806248863717</v>
      </c>
      <c r="AF40">
        <f t="shared" si="20"/>
        <v>-204.70662610443276</v>
      </c>
      <c r="AG40">
        <f t="shared" si="21"/>
        <v>-6.0190482520523823</v>
      </c>
      <c r="AH40">
        <f t="shared" si="22"/>
        <v>-0.46930690203181191</v>
      </c>
      <c r="AI40">
        <f t="shared" si="23"/>
        <v>171.1768300806481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51367.381345133166</v>
      </c>
      <c r="AO40" t="s">
        <v>403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526</v>
      </c>
      <c r="AV40">
        <v>10087.4</v>
      </c>
      <c r="AW40">
        <v>723.65642307692315</v>
      </c>
      <c r="AX40">
        <v>1090.3399999999999</v>
      </c>
      <c r="AY40">
        <f t="shared" si="28"/>
        <v>0.33630204974877265</v>
      </c>
      <c r="AZ40">
        <v>0.5</v>
      </c>
      <c r="BA40">
        <f t="shared" si="29"/>
        <v>1681.0965056695825</v>
      </c>
      <c r="BB40">
        <f t="shared" si="30"/>
        <v>44.187716208934098</v>
      </c>
      <c r="BC40">
        <f t="shared" si="31"/>
        <v>282.67810034108987</v>
      </c>
      <c r="BD40">
        <f t="shared" si="32"/>
        <v>2.8658170773539059E-2</v>
      </c>
      <c r="BE40">
        <f t="shared" si="33"/>
        <v>2.1475227910560006</v>
      </c>
      <c r="BF40">
        <f t="shared" si="34"/>
        <v>612.66869762077147</v>
      </c>
      <c r="BG40" t="s">
        <v>527</v>
      </c>
      <c r="BH40">
        <v>555.33000000000004</v>
      </c>
      <c r="BI40">
        <f t="shared" si="35"/>
        <v>555.33000000000004</v>
      </c>
      <c r="BJ40">
        <f t="shared" si="36"/>
        <v>0.49068180567529385</v>
      </c>
      <c r="BK40">
        <f t="shared" si="37"/>
        <v>0.68537705262158999</v>
      </c>
      <c r="BL40">
        <f t="shared" si="38"/>
        <v>0.81400919159823948</v>
      </c>
      <c r="BM40">
        <f t="shared" si="39"/>
        <v>3.7902672810327127</v>
      </c>
      <c r="BN40">
        <f t="shared" si="40"/>
        <v>0.96032296497316583</v>
      </c>
      <c r="BO40">
        <f t="shared" si="41"/>
        <v>0.52595461947815747</v>
      </c>
      <c r="BP40">
        <f t="shared" si="42"/>
        <v>0.47404538052184253</v>
      </c>
      <c r="BQ40">
        <v>1138</v>
      </c>
      <c r="BR40">
        <v>300</v>
      </c>
      <c r="BS40">
        <v>300</v>
      </c>
      <c r="BT40">
        <v>300</v>
      </c>
      <c r="BU40">
        <v>10087.4</v>
      </c>
      <c r="BV40">
        <v>970.65</v>
      </c>
      <c r="BW40">
        <v>-1.07151E-2</v>
      </c>
      <c r="BX40">
        <v>-14.84</v>
      </c>
      <c r="BY40" t="s">
        <v>406</v>
      </c>
      <c r="BZ40" t="s">
        <v>406</v>
      </c>
      <c r="CA40" t="s">
        <v>406</v>
      </c>
      <c r="CB40" t="s">
        <v>406</v>
      </c>
      <c r="CC40" t="s">
        <v>406</v>
      </c>
      <c r="CD40" t="s">
        <v>406</v>
      </c>
      <c r="CE40" t="s">
        <v>406</v>
      </c>
      <c r="CF40" t="s">
        <v>406</v>
      </c>
      <c r="CG40" t="s">
        <v>406</v>
      </c>
      <c r="CH40" t="s">
        <v>406</v>
      </c>
      <c r="CI40">
        <f t="shared" si="43"/>
        <v>1999.88</v>
      </c>
      <c r="CJ40">
        <f t="shared" si="44"/>
        <v>1681.0965056695825</v>
      </c>
      <c r="CK40">
        <f t="shared" si="45"/>
        <v>0.84059868875611654</v>
      </c>
      <c r="CL40">
        <f t="shared" si="46"/>
        <v>0.19119737751223326</v>
      </c>
      <c r="CM40">
        <v>6</v>
      </c>
      <c r="CN40">
        <v>0.5</v>
      </c>
      <c r="CO40" t="s">
        <v>407</v>
      </c>
      <c r="CP40">
        <v>2</v>
      </c>
      <c r="CQ40">
        <v>1659552737.5999999</v>
      </c>
      <c r="CR40">
        <v>444.57600000000002</v>
      </c>
      <c r="CS40">
        <v>500.07</v>
      </c>
      <c r="CT40">
        <v>28.867999999999999</v>
      </c>
      <c r="CU40">
        <v>23.459299999999999</v>
      </c>
      <c r="CV40">
        <v>444.23700000000002</v>
      </c>
      <c r="CW40">
        <v>28.844000000000001</v>
      </c>
      <c r="CX40">
        <v>500.06900000000002</v>
      </c>
      <c r="CY40">
        <v>98.7333</v>
      </c>
      <c r="CZ40">
        <v>9.9692100000000006E-2</v>
      </c>
      <c r="DA40">
        <v>31.940899999999999</v>
      </c>
      <c r="DB40">
        <v>31.979299999999999</v>
      </c>
      <c r="DC40">
        <v>999.9</v>
      </c>
      <c r="DD40">
        <v>0</v>
      </c>
      <c r="DE40">
        <v>0</v>
      </c>
      <c r="DF40">
        <v>10001.200000000001</v>
      </c>
      <c r="DG40">
        <v>0</v>
      </c>
      <c r="DH40">
        <v>176.95699999999999</v>
      </c>
      <c r="DI40">
        <v>-55.517800000000001</v>
      </c>
      <c r="DJ40">
        <v>457.767</v>
      </c>
      <c r="DK40">
        <v>512.08299999999997</v>
      </c>
      <c r="DL40">
        <v>5.4094199999999999</v>
      </c>
      <c r="DM40">
        <v>500.07</v>
      </c>
      <c r="DN40">
        <v>23.459299999999999</v>
      </c>
      <c r="DO40">
        <v>2.8503099999999999</v>
      </c>
      <c r="DP40">
        <v>2.3162199999999999</v>
      </c>
      <c r="DQ40">
        <v>23.1784</v>
      </c>
      <c r="DR40">
        <v>19.7896</v>
      </c>
      <c r="DS40">
        <v>1999.88</v>
      </c>
      <c r="DT40">
        <v>0.97999099999999995</v>
      </c>
      <c r="DU40">
        <v>2.0008600000000001E-2</v>
      </c>
      <c r="DV40">
        <v>0</v>
      </c>
      <c r="DW40">
        <v>723.05</v>
      </c>
      <c r="DX40">
        <v>5.0005300000000004</v>
      </c>
      <c r="DY40">
        <v>15582.2</v>
      </c>
      <c r="DZ40">
        <v>17832.3</v>
      </c>
      <c r="EA40">
        <v>50.875</v>
      </c>
      <c r="EB40">
        <v>51.311999999999998</v>
      </c>
      <c r="EC40">
        <v>51.25</v>
      </c>
      <c r="ED40">
        <v>50.811999999999998</v>
      </c>
      <c r="EE40">
        <v>51.936999999999998</v>
      </c>
      <c r="EF40">
        <v>1954.96</v>
      </c>
      <c r="EG40">
        <v>39.909999999999997</v>
      </c>
      <c r="EH40">
        <v>0</v>
      </c>
      <c r="EI40">
        <v>99.200000047683716</v>
      </c>
      <c r="EJ40">
        <v>0</v>
      </c>
      <c r="EK40">
        <v>723.65642307692315</v>
      </c>
      <c r="EL40">
        <v>-4.7247521280217732</v>
      </c>
      <c r="EM40">
        <v>-549.61367452179923</v>
      </c>
      <c r="EN40">
        <v>15716.038461538459</v>
      </c>
      <c r="EO40">
        <v>15</v>
      </c>
      <c r="EP40">
        <v>1659552767.5999999</v>
      </c>
      <c r="EQ40" t="s">
        <v>528</v>
      </c>
      <c r="ER40">
        <v>1659552767.5999999</v>
      </c>
      <c r="ES40">
        <v>1659552766.5999999</v>
      </c>
      <c r="ET40">
        <v>72</v>
      </c>
      <c r="EU40">
        <v>1.7999999999999999E-2</v>
      </c>
      <c r="EV40">
        <v>-2E-3</v>
      </c>
      <c r="EW40">
        <v>0.33900000000000002</v>
      </c>
      <c r="EX40">
        <v>2.4E-2</v>
      </c>
      <c r="EY40">
        <v>500</v>
      </c>
      <c r="EZ40">
        <v>23</v>
      </c>
      <c r="FA40">
        <v>0.05</v>
      </c>
      <c r="FB40">
        <v>0.02</v>
      </c>
      <c r="FC40">
        <v>44.332573608494251</v>
      </c>
      <c r="FD40">
        <v>-0.7268440594381772</v>
      </c>
      <c r="FE40">
        <v>0.1221907685791787</v>
      </c>
      <c r="FF40">
        <v>1</v>
      </c>
      <c r="FG40">
        <v>0.24742512468587441</v>
      </c>
      <c r="FH40">
        <v>-3.1784998095511968E-2</v>
      </c>
      <c r="FI40">
        <v>4.8022100231321016E-3</v>
      </c>
      <c r="FJ40">
        <v>1</v>
      </c>
      <c r="FK40">
        <v>2</v>
      </c>
      <c r="FL40">
        <v>2</v>
      </c>
      <c r="FM40" t="s">
        <v>409</v>
      </c>
      <c r="FN40">
        <v>3.12982</v>
      </c>
      <c r="FO40">
        <v>2.7380300000000002</v>
      </c>
      <c r="FP40">
        <v>9.5017400000000002E-2</v>
      </c>
      <c r="FQ40">
        <v>0.103764</v>
      </c>
      <c r="FR40">
        <v>0.120536</v>
      </c>
      <c r="FS40">
        <v>0.10449</v>
      </c>
      <c r="FT40">
        <v>21472.9</v>
      </c>
      <c r="FU40">
        <v>22053.9</v>
      </c>
      <c r="FV40">
        <v>23601.3</v>
      </c>
      <c r="FW40">
        <v>24930.9</v>
      </c>
      <c r="FX40">
        <v>29925.4</v>
      </c>
      <c r="FY40">
        <v>31332.799999999999</v>
      </c>
      <c r="FZ40">
        <v>37637.1</v>
      </c>
      <c r="GA40">
        <v>38815.1</v>
      </c>
      <c r="GB40">
        <v>2.1192299999999999</v>
      </c>
      <c r="GC40">
        <v>1.6759999999999999</v>
      </c>
      <c r="GD40">
        <v>-2.8237700000000001E-2</v>
      </c>
      <c r="GE40">
        <v>0</v>
      </c>
      <c r="GF40">
        <v>32.437199999999997</v>
      </c>
      <c r="GG40">
        <v>999.9</v>
      </c>
      <c r="GH40">
        <v>43.1</v>
      </c>
      <c r="GI40">
        <v>42</v>
      </c>
      <c r="GJ40">
        <v>35.982700000000001</v>
      </c>
      <c r="GK40">
        <v>61.9863</v>
      </c>
      <c r="GL40">
        <v>25.9255</v>
      </c>
      <c r="GM40">
        <v>1</v>
      </c>
      <c r="GN40">
        <v>0.88213900000000001</v>
      </c>
      <c r="GO40">
        <v>4.8370499999999996</v>
      </c>
      <c r="GP40">
        <v>20.236999999999998</v>
      </c>
      <c r="GQ40">
        <v>5.2482899999999999</v>
      </c>
      <c r="GR40">
        <v>12.0099</v>
      </c>
      <c r="GS40">
        <v>4.9767999999999999</v>
      </c>
      <c r="GT40">
        <v>3.29223</v>
      </c>
      <c r="GU40">
        <v>9999</v>
      </c>
      <c r="GV40">
        <v>9999</v>
      </c>
      <c r="GW40">
        <v>9999</v>
      </c>
      <c r="GX40">
        <v>999.9</v>
      </c>
      <c r="GY40">
        <v>1.87592</v>
      </c>
      <c r="GZ40">
        <v>1.87693</v>
      </c>
      <c r="HA40">
        <v>1.8830100000000001</v>
      </c>
      <c r="HB40">
        <v>1.8862399999999999</v>
      </c>
      <c r="HC40">
        <v>1.8769800000000001</v>
      </c>
      <c r="HD40">
        <v>1.8834</v>
      </c>
      <c r="HE40">
        <v>1.8824399999999999</v>
      </c>
      <c r="HF40">
        <v>1.8859300000000001</v>
      </c>
      <c r="HG40">
        <v>5</v>
      </c>
      <c r="HH40">
        <v>0</v>
      </c>
      <c r="HI40">
        <v>0</v>
      </c>
      <c r="HJ40">
        <v>0</v>
      </c>
      <c r="HK40" t="s">
        <v>410</v>
      </c>
      <c r="HL40" t="s">
        <v>411</v>
      </c>
      <c r="HM40" t="s">
        <v>412</v>
      </c>
      <c r="HN40" t="s">
        <v>412</v>
      </c>
      <c r="HO40" t="s">
        <v>412</v>
      </c>
      <c r="HP40" t="s">
        <v>412</v>
      </c>
      <c r="HQ40">
        <v>0</v>
      </c>
      <c r="HR40">
        <v>100</v>
      </c>
      <c r="HS40">
        <v>100</v>
      </c>
      <c r="HT40">
        <v>0.33900000000000002</v>
      </c>
      <c r="HU40">
        <v>2.4E-2</v>
      </c>
      <c r="HV40">
        <v>0.4169921557119658</v>
      </c>
      <c r="HW40">
        <v>-6.0172046994075008E-4</v>
      </c>
      <c r="HX40">
        <v>1.0037638322578611E-6</v>
      </c>
      <c r="HY40">
        <v>-3.7503755461929322E-10</v>
      </c>
      <c r="HZ40">
        <v>-2.366198473621214E-2</v>
      </c>
      <c r="IA40">
        <v>5.4059752819484372E-3</v>
      </c>
      <c r="IB40">
        <v>-1.882334706413767E-4</v>
      </c>
      <c r="IC40">
        <v>2.0440475459167249E-6</v>
      </c>
      <c r="ID40">
        <v>4</v>
      </c>
      <c r="IE40">
        <v>2150</v>
      </c>
      <c r="IF40">
        <v>2</v>
      </c>
      <c r="IG40">
        <v>31</v>
      </c>
      <c r="IH40">
        <v>2.4</v>
      </c>
      <c r="II40">
        <v>2.2999999999999998</v>
      </c>
      <c r="IJ40">
        <v>1.2036100000000001</v>
      </c>
      <c r="IK40">
        <v>2.7172900000000002</v>
      </c>
      <c r="IL40">
        <v>1.6015600000000001</v>
      </c>
      <c r="IM40">
        <v>2.34375</v>
      </c>
      <c r="IN40">
        <v>1.5502899999999999</v>
      </c>
      <c r="IO40">
        <v>2.33521</v>
      </c>
      <c r="IP40">
        <v>46.094700000000003</v>
      </c>
      <c r="IQ40">
        <v>24.157499999999999</v>
      </c>
      <c r="IR40">
        <v>18</v>
      </c>
      <c r="IS40">
        <v>614.15700000000004</v>
      </c>
      <c r="IT40">
        <v>359.18200000000002</v>
      </c>
      <c r="IU40">
        <v>27.496300000000002</v>
      </c>
      <c r="IV40">
        <v>37.524900000000002</v>
      </c>
      <c r="IW40">
        <v>29.9998</v>
      </c>
      <c r="IX40">
        <v>37.33</v>
      </c>
      <c r="IY40">
        <v>37.3322</v>
      </c>
      <c r="IZ40">
        <v>24.086600000000001</v>
      </c>
      <c r="JA40">
        <v>42.095300000000002</v>
      </c>
      <c r="JB40">
        <v>0</v>
      </c>
      <c r="JC40">
        <v>27.511500000000002</v>
      </c>
      <c r="JD40">
        <v>500</v>
      </c>
      <c r="JE40">
        <v>23.471299999999999</v>
      </c>
      <c r="JF40">
        <v>98.151300000000006</v>
      </c>
      <c r="JG40">
        <v>98.2119</v>
      </c>
    </row>
    <row r="41" spans="1:267" x14ac:dyDescent="0.3">
      <c r="A41">
        <v>25</v>
      </c>
      <c r="B41">
        <v>1659552891.0999999</v>
      </c>
      <c r="C41">
        <v>4427.5</v>
      </c>
      <c r="D41" t="s">
        <v>529</v>
      </c>
      <c r="E41" t="s">
        <v>530</v>
      </c>
      <c r="F41" t="s">
        <v>398</v>
      </c>
      <c r="G41" t="s">
        <v>399</v>
      </c>
      <c r="H41" t="s">
        <v>480</v>
      </c>
      <c r="I41" t="s">
        <v>400</v>
      </c>
      <c r="J41" t="s">
        <v>402</v>
      </c>
      <c r="K41">
        <f t="shared" si="0"/>
        <v>4.9425865246421461</v>
      </c>
      <c r="L41">
        <v>1659552891.0999999</v>
      </c>
      <c r="M41">
        <f t="shared" si="1"/>
        <v>3.6616078255885037E-3</v>
      </c>
      <c r="N41">
        <f t="shared" si="2"/>
        <v>3.6616078255885038</v>
      </c>
      <c r="O41">
        <f t="shared" si="3"/>
        <v>44.849505701622057</v>
      </c>
      <c r="P41">
        <f t="shared" si="4"/>
        <v>543.83699999999999</v>
      </c>
      <c r="Q41">
        <f t="shared" si="5"/>
        <v>133.72332885053245</v>
      </c>
      <c r="R41">
        <f t="shared" si="6"/>
        <v>13.215287204726213</v>
      </c>
      <c r="S41">
        <f t="shared" si="7"/>
        <v>53.745013748422501</v>
      </c>
      <c r="T41">
        <f t="shared" si="8"/>
        <v>0.18525087986553021</v>
      </c>
      <c r="U41">
        <f t="shared" si="9"/>
        <v>2.9073152491623895</v>
      </c>
      <c r="V41">
        <f t="shared" si="10"/>
        <v>0.1789341654742006</v>
      </c>
      <c r="W41">
        <f t="shared" si="11"/>
        <v>0.11238344158012253</v>
      </c>
      <c r="X41">
        <f t="shared" si="12"/>
        <v>382.38699936541849</v>
      </c>
      <c r="Y41">
        <f t="shared" si="13"/>
        <v>33.149274379893797</v>
      </c>
      <c r="Z41">
        <f t="shared" si="14"/>
        <v>32.020699999999998</v>
      </c>
      <c r="AA41">
        <f t="shared" si="15"/>
        <v>4.7806807214961822</v>
      </c>
      <c r="AB41">
        <f t="shared" si="16"/>
        <v>59.932910870511471</v>
      </c>
      <c r="AC41">
        <f t="shared" si="17"/>
        <v>2.8363043873092497</v>
      </c>
      <c r="AD41">
        <f t="shared" si="18"/>
        <v>4.7324655954676551</v>
      </c>
      <c r="AE41">
        <f t="shared" si="19"/>
        <v>1.9443763341869325</v>
      </c>
      <c r="AF41">
        <f t="shared" si="20"/>
        <v>-161.47690510845302</v>
      </c>
      <c r="AG41">
        <f t="shared" si="21"/>
        <v>-28.056313168598614</v>
      </c>
      <c r="AH41">
        <f t="shared" si="22"/>
        <v>-2.1870328589702495</v>
      </c>
      <c r="AI41">
        <f t="shared" si="23"/>
        <v>190.66674822939657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51380.349931365454</v>
      </c>
      <c r="AO41" t="s">
        <v>403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531</v>
      </c>
      <c r="AV41">
        <v>10086.299999999999</v>
      </c>
      <c r="AW41">
        <v>721.97699999999998</v>
      </c>
      <c r="AX41">
        <v>1094.76</v>
      </c>
      <c r="AY41">
        <f t="shared" si="28"/>
        <v>0.34051572947495345</v>
      </c>
      <c r="AZ41">
        <v>0.5</v>
      </c>
      <c r="BA41">
        <f t="shared" si="29"/>
        <v>1681.1636996827092</v>
      </c>
      <c r="BB41">
        <f t="shared" si="30"/>
        <v>44.849505701622057</v>
      </c>
      <c r="BC41">
        <f t="shared" si="31"/>
        <v>286.23134178213462</v>
      </c>
      <c r="BD41">
        <f t="shared" si="32"/>
        <v>2.9050674986727431E-2</v>
      </c>
      <c r="BE41">
        <f t="shared" si="33"/>
        <v>2.1348149366071101</v>
      </c>
      <c r="BF41">
        <f t="shared" si="34"/>
        <v>614.06178759962881</v>
      </c>
      <c r="BG41" t="s">
        <v>532</v>
      </c>
      <c r="BH41">
        <v>554.29</v>
      </c>
      <c r="BI41">
        <f t="shared" si="35"/>
        <v>554.29</v>
      </c>
      <c r="BJ41">
        <f t="shared" si="36"/>
        <v>0.49368811428989001</v>
      </c>
      <c r="BK41">
        <f t="shared" si="37"/>
        <v>0.6897385608821951</v>
      </c>
      <c r="BL41">
        <f t="shared" si="38"/>
        <v>0.81217898372938357</v>
      </c>
      <c r="BM41">
        <f t="shared" si="39"/>
        <v>3.6849569432563483</v>
      </c>
      <c r="BN41">
        <f t="shared" si="40"/>
        <v>0.95851020685980337</v>
      </c>
      <c r="BO41">
        <f t="shared" si="41"/>
        <v>0.52953928852496945</v>
      </c>
      <c r="BP41">
        <f t="shared" si="42"/>
        <v>0.47046071147503055</v>
      </c>
      <c r="BQ41">
        <v>1140</v>
      </c>
      <c r="BR41">
        <v>300</v>
      </c>
      <c r="BS41">
        <v>300</v>
      </c>
      <c r="BT41">
        <v>300</v>
      </c>
      <c r="BU41">
        <v>10086.299999999999</v>
      </c>
      <c r="BV41">
        <v>976.21</v>
      </c>
      <c r="BW41">
        <v>-1.0714E-2</v>
      </c>
      <c r="BX41">
        <v>-11.58</v>
      </c>
      <c r="BY41" t="s">
        <v>406</v>
      </c>
      <c r="BZ41" t="s">
        <v>406</v>
      </c>
      <c r="CA41" t="s">
        <v>406</v>
      </c>
      <c r="CB41" t="s">
        <v>406</v>
      </c>
      <c r="CC41" t="s">
        <v>406</v>
      </c>
      <c r="CD41" t="s">
        <v>406</v>
      </c>
      <c r="CE41" t="s">
        <v>406</v>
      </c>
      <c r="CF41" t="s">
        <v>406</v>
      </c>
      <c r="CG41" t="s">
        <v>406</v>
      </c>
      <c r="CH41" t="s">
        <v>406</v>
      </c>
      <c r="CI41">
        <f t="shared" si="43"/>
        <v>1999.96</v>
      </c>
      <c r="CJ41">
        <f t="shared" si="44"/>
        <v>1681.1636996827092</v>
      </c>
      <c r="CK41">
        <f t="shared" si="45"/>
        <v>0.84059866181459086</v>
      </c>
      <c r="CL41">
        <f t="shared" si="46"/>
        <v>0.19119732362918182</v>
      </c>
      <c r="CM41">
        <v>6</v>
      </c>
      <c r="CN41">
        <v>0.5</v>
      </c>
      <c r="CO41" t="s">
        <v>407</v>
      </c>
      <c r="CP41">
        <v>2</v>
      </c>
      <c r="CQ41">
        <v>1659552891.0999999</v>
      </c>
      <c r="CR41">
        <v>543.83699999999999</v>
      </c>
      <c r="CS41">
        <v>600.04700000000003</v>
      </c>
      <c r="CT41">
        <v>28.700099999999999</v>
      </c>
      <c r="CU41">
        <v>24.432200000000002</v>
      </c>
      <c r="CV41">
        <v>543.423</v>
      </c>
      <c r="CW41">
        <v>28.676200000000001</v>
      </c>
      <c r="CX41">
        <v>499.99099999999999</v>
      </c>
      <c r="CY41">
        <v>98.726100000000002</v>
      </c>
      <c r="CZ41">
        <v>9.9492499999999998E-2</v>
      </c>
      <c r="DA41">
        <v>31.841699999999999</v>
      </c>
      <c r="DB41">
        <v>32.020699999999998</v>
      </c>
      <c r="DC41">
        <v>999.9</v>
      </c>
      <c r="DD41">
        <v>0</v>
      </c>
      <c r="DE41">
        <v>0</v>
      </c>
      <c r="DF41">
        <v>10001.200000000001</v>
      </c>
      <c r="DG41">
        <v>0</v>
      </c>
      <c r="DH41">
        <v>756.39700000000005</v>
      </c>
      <c r="DI41">
        <v>-56.2104</v>
      </c>
      <c r="DJ41">
        <v>559.90599999999995</v>
      </c>
      <c r="DK41">
        <v>615.07500000000005</v>
      </c>
      <c r="DL41">
        <v>4.2679400000000003</v>
      </c>
      <c r="DM41">
        <v>600.04700000000003</v>
      </c>
      <c r="DN41">
        <v>24.432200000000002</v>
      </c>
      <c r="DO41">
        <v>2.83345</v>
      </c>
      <c r="DP41">
        <v>2.4120900000000001</v>
      </c>
      <c r="DQ41">
        <v>23.080300000000001</v>
      </c>
      <c r="DR41">
        <v>20.4452</v>
      </c>
      <c r="DS41">
        <v>1999.96</v>
      </c>
      <c r="DT41">
        <v>0.97999400000000003</v>
      </c>
      <c r="DU41">
        <v>2.0005700000000001E-2</v>
      </c>
      <c r="DV41">
        <v>0</v>
      </c>
      <c r="DW41">
        <v>720.89300000000003</v>
      </c>
      <c r="DX41">
        <v>5.0005300000000004</v>
      </c>
      <c r="DY41">
        <v>15698</v>
      </c>
      <c r="DZ41">
        <v>17833.099999999999</v>
      </c>
      <c r="EA41">
        <v>50.811999999999998</v>
      </c>
      <c r="EB41">
        <v>51.25</v>
      </c>
      <c r="EC41">
        <v>51.186999999999998</v>
      </c>
      <c r="ED41">
        <v>50.811999999999998</v>
      </c>
      <c r="EE41">
        <v>51.875</v>
      </c>
      <c r="EF41">
        <v>1955.05</v>
      </c>
      <c r="EG41">
        <v>39.909999999999997</v>
      </c>
      <c r="EH41">
        <v>0</v>
      </c>
      <c r="EI41">
        <v>152.80000019073489</v>
      </c>
      <c r="EJ41">
        <v>0</v>
      </c>
      <c r="EK41">
        <v>721.97699999999998</v>
      </c>
      <c r="EL41">
        <v>-7.1149401832374561</v>
      </c>
      <c r="EM41">
        <v>-114.09230809791519</v>
      </c>
      <c r="EN41">
        <v>15719.823076923079</v>
      </c>
      <c r="EO41">
        <v>15</v>
      </c>
      <c r="EP41">
        <v>1659552835.5999999</v>
      </c>
      <c r="EQ41" t="s">
        <v>533</v>
      </c>
      <c r="ER41">
        <v>1659552829.0999999</v>
      </c>
      <c r="ES41">
        <v>1659552835.5999999</v>
      </c>
      <c r="ET41">
        <v>73</v>
      </c>
      <c r="EU41">
        <v>6.9000000000000006E-2</v>
      </c>
      <c r="EV41">
        <v>1E-3</v>
      </c>
      <c r="EW41">
        <v>0.42299999999999999</v>
      </c>
      <c r="EX41">
        <v>2.5000000000000001E-2</v>
      </c>
      <c r="EY41">
        <v>600</v>
      </c>
      <c r="EZ41">
        <v>24</v>
      </c>
      <c r="FA41">
        <v>7.0000000000000007E-2</v>
      </c>
      <c r="FB41">
        <v>0.02</v>
      </c>
      <c r="FC41">
        <v>45.041643612281661</v>
      </c>
      <c r="FD41">
        <v>-0.9694575376798712</v>
      </c>
      <c r="FE41">
        <v>0.15027126666744109</v>
      </c>
      <c r="FF41">
        <v>1</v>
      </c>
      <c r="FG41">
        <v>0.19078538398387801</v>
      </c>
      <c r="FH41">
        <v>-3.3667869084105559E-2</v>
      </c>
      <c r="FI41">
        <v>5.0534752356346723E-3</v>
      </c>
      <c r="FJ41">
        <v>1</v>
      </c>
      <c r="FK41">
        <v>2</v>
      </c>
      <c r="FL41">
        <v>2</v>
      </c>
      <c r="FM41" t="s">
        <v>409</v>
      </c>
      <c r="FN41">
        <v>3.1296499999999998</v>
      </c>
      <c r="FO41">
        <v>2.7378399999999998</v>
      </c>
      <c r="FP41">
        <v>0.11018699999999999</v>
      </c>
      <c r="FQ41">
        <v>0.118239</v>
      </c>
      <c r="FR41">
        <v>0.120043</v>
      </c>
      <c r="FS41">
        <v>0.10752100000000001</v>
      </c>
      <c r="FT41">
        <v>21112.3</v>
      </c>
      <c r="FU41">
        <v>21696.6</v>
      </c>
      <c r="FV41">
        <v>23600.7</v>
      </c>
      <c r="FW41">
        <v>24930</v>
      </c>
      <c r="FX41">
        <v>29941.5</v>
      </c>
      <c r="FY41">
        <v>31225.7</v>
      </c>
      <c r="FZ41">
        <v>37636.199999999997</v>
      </c>
      <c r="GA41">
        <v>38813.800000000003</v>
      </c>
      <c r="GB41">
        <v>2.1181199999999998</v>
      </c>
      <c r="GC41">
        <v>1.6778999999999999</v>
      </c>
      <c r="GD41">
        <v>-2.30782E-2</v>
      </c>
      <c r="GE41">
        <v>0</v>
      </c>
      <c r="GF41">
        <v>32.3949</v>
      </c>
      <c r="GG41">
        <v>999.9</v>
      </c>
      <c r="GH41">
        <v>43.2</v>
      </c>
      <c r="GI41">
        <v>41.9</v>
      </c>
      <c r="GJ41">
        <v>35.880099999999999</v>
      </c>
      <c r="GK41">
        <v>60.956299999999999</v>
      </c>
      <c r="GL41">
        <v>25.921500000000002</v>
      </c>
      <c r="GM41">
        <v>1</v>
      </c>
      <c r="GN41">
        <v>0.87951199999999996</v>
      </c>
      <c r="GO41">
        <v>4.3539599999999998</v>
      </c>
      <c r="GP41">
        <v>20.2515</v>
      </c>
      <c r="GQ41">
        <v>5.2512800000000004</v>
      </c>
      <c r="GR41">
        <v>12.0099</v>
      </c>
      <c r="GS41">
        <v>4.9773500000000004</v>
      </c>
      <c r="GT41">
        <v>3.2928999999999999</v>
      </c>
      <c r="GU41">
        <v>9999</v>
      </c>
      <c r="GV41">
        <v>9999</v>
      </c>
      <c r="GW41">
        <v>9999</v>
      </c>
      <c r="GX41">
        <v>999.9</v>
      </c>
      <c r="GY41">
        <v>1.87592</v>
      </c>
      <c r="GZ41">
        <v>1.8769499999999999</v>
      </c>
      <c r="HA41">
        <v>1.88297</v>
      </c>
      <c r="HB41">
        <v>1.88618</v>
      </c>
      <c r="HC41">
        <v>1.8769899999999999</v>
      </c>
      <c r="HD41">
        <v>1.8834</v>
      </c>
      <c r="HE41">
        <v>1.88242</v>
      </c>
      <c r="HF41">
        <v>1.88592</v>
      </c>
      <c r="HG41">
        <v>5</v>
      </c>
      <c r="HH41">
        <v>0</v>
      </c>
      <c r="HI41">
        <v>0</v>
      </c>
      <c r="HJ41">
        <v>0</v>
      </c>
      <c r="HK41" t="s">
        <v>410</v>
      </c>
      <c r="HL41" t="s">
        <v>411</v>
      </c>
      <c r="HM41" t="s">
        <v>412</v>
      </c>
      <c r="HN41" t="s">
        <v>412</v>
      </c>
      <c r="HO41" t="s">
        <v>412</v>
      </c>
      <c r="HP41" t="s">
        <v>412</v>
      </c>
      <c r="HQ41">
        <v>0</v>
      </c>
      <c r="HR41">
        <v>100</v>
      </c>
      <c r="HS41">
        <v>100</v>
      </c>
      <c r="HT41">
        <v>0.41399999999999998</v>
      </c>
      <c r="HU41">
        <v>2.3900000000000001E-2</v>
      </c>
      <c r="HV41">
        <v>0.50403217528898336</v>
      </c>
      <c r="HW41">
        <v>-6.0172046994075008E-4</v>
      </c>
      <c r="HX41">
        <v>1.0037638322578611E-6</v>
      </c>
      <c r="HY41">
        <v>-3.7503755461929322E-10</v>
      </c>
      <c r="HZ41">
        <v>-2.451315947332151E-2</v>
      </c>
      <c r="IA41">
        <v>5.4059752819484372E-3</v>
      </c>
      <c r="IB41">
        <v>-1.882334706413767E-4</v>
      </c>
      <c r="IC41">
        <v>2.0440475459167249E-6</v>
      </c>
      <c r="ID41">
        <v>4</v>
      </c>
      <c r="IE41">
        <v>2150</v>
      </c>
      <c r="IF41">
        <v>2</v>
      </c>
      <c r="IG41">
        <v>31</v>
      </c>
      <c r="IH41">
        <v>1</v>
      </c>
      <c r="II41">
        <v>0.9</v>
      </c>
      <c r="IJ41">
        <v>1.39771</v>
      </c>
      <c r="IK41">
        <v>2.7075200000000001</v>
      </c>
      <c r="IL41">
        <v>1.6015600000000001</v>
      </c>
      <c r="IM41">
        <v>2.34253</v>
      </c>
      <c r="IN41">
        <v>1.5502899999999999</v>
      </c>
      <c r="IO41">
        <v>2.4438499999999999</v>
      </c>
      <c r="IP41">
        <v>46.0657</v>
      </c>
      <c r="IQ41">
        <v>24.1751</v>
      </c>
      <c r="IR41">
        <v>18</v>
      </c>
      <c r="IS41">
        <v>613.31500000000005</v>
      </c>
      <c r="IT41">
        <v>360.29399999999998</v>
      </c>
      <c r="IU41">
        <v>27.766400000000001</v>
      </c>
      <c r="IV41">
        <v>37.538699999999999</v>
      </c>
      <c r="IW41">
        <v>30.0002</v>
      </c>
      <c r="IX41">
        <v>37.326500000000003</v>
      </c>
      <c r="IY41">
        <v>37.328699999999998</v>
      </c>
      <c r="IZ41">
        <v>27.963699999999999</v>
      </c>
      <c r="JA41">
        <v>39.725999999999999</v>
      </c>
      <c r="JB41">
        <v>0</v>
      </c>
      <c r="JC41">
        <v>27.748000000000001</v>
      </c>
      <c r="JD41">
        <v>600</v>
      </c>
      <c r="JE41">
        <v>24.483000000000001</v>
      </c>
      <c r="JF41">
        <v>98.148899999999998</v>
      </c>
      <c r="JG41">
        <v>98.208500000000001</v>
      </c>
    </row>
    <row r="42" spans="1:267" x14ac:dyDescent="0.3">
      <c r="A42">
        <v>26</v>
      </c>
      <c r="B42">
        <v>1659553019.0999999</v>
      </c>
      <c r="C42">
        <v>4555.5</v>
      </c>
      <c r="D42" t="s">
        <v>534</v>
      </c>
      <c r="E42" t="s">
        <v>535</v>
      </c>
      <c r="F42" t="s">
        <v>398</v>
      </c>
      <c r="G42" t="s">
        <v>399</v>
      </c>
      <c r="H42" t="s">
        <v>480</v>
      </c>
      <c r="I42" t="s">
        <v>400</v>
      </c>
      <c r="J42" t="s">
        <v>402</v>
      </c>
      <c r="K42">
        <f t="shared" si="0"/>
        <v>3.7203204920316795</v>
      </c>
      <c r="L42">
        <v>1659553019.0999999</v>
      </c>
      <c r="M42">
        <f t="shared" si="1"/>
        <v>2.8205885973400981E-3</v>
      </c>
      <c r="N42">
        <f t="shared" si="2"/>
        <v>2.8205885973400981</v>
      </c>
      <c r="O42">
        <f t="shared" si="3"/>
        <v>45.981142352800397</v>
      </c>
      <c r="P42">
        <f t="shared" si="4"/>
        <v>742.35900000000004</v>
      </c>
      <c r="Q42">
        <f t="shared" si="5"/>
        <v>192.41391669295788</v>
      </c>
      <c r="R42">
        <f t="shared" si="6"/>
        <v>19.015507698139139</v>
      </c>
      <c r="S42">
        <f t="shared" si="7"/>
        <v>73.364408988196203</v>
      </c>
      <c r="T42">
        <f t="shared" si="8"/>
        <v>0.14077744764440667</v>
      </c>
      <c r="U42">
        <f t="shared" si="9"/>
        <v>2.9061236818215841</v>
      </c>
      <c r="V42">
        <f t="shared" si="10"/>
        <v>0.13709569979508918</v>
      </c>
      <c r="W42">
        <f t="shared" si="11"/>
        <v>8.6007582763233281E-2</v>
      </c>
      <c r="X42">
        <f t="shared" si="12"/>
        <v>382.34709936535188</v>
      </c>
      <c r="Y42">
        <f t="shared" si="13"/>
        <v>33.227903333896165</v>
      </c>
      <c r="Z42">
        <f t="shared" si="14"/>
        <v>31.999400000000001</v>
      </c>
      <c r="AA42">
        <f t="shared" si="15"/>
        <v>4.7749210669220092</v>
      </c>
      <c r="AB42">
        <f t="shared" si="16"/>
        <v>60.064044928538898</v>
      </c>
      <c r="AC42">
        <f t="shared" si="17"/>
        <v>2.8198136186145804</v>
      </c>
      <c r="AD42">
        <f t="shared" si="18"/>
        <v>4.6946781922020886</v>
      </c>
      <c r="AE42">
        <f t="shared" si="19"/>
        <v>1.9551074483074289</v>
      </c>
      <c r="AF42">
        <f t="shared" si="20"/>
        <v>-124.38795714269833</v>
      </c>
      <c r="AG42">
        <f t="shared" si="21"/>
        <v>-46.861474534369087</v>
      </c>
      <c r="AH42">
        <f t="shared" si="22"/>
        <v>-3.6514984928032184</v>
      </c>
      <c r="AI42">
        <f t="shared" si="23"/>
        <v>207.44616919548125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51370.570570075142</v>
      </c>
      <c r="AO42" t="s">
        <v>403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536</v>
      </c>
      <c r="AV42">
        <v>10085.700000000001</v>
      </c>
      <c r="AW42">
        <v>725.74161538461533</v>
      </c>
      <c r="AX42">
        <v>1110.19</v>
      </c>
      <c r="AY42">
        <f t="shared" si="28"/>
        <v>0.34629062107872044</v>
      </c>
      <c r="AZ42">
        <v>0.5</v>
      </c>
      <c r="BA42">
        <f t="shared" si="29"/>
        <v>1680.9872996826759</v>
      </c>
      <c r="BB42">
        <f t="shared" si="30"/>
        <v>45.981142352800397</v>
      </c>
      <c r="BC42">
        <f t="shared" si="31"/>
        <v>291.05506801627752</v>
      </c>
      <c r="BD42">
        <f t="shared" si="32"/>
        <v>2.9726921137106767E-2</v>
      </c>
      <c r="BE42">
        <f t="shared" si="33"/>
        <v>2.0912456426377464</v>
      </c>
      <c r="BF42">
        <f t="shared" si="34"/>
        <v>618.88651506682368</v>
      </c>
      <c r="BG42" t="s">
        <v>537</v>
      </c>
      <c r="BH42">
        <v>558.39</v>
      </c>
      <c r="BI42">
        <f t="shared" si="35"/>
        <v>558.39</v>
      </c>
      <c r="BJ42">
        <f t="shared" si="36"/>
        <v>0.49703203956079589</v>
      </c>
      <c r="BK42">
        <f t="shared" si="37"/>
        <v>0.69671689854183527</v>
      </c>
      <c r="BL42">
        <f t="shared" si="38"/>
        <v>0.80796803875440226</v>
      </c>
      <c r="BM42">
        <f t="shared" si="39"/>
        <v>3.2973408589345645</v>
      </c>
      <c r="BN42">
        <f t="shared" si="40"/>
        <v>0.9521819585138348</v>
      </c>
      <c r="BO42">
        <f t="shared" si="41"/>
        <v>0.53605820684624683</v>
      </c>
      <c r="BP42">
        <f t="shared" si="42"/>
        <v>0.46394179315375317</v>
      </c>
      <c r="BQ42">
        <v>1142</v>
      </c>
      <c r="BR42">
        <v>300</v>
      </c>
      <c r="BS42">
        <v>300</v>
      </c>
      <c r="BT42">
        <v>300</v>
      </c>
      <c r="BU42">
        <v>10085.700000000001</v>
      </c>
      <c r="BV42">
        <v>990.76</v>
      </c>
      <c r="BW42">
        <v>-1.07136E-2</v>
      </c>
      <c r="BX42">
        <v>-9.0399999999999991</v>
      </c>
      <c r="BY42" t="s">
        <v>406</v>
      </c>
      <c r="BZ42" t="s">
        <v>406</v>
      </c>
      <c r="CA42" t="s">
        <v>406</v>
      </c>
      <c r="CB42" t="s">
        <v>406</v>
      </c>
      <c r="CC42" t="s">
        <v>406</v>
      </c>
      <c r="CD42" t="s">
        <v>406</v>
      </c>
      <c r="CE42" t="s">
        <v>406</v>
      </c>
      <c r="CF42" t="s">
        <v>406</v>
      </c>
      <c r="CG42" t="s">
        <v>406</v>
      </c>
      <c r="CH42" t="s">
        <v>406</v>
      </c>
      <c r="CI42">
        <f t="shared" si="43"/>
        <v>1999.75</v>
      </c>
      <c r="CJ42">
        <f t="shared" si="44"/>
        <v>1680.9872996826759</v>
      </c>
      <c r="CK42">
        <f t="shared" si="45"/>
        <v>0.8405987246819232</v>
      </c>
      <c r="CL42">
        <f t="shared" si="46"/>
        <v>0.19119744936384642</v>
      </c>
      <c r="CM42">
        <v>6</v>
      </c>
      <c r="CN42">
        <v>0.5</v>
      </c>
      <c r="CO42" t="s">
        <v>407</v>
      </c>
      <c r="CP42">
        <v>2</v>
      </c>
      <c r="CQ42">
        <v>1659553019.0999999</v>
      </c>
      <c r="CR42">
        <v>742.35900000000004</v>
      </c>
      <c r="CS42">
        <v>800.04499999999996</v>
      </c>
      <c r="CT42">
        <v>28.533100000000001</v>
      </c>
      <c r="CU42">
        <v>25.245200000000001</v>
      </c>
      <c r="CV42">
        <v>742.05399999999997</v>
      </c>
      <c r="CW42">
        <v>28.5063</v>
      </c>
      <c r="CX42">
        <v>500.03500000000003</v>
      </c>
      <c r="CY42">
        <v>98.726100000000002</v>
      </c>
      <c r="CZ42">
        <v>9.9951799999999993E-2</v>
      </c>
      <c r="DA42">
        <v>31.700299999999999</v>
      </c>
      <c r="DB42">
        <v>31.999400000000001</v>
      </c>
      <c r="DC42">
        <v>999.9</v>
      </c>
      <c r="DD42">
        <v>0</v>
      </c>
      <c r="DE42">
        <v>0</v>
      </c>
      <c r="DF42">
        <v>9994.3799999999992</v>
      </c>
      <c r="DG42">
        <v>0</v>
      </c>
      <c r="DH42">
        <v>790.71500000000003</v>
      </c>
      <c r="DI42">
        <v>-57.685200000000002</v>
      </c>
      <c r="DJ42">
        <v>764.16300000000001</v>
      </c>
      <c r="DK42">
        <v>820.76499999999999</v>
      </c>
      <c r="DL42">
        <v>3.2879100000000001</v>
      </c>
      <c r="DM42">
        <v>800.04499999999996</v>
      </c>
      <c r="DN42">
        <v>25.245200000000001</v>
      </c>
      <c r="DO42">
        <v>2.81697</v>
      </c>
      <c r="DP42">
        <v>2.4923600000000001</v>
      </c>
      <c r="DQ42">
        <v>22.983799999999999</v>
      </c>
      <c r="DR42">
        <v>20.976700000000001</v>
      </c>
      <c r="DS42">
        <v>1999.75</v>
      </c>
      <c r="DT42">
        <v>0.97999400000000003</v>
      </c>
      <c r="DU42">
        <v>2.0005700000000001E-2</v>
      </c>
      <c r="DV42">
        <v>0</v>
      </c>
      <c r="DW42">
        <v>725.06899999999996</v>
      </c>
      <c r="DX42">
        <v>5.0005300000000004</v>
      </c>
      <c r="DY42">
        <v>15774.3</v>
      </c>
      <c r="DZ42">
        <v>17831.2</v>
      </c>
      <c r="EA42">
        <v>50.811999999999998</v>
      </c>
      <c r="EB42">
        <v>51.25</v>
      </c>
      <c r="EC42">
        <v>51.125</v>
      </c>
      <c r="ED42">
        <v>50.811999999999998</v>
      </c>
      <c r="EE42">
        <v>51.811999999999998</v>
      </c>
      <c r="EF42">
        <v>1954.84</v>
      </c>
      <c r="EG42">
        <v>39.909999999999997</v>
      </c>
      <c r="EH42">
        <v>0</v>
      </c>
      <c r="EI42">
        <v>127.7000000476837</v>
      </c>
      <c r="EJ42">
        <v>0</v>
      </c>
      <c r="EK42">
        <v>725.74161538461533</v>
      </c>
      <c r="EL42">
        <v>-8.6903247853203993</v>
      </c>
      <c r="EM42">
        <v>-172.5982905852274</v>
      </c>
      <c r="EN42">
        <v>15794.84230769231</v>
      </c>
      <c r="EO42">
        <v>15</v>
      </c>
      <c r="EP42">
        <v>1659552966.5999999</v>
      </c>
      <c r="EQ42" t="s">
        <v>538</v>
      </c>
      <c r="ER42">
        <v>1659552966.5999999</v>
      </c>
      <c r="ES42">
        <v>1659552963.5999999</v>
      </c>
      <c r="ET42">
        <v>74</v>
      </c>
      <c r="EU42">
        <v>-0.152</v>
      </c>
      <c r="EV42">
        <v>3.0000000000000001E-3</v>
      </c>
      <c r="EW42">
        <v>0.32200000000000001</v>
      </c>
      <c r="EX42">
        <v>2.8000000000000001E-2</v>
      </c>
      <c r="EY42">
        <v>800</v>
      </c>
      <c r="EZ42">
        <v>24</v>
      </c>
      <c r="FA42">
        <v>0.1</v>
      </c>
      <c r="FB42">
        <v>0.02</v>
      </c>
      <c r="FC42">
        <v>46.236203529628717</v>
      </c>
      <c r="FD42">
        <v>-0.96690035107664385</v>
      </c>
      <c r="FE42">
        <v>0.15186011490695861</v>
      </c>
      <c r="FF42">
        <v>1</v>
      </c>
      <c r="FG42">
        <v>0.14209680507156591</v>
      </c>
      <c r="FH42">
        <v>5.885860844115576E-4</v>
      </c>
      <c r="FI42">
        <v>5.9662688100086347E-4</v>
      </c>
      <c r="FJ42">
        <v>1</v>
      </c>
      <c r="FK42">
        <v>2</v>
      </c>
      <c r="FL42">
        <v>2</v>
      </c>
      <c r="FM42" t="s">
        <v>409</v>
      </c>
      <c r="FN42">
        <v>3.1297600000000001</v>
      </c>
      <c r="FO42">
        <v>2.7382300000000002</v>
      </c>
      <c r="FP42">
        <v>0.13688500000000001</v>
      </c>
      <c r="FQ42">
        <v>0.14391200000000001</v>
      </c>
      <c r="FR42">
        <v>0.119551</v>
      </c>
      <c r="FS42">
        <v>0.11002199999999999</v>
      </c>
      <c r="FT42">
        <v>20478.2</v>
      </c>
      <c r="FU42">
        <v>21064.6</v>
      </c>
      <c r="FV42">
        <v>23600.9</v>
      </c>
      <c r="FW42">
        <v>24931.1</v>
      </c>
      <c r="FX42">
        <v>29958.7</v>
      </c>
      <c r="FY42">
        <v>31139.1</v>
      </c>
      <c r="FZ42">
        <v>37636.9</v>
      </c>
      <c r="GA42">
        <v>38814.9</v>
      </c>
      <c r="GB42">
        <v>2.1176499999999998</v>
      </c>
      <c r="GC42">
        <v>1.68008</v>
      </c>
      <c r="GD42">
        <v>-2.17929E-2</v>
      </c>
      <c r="GE42">
        <v>0</v>
      </c>
      <c r="GF42">
        <v>32.352800000000002</v>
      </c>
      <c r="GG42">
        <v>999.9</v>
      </c>
      <c r="GH42">
        <v>43.2</v>
      </c>
      <c r="GI42">
        <v>41.9</v>
      </c>
      <c r="GJ42">
        <v>35.883400000000002</v>
      </c>
      <c r="GK42">
        <v>61.866399999999999</v>
      </c>
      <c r="GL42">
        <v>26.298100000000002</v>
      </c>
      <c r="GM42">
        <v>1</v>
      </c>
      <c r="GN42">
        <v>0.877772</v>
      </c>
      <c r="GO42">
        <v>4.1270300000000004</v>
      </c>
      <c r="GP42">
        <v>20.2575</v>
      </c>
      <c r="GQ42">
        <v>5.2484400000000004</v>
      </c>
      <c r="GR42">
        <v>12.0099</v>
      </c>
      <c r="GS42">
        <v>4.9775499999999999</v>
      </c>
      <c r="GT42">
        <v>3.2928999999999999</v>
      </c>
      <c r="GU42">
        <v>9999</v>
      </c>
      <c r="GV42">
        <v>9999</v>
      </c>
      <c r="GW42">
        <v>9999</v>
      </c>
      <c r="GX42">
        <v>999.9</v>
      </c>
      <c r="GY42">
        <v>1.87592</v>
      </c>
      <c r="GZ42">
        <v>1.8769100000000001</v>
      </c>
      <c r="HA42">
        <v>1.88293</v>
      </c>
      <c r="HB42">
        <v>1.8861699999999999</v>
      </c>
      <c r="HC42">
        <v>1.8769800000000001</v>
      </c>
      <c r="HD42">
        <v>1.8833899999999999</v>
      </c>
      <c r="HE42">
        <v>1.8823799999999999</v>
      </c>
      <c r="HF42">
        <v>1.88588</v>
      </c>
      <c r="HG42">
        <v>5</v>
      </c>
      <c r="HH42">
        <v>0</v>
      </c>
      <c r="HI42">
        <v>0</v>
      </c>
      <c r="HJ42">
        <v>0</v>
      </c>
      <c r="HK42" t="s">
        <v>410</v>
      </c>
      <c r="HL42" t="s">
        <v>411</v>
      </c>
      <c r="HM42" t="s">
        <v>412</v>
      </c>
      <c r="HN42" t="s">
        <v>412</v>
      </c>
      <c r="HO42" t="s">
        <v>412</v>
      </c>
      <c r="HP42" t="s">
        <v>412</v>
      </c>
      <c r="HQ42">
        <v>0</v>
      </c>
      <c r="HR42">
        <v>100</v>
      </c>
      <c r="HS42">
        <v>100</v>
      </c>
      <c r="HT42">
        <v>0.30499999999999999</v>
      </c>
      <c r="HU42">
        <v>2.6800000000000001E-2</v>
      </c>
      <c r="HV42">
        <v>0.3525124589877352</v>
      </c>
      <c r="HW42">
        <v>-6.0172046994075008E-4</v>
      </c>
      <c r="HX42">
        <v>1.0037638322578611E-6</v>
      </c>
      <c r="HY42">
        <v>-3.7503755461929322E-10</v>
      </c>
      <c r="HZ42">
        <v>-2.163154080863984E-2</v>
      </c>
      <c r="IA42">
        <v>5.4059752819484372E-3</v>
      </c>
      <c r="IB42">
        <v>-1.882334706413767E-4</v>
      </c>
      <c r="IC42">
        <v>2.0440475459167249E-6</v>
      </c>
      <c r="ID42">
        <v>4</v>
      </c>
      <c r="IE42">
        <v>2150</v>
      </c>
      <c r="IF42">
        <v>2</v>
      </c>
      <c r="IG42">
        <v>31</v>
      </c>
      <c r="IH42">
        <v>0.9</v>
      </c>
      <c r="II42">
        <v>0.9</v>
      </c>
      <c r="IJ42">
        <v>1.7687999999999999</v>
      </c>
      <c r="IK42">
        <v>2.7038600000000002</v>
      </c>
      <c r="IL42">
        <v>1.6015600000000001</v>
      </c>
      <c r="IM42">
        <v>2.34009</v>
      </c>
      <c r="IN42">
        <v>1.5502899999999999</v>
      </c>
      <c r="IO42">
        <v>2.4279799999999998</v>
      </c>
      <c r="IP42">
        <v>46.036700000000003</v>
      </c>
      <c r="IQ42">
        <v>24.1751</v>
      </c>
      <c r="IR42">
        <v>18</v>
      </c>
      <c r="IS42">
        <v>612.93399999999997</v>
      </c>
      <c r="IT42">
        <v>361.57400000000001</v>
      </c>
      <c r="IU42">
        <v>27.7437</v>
      </c>
      <c r="IV42">
        <v>37.539099999999998</v>
      </c>
      <c r="IW42">
        <v>30.000900000000001</v>
      </c>
      <c r="IX42">
        <v>37.323</v>
      </c>
      <c r="IY42">
        <v>37.325099999999999</v>
      </c>
      <c r="IZ42">
        <v>35.3996</v>
      </c>
      <c r="JA42">
        <v>37.260899999999999</v>
      </c>
      <c r="JB42">
        <v>0</v>
      </c>
      <c r="JC42">
        <v>27.721800000000002</v>
      </c>
      <c r="JD42">
        <v>800</v>
      </c>
      <c r="JE42">
        <v>25.210899999999999</v>
      </c>
      <c r="JF42">
        <v>98.150400000000005</v>
      </c>
      <c r="JG42">
        <v>98.2119</v>
      </c>
    </row>
    <row r="43" spans="1:267" x14ac:dyDescent="0.3">
      <c r="A43">
        <v>27</v>
      </c>
      <c r="B43">
        <v>1659553118.5999999</v>
      </c>
      <c r="C43">
        <v>4655</v>
      </c>
      <c r="D43" t="s">
        <v>539</v>
      </c>
      <c r="E43" t="s">
        <v>540</v>
      </c>
      <c r="F43" t="s">
        <v>398</v>
      </c>
      <c r="G43" t="s">
        <v>399</v>
      </c>
      <c r="H43" t="s">
        <v>480</v>
      </c>
      <c r="I43" t="s">
        <v>400</v>
      </c>
      <c r="J43" t="s">
        <v>402</v>
      </c>
      <c r="K43">
        <f t="shared" si="0"/>
        <v>2.5369027882994559</v>
      </c>
      <c r="L43">
        <v>1659553118.5999999</v>
      </c>
      <c r="M43">
        <f t="shared" si="1"/>
        <v>2.21214770343625E-3</v>
      </c>
      <c r="N43">
        <f t="shared" si="2"/>
        <v>2.21214770343625</v>
      </c>
      <c r="O43">
        <f t="shared" si="3"/>
        <v>48.162783924037598</v>
      </c>
      <c r="P43">
        <f t="shared" si="4"/>
        <v>1139.066</v>
      </c>
      <c r="Q43">
        <f t="shared" si="5"/>
        <v>395.59806241947666</v>
      </c>
      <c r="R43">
        <f t="shared" si="6"/>
        <v>39.093462863748229</v>
      </c>
      <c r="S43">
        <f t="shared" si="7"/>
        <v>112.56383334643419</v>
      </c>
      <c r="T43">
        <f t="shared" si="8"/>
        <v>0.10921719465199181</v>
      </c>
      <c r="U43">
        <f t="shared" si="9"/>
        <v>2.9083322964075604</v>
      </c>
      <c r="V43">
        <f t="shared" si="10"/>
        <v>0.10698876402437689</v>
      </c>
      <c r="W43">
        <f t="shared" si="11"/>
        <v>6.7064406135538351E-2</v>
      </c>
      <c r="X43">
        <f t="shared" si="12"/>
        <v>382.42629936564413</v>
      </c>
      <c r="Y43">
        <f t="shared" si="13"/>
        <v>33.333244345777182</v>
      </c>
      <c r="Z43">
        <f t="shared" si="14"/>
        <v>31.992999999999999</v>
      </c>
      <c r="AA43">
        <f t="shared" si="15"/>
        <v>4.7731916471489759</v>
      </c>
      <c r="AB43">
        <f t="shared" si="16"/>
        <v>59.998602157523663</v>
      </c>
      <c r="AC43">
        <f t="shared" si="17"/>
        <v>2.8082999721165995</v>
      </c>
      <c r="AD43">
        <f t="shared" si="18"/>
        <v>4.680608999428908</v>
      </c>
      <c r="AE43">
        <f t="shared" si="19"/>
        <v>1.9648916750323764</v>
      </c>
      <c r="AF43">
        <f t="shared" si="20"/>
        <v>-97.555713721538623</v>
      </c>
      <c r="AG43">
        <f t="shared" si="21"/>
        <v>-54.188010120011874</v>
      </c>
      <c r="AH43">
        <f t="shared" si="22"/>
        <v>-4.217953189250081</v>
      </c>
      <c r="AI43">
        <f t="shared" si="23"/>
        <v>226.46462233484357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51441.729418003211</v>
      </c>
      <c r="AO43" t="s">
        <v>403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541</v>
      </c>
      <c r="AV43">
        <v>10085.1</v>
      </c>
      <c r="AW43">
        <v>739.13550000000009</v>
      </c>
      <c r="AX43">
        <v>1155.5</v>
      </c>
      <c r="AY43">
        <f t="shared" si="28"/>
        <v>0.36033275638251827</v>
      </c>
      <c r="AZ43">
        <v>0.5</v>
      </c>
      <c r="BA43">
        <f t="shared" si="29"/>
        <v>1681.3397996828219</v>
      </c>
      <c r="BB43">
        <f t="shared" si="30"/>
        <v>48.162783924037598</v>
      </c>
      <c r="BC43">
        <f t="shared" si="31"/>
        <v>302.92090221767114</v>
      </c>
      <c r="BD43">
        <f t="shared" si="32"/>
        <v>3.1018250130770992E-2</v>
      </c>
      <c r="BE43">
        <f t="shared" si="33"/>
        <v>1.9700302899177844</v>
      </c>
      <c r="BF43">
        <f t="shared" si="34"/>
        <v>632.71732286569159</v>
      </c>
      <c r="BG43" t="s">
        <v>542</v>
      </c>
      <c r="BH43">
        <v>564.12</v>
      </c>
      <c r="BI43">
        <f t="shared" si="35"/>
        <v>564.12</v>
      </c>
      <c r="BJ43">
        <f t="shared" si="36"/>
        <v>0.51179575941151012</v>
      </c>
      <c r="BK43">
        <f t="shared" si="37"/>
        <v>0.70405576786499358</v>
      </c>
      <c r="BL43">
        <f t="shared" si="38"/>
        <v>0.79378258216371711</v>
      </c>
      <c r="BM43">
        <f t="shared" si="39"/>
        <v>2.5716837431612865</v>
      </c>
      <c r="BN43">
        <f t="shared" si="40"/>
        <v>0.93359913722052057</v>
      </c>
      <c r="BO43">
        <f t="shared" si="41"/>
        <v>0.53734658904625765</v>
      </c>
      <c r="BP43">
        <f t="shared" si="42"/>
        <v>0.46265341095374235</v>
      </c>
      <c r="BQ43">
        <v>1144</v>
      </c>
      <c r="BR43">
        <v>300</v>
      </c>
      <c r="BS43">
        <v>300</v>
      </c>
      <c r="BT43">
        <v>300</v>
      </c>
      <c r="BU43">
        <v>10085.1</v>
      </c>
      <c r="BV43">
        <v>1029.72</v>
      </c>
      <c r="BW43">
        <v>-1.07131E-2</v>
      </c>
      <c r="BX43">
        <v>-8.0500000000000007</v>
      </c>
      <c r="BY43" t="s">
        <v>406</v>
      </c>
      <c r="BZ43" t="s">
        <v>406</v>
      </c>
      <c r="CA43" t="s">
        <v>406</v>
      </c>
      <c r="CB43" t="s">
        <v>406</v>
      </c>
      <c r="CC43" t="s">
        <v>406</v>
      </c>
      <c r="CD43" t="s">
        <v>406</v>
      </c>
      <c r="CE43" t="s">
        <v>406</v>
      </c>
      <c r="CF43" t="s">
        <v>406</v>
      </c>
      <c r="CG43" t="s">
        <v>406</v>
      </c>
      <c r="CH43" t="s">
        <v>406</v>
      </c>
      <c r="CI43">
        <f t="shared" si="43"/>
        <v>2000.17</v>
      </c>
      <c r="CJ43">
        <f t="shared" si="44"/>
        <v>1681.3397996828219</v>
      </c>
      <c r="CK43">
        <f t="shared" si="45"/>
        <v>0.8405984489732482</v>
      </c>
      <c r="CL43">
        <f t="shared" si="46"/>
        <v>0.19119689794649661</v>
      </c>
      <c r="CM43">
        <v>6</v>
      </c>
      <c r="CN43">
        <v>0.5</v>
      </c>
      <c r="CO43" t="s">
        <v>407</v>
      </c>
      <c r="CP43">
        <v>2</v>
      </c>
      <c r="CQ43">
        <v>1659553118.5999999</v>
      </c>
      <c r="CR43">
        <v>1139.066</v>
      </c>
      <c r="CS43">
        <v>1199.8699999999999</v>
      </c>
      <c r="CT43">
        <v>28.417999999999999</v>
      </c>
      <c r="CU43">
        <v>25.839500000000001</v>
      </c>
      <c r="CV43">
        <v>1138.4000000000001</v>
      </c>
      <c r="CW43">
        <v>28.388000000000002</v>
      </c>
      <c r="CX43">
        <v>500.12400000000002</v>
      </c>
      <c r="CY43">
        <v>98.721400000000003</v>
      </c>
      <c r="CZ43">
        <v>9.9768700000000002E-2</v>
      </c>
      <c r="DA43">
        <v>31.647400000000001</v>
      </c>
      <c r="DB43">
        <v>31.992999999999999</v>
      </c>
      <c r="DC43">
        <v>999.9</v>
      </c>
      <c r="DD43">
        <v>0</v>
      </c>
      <c r="DE43">
        <v>0</v>
      </c>
      <c r="DF43">
        <v>10007.5</v>
      </c>
      <c r="DG43">
        <v>0</v>
      </c>
      <c r="DH43">
        <v>241.70099999999999</v>
      </c>
      <c r="DI43">
        <v>-61.052500000000002</v>
      </c>
      <c r="DJ43">
        <v>1172.1300000000001</v>
      </c>
      <c r="DK43">
        <v>1231.7</v>
      </c>
      <c r="DL43">
        <v>2.5754100000000002</v>
      </c>
      <c r="DM43">
        <v>1199.8699999999999</v>
      </c>
      <c r="DN43">
        <v>25.839500000000001</v>
      </c>
      <c r="DO43">
        <v>2.8051599999999999</v>
      </c>
      <c r="DP43">
        <v>2.55091</v>
      </c>
      <c r="DQ43">
        <v>22.9145</v>
      </c>
      <c r="DR43">
        <v>21.355</v>
      </c>
      <c r="DS43">
        <v>2000.17</v>
      </c>
      <c r="DT43">
        <v>0.98</v>
      </c>
      <c r="DU43">
        <v>1.9999900000000001E-2</v>
      </c>
      <c r="DV43">
        <v>0</v>
      </c>
      <c r="DW43">
        <v>738.678</v>
      </c>
      <c r="DX43">
        <v>5.0005300000000004</v>
      </c>
      <c r="DY43">
        <v>16078.4</v>
      </c>
      <c r="DZ43">
        <v>17835</v>
      </c>
      <c r="EA43">
        <v>50.875</v>
      </c>
      <c r="EB43">
        <v>51.311999999999998</v>
      </c>
      <c r="EC43">
        <v>51.25</v>
      </c>
      <c r="ED43">
        <v>50.936999999999998</v>
      </c>
      <c r="EE43">
        <v>51.875</v>
      </c>
      <c r="EF43">
        <v>1955.27</v>
      </c>
      <c r="EG43">
        <v>39.9</v>
      </c>
      <c r="EH43">
        <v>0</v>
      </c>
      <c r="EI43">
        <v>99.200000047683716</v>
      </c>
      <c r="EJ43">
        <v>0</v>
      </c>
      <c r="EK43">
        <v>739.13550000000009</v>
      </c>
      <c r="EL43">
        <v>-7.5430769180957782</v>
      </c>
      <c r="EM43">
        <v>-245.91111130935329</v>
      </c>
      <c r="EN43">
        <v>16096.50384615385</v>
      </c>
      <c r="EO43">
        <v>15</v>
      </c>
      <c r="EP43">
        <v>1659553150.0999999</v>
      </c>
      <c r="EQ43" t="s">
        <v>543</v>
      </c>
      <c r="ER43">
        <v>1659553144.0999999</v>
      </c>
      <c r="ES43">
        <v>1659553150.0999999</v>
      </c>
      <c r="ET43">
        <v>75</v>
      </c>
      <c r="EU43">
        <v>0.23799999999999999</v>
      </c>
      <c r="EV43">
        <v>3.0000000000000001E-3</v>
      </c>
      <c r="EW43">
        <v>0.66600000000000004</v>
      </c>
      <c r="EX43">
        <v>0.03</v>
      </c>
      <c r="EY43">
        <v>1200</v>
      </c>
      <c r="EZ43">
        <v>26</v>
      </c>
      <c r="FA43">
        <v>0.05</v>
      </c>
      <c r="FB43">
        <v>7.0000000000000007E-2</v>
      </c>
      <c r="FC43">
        <v>48.632051658062139</v>
      </c>
      <c r="FD43">
        <v>-0.76630041625386092</v>
      </c>
      <c r="FE43">
        <v>0.14184694352186439</v>
      </c>
      <c r="FF43">
        <v>1</v>
      </c>
      <c r="FG43">
        <v>0.11083381366878629</v>
      </c>
      <c r="FH43">
        <v>-9.5309098333658492E-3</v>
      </c>
      <c r="FI43">
        <v>1.523005665220456E-3</v>
      </c>
      <c r="FJ43">
        <v>1</v>
      </c>
      <c r="FK43">
        <v>2</v>
      </c>
      <c r="FL43">
        <v>2</v>
      </c>
      <c r="FM43" t="s">
        <v>409</v>
      </c>
      <c r="FN43">
        <v>3.1300300000000001</v>
      </c>
      <c r="FO43">
        <v>2.7381600000000001</v>
      </c>
      <c r="FP43">
        <v>0.18071300000000001</v>
      </c>
      <c r="FQ43">
        <v>0.18660599999999999</v>
      </c>
      <c r="FR43">
        <v>0.119198</v>
      </c>
      <c r="FS43">
        <v>0.11182</v>
      </c>
      <c r="FT43">
        <v>19433.5</v>
      </c>
      <c r="FU43">
        <v>20008.2</v>
      </c>
      <c r="FV43">
        <v>23598.7</v>
      </c>
      <c r="FW43">
        <v>24928.2</v>
      </c>
      <c r="FX43">
        <v>29967.9</v>
      </c>
      <c r="FY43">
        <v>31073.200000000001</v>
      </c>
      <c r="FZ43">
        <v>37633.5</v>
      </c>
      <c r="GA43">
        <v>38811.4</v>
      </c>
      <c r="GB43">
        <v>2.11693</v>
      </c>
      <c r="GC43">
        <v>1.6821299999999999</v>
      </c>
      <c r="GD43">
        <v>-2.4735900000000002E-2</v>
      </c>
      <c r="GE43">
        <v>0</v>
      </c>
      <c r="GF43">
        <v>32.394100000000002</v>
      </c>
      <c r="GG43">
        <v>999.9</v>
      </c>
      <c r="GH43">
        <v>43.3</v>
      </c>
      <c r="GI43">
        <v>41.9</v>
      </c>
      <c r="GJ43">
        <v>35.967399999999998</v>
      </c>
      <c r="GK43">
        <v>61.866399999999999</v>
      </c>
      <c r="GL43">
        <v>25.7212</v>
      </c>
      <c r="GM43">
        <v>1</v>
      </c>
      <c r="GN43">
        <v>0.88300599999999996</v>
      </c>
      <c r="GO43">
        <v>3.6750799999999999</v>
      </c>
      <c r="GP43">
        <v>20.2651</v>
      </c>
      <c r="GQ43">
        <v>5.2505300000000004</v>
      </c>
      <c r="GR43">
        <v>12.0099</v>
      </c>
      <c r="GS43">
        <v>4.9775499999999999</v>
      </c>
      <c r="GT43">
        <v>3.2928799999999998</v>
      </c>
      <c r="GU43">
        <v>9999</v>
      </c>
      <c r="GV43">
        <v>9999</v>
      </c>
      <c r="GW43">
        <v>9999</v>
      </c>
      <c r="GX43">
        <v>999.9</v>
      </c>
      <c r="GY43">
        <v>1.8758999999999999</v>
      </c>
      <c r="GZ43">
        <v>1.8769</v>
      </c>
      <c r="HA43">
        <v>1.8829800000000001</v>
      </c>
      <c r="HB43">
        <v>1.8862000000000001</v>
      </c>
      <c r="HC43">
        <v>1.8769800000000001</v>
      </c>
      <c r="HD43">
        <v>1.8834</v>
      </c>
      <c r="HE43">
        <v>1.88246</v>
      </c>
      <c r="HF43">
        <v>1.8858900000000001</v>
      </c>
      <c r="HG43">
        <v>5</v>
      </c>
      <c r="HH43">
        <v>0</v>
      </c>
      <c r="HI43">
        <v>0</v>
      </c>
      <c r="HJ43">
        <v>0</v>
      </c>
      <c r="HK43" t="s">
        <v>410</v>
      </c>
      <c r="HL43" t="s">
        <v>411</v>
      </c>
      <c r="HM43" t="s">
        <v>412</v>
      </c>
      <c r="HN43" t="s">
        <v>412</v>
      </c>
      <c r="HO43" t="s">
        <v>412</v>
      </c>
      <c r="HP43" t="s">
        <v>412</v>
      </c>
      <c r="HQ43">
        <v>0</v>
      </c>
      <c r="HR43">
        <v>100</v>
      </c>
      <c r="HS43">
        <v>100</v>
      </c>
      <c r="HT43">
        <v>0.66600000000000004</v>
      </c>
      <c r="HU43">
        <v>0.03</v>
      </c>
      <c r="HV43">
        <v>0.3525124589877352</v>
      </c>
      <c r="HW43">
        <v>-6.0172046994075008E-4</v>
      </c>
      <c r="HX43">
        <v>1.0037638322578611E-6</v>
      </c>
      <c r="HY43">
        <v>-3.7503755461929322E-10</v>
      </c>
      <c r="HZ43">
        <v>-2.163154080863984E-2</v>
      </c>
      <c r="IA43">
        <v>5.4059752819484372E-3</v>
      </c>
      <c r="IB43">
        <v>-1.882334706413767E-4</v>
      </c>
      <c r="IC43">
        <v>2.0440475459167249E-6</v>
      </c>
      <c r="ID43">
        <v>4</v>
      </c>
      <c r="IE43">
        <v>2150</v>
      </c>
      <c r="IF43">
        <v>2</v>
      </c>
      <c r="IG43">
        <v>31</v>
      </c>
      <c r="IH43">
        <v>2.5</v>
      </c>
      <c r="II43">
        <v>2.6</v>
      </c>
      <c r="IJ43">
        <v>2.4682599999999999</v>
      </c>
      <c r="IK43">
        <v>2.7050800000000002</v>
      </c>
      <c r="IL43">
        <v>1.6015600000000001</v>
      </c>
      <c r="IM43">
        <v>2.34009</v>
      </c>
      <c r="IN43">
        <v>1.5502899999999999</v>
      </c>
      <c r="IO43">
        <v>2.323</v>
      </c>
      <c r="IP43">
        <v>46.036700000000003</v>
      </c>
      <c r="IQ43">
        <v>24.1751</v>
      </c>
      <c r="IR43">
        <v>18</v>
      </c>
      <c r="IS43">
        <v>612.524</v>
      </c>
      <c r="IT43">
        <v>362.87900000000002</v>
      </c>
      <c r="IU43">
        <v>27.338200000000001</v>
      </c>
      <c r="IV43">
        <v>37.560499999999998</v>
      </c>
      <c r="IW43">
        <v>29.998899999999999</v>
      </c>
      <c r="IX43">
        <v>37.3371</v>
      </c>
      <c r="IY43">
        <v>37.339300000000001</v>
      </c>
      <c r="IZ43">
        <v>49.400199999999998</v>
      </c>
      <c r="JA43">
        <v>35.002499999999998</v>
      </c>
      <c r="JB43">
        <v>0</v>
      </c>
      <c r="JC43">
        <v>27.654499999999999</v>
      </c>
      <c r="JD43">
        <v>1200</v>
      </c>
      <c r="JE43">
        <v>25.9389</v>
      </c>
      <c r="JF43">
        <v>98.141400000000004</v>
      </c>
      <c r="JG43">
        <v>98.201899999999995</v>
      </c>
    </row>
    <row r="44" spans="1:267" x14ac:dyDescent="0.3">
      <c r="A44">
        <v>28</v>
      </c>
      <c r="B44">
        <v>1659553259.0999999</v>
      </c>
      <c r="C44">
        <v>4795.5</v>
      </c>
      <c r="D44" t="s">
        <v>544</v>
      </c>
      <c r="E44" t="s">
        <v>545</v>
      </c>
      <c r="F44" t="s">
        <v>398</v>
      </c>
      <c r="G44" t="s">
        <v>399</v>
      </c>
      <c r="H44" t="s">
        <v>480</v>
      </c>
      <c r="I44" t="s">
        <v>400</v>
      </c>
      <c r="J44" t="s">
        <v>402</v>
      </c>
      <c r="K44">
        <f t="shared" si="0"/>
        <v>1.9815488809847914</v>
      </c>
      <c r="L44">
        <v>1659553259.0999999</v>
      </c>
      <c r="M44">
        <f t="shared" si="1"/>
        <v>1.8664902893472679E-3</v>
      </c>
      <c r="N44">
        <f t="shared" si="2"/>
        <v>1.8664902893472679</v>
      </c>
      <c r="O44">
        <f t="shared" si="3"/>
        <v>47.663306593387546</v>
      </c>
      <c r="P44">
        <f t="shared" si="4"/>
        <v>1439.49</v>
      </c>
      <c r="Q44">
        <f t="shared" si="5"/>
        <v>555.87701482014734</v>
      </c>
      <c r="R44">
        <f t="shared" si="6"/>
        <v>54.929194561579379</v>
      </c>
      <c r="S44">
        <f t="shared" si="7"/>
        <v>142.24374127976998</v>
      </c>
      <c r="T44">
        <f t="shared" si="8"/>
        <v>9.1014211837892933E-2</v>
      </c>
      <c r="U44">
        <f t="shared" si="9"/>
        <v>2.9025331615976189</v>
      </c>
      <c r="V44">
        <f t="shared" si="10"/>
        <v>8.9457955456720528E-2</v>
      </c>
      <c r="W44">
        <f t="shared" si="11"/>
        <v>5.6048829071621023E-2</v>
      </c>
      <c r="X44">
        <f t="shared" si="12"/>
        <v>382.35279936536136</v>
      </c>
      <c r="Y44">
        <f t="shared" si="13"/>
        <v>33.396548351292239</v>
      </c>
      <c r="Z44">
        <f t="shared" si="14"/>
        <v>32.014800000000001</v>
      </c>
      <c r="AA44">
        <f t="shared" si="15"/>
        <v>4.7790847189215873</v>
      </c>
      <c r="AB44">
        <f t="shared" si="16"/>
        <v>59.845193348052796</v>
      </c>
      <c r="AC44">
        <f t="shared" si="17"/>
        <v>2.7963861220642996</v>
      </c>
      <c r="AD44">
        <f t="shared" si="18"/>
        <v>4.6726996198355284</v>
      </c>
      <c r="AE44">
        <f t="shared" si="19"/>
        <v>1.9826985968572877</v>
      </c>
      <c r="AF44">
        <f t="shared" si="20"/>
        <v>-82.312221760214513</v>
      </c>
      <c r="AG44">
        <f t="shared" si="21"/>
        <v>-62.154399293358047</v>
      </c>
      <c r="AH44">
        <f t="shared" si="22"/>
        <v>-4.8475266935959231</v>
      </c>
      <c r="AI44">
        <f t="shared" si="23"/>
        <v>233.03865161819289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51282.987478553929</v>
      </c>
      <c r="AO44" t="s">
        <v>403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546</v>
      </c>
      <c r="AV44">
        <v>10085.799999999999</v>
      </c>
      <c r="AW44">
        <v>731.34388000000001</v>
      </c>
      <c r="AX44">
        <v>1143.73</v>
      </c>
      <c r="AY44">
        <f t="shared" si="28"/>
        <v>0.36056247540940611</v>
      </c>
      <c r="AZ44">
        <v>0.5</v>
      </c>
      <c r="BA44">
        <f t="shared" si="29"/>
        <v>1681.0124996826805</v>
      </c>
      <c r="BB44">
        <f t="shared" si="30"/>
        <v>47.663306593387546</v>
      </c>
      <c r="BC44">
        <f t="shared" si="31"/>
        <v>303.0550140398704</v>
      </c>
      <c r="BD44">
        <f t="shared" si="32"/>
        <v>3.0727160649003167E-2</v>
      </c>
      <c r="BE44">
        <f t="shared" si="33"/>
        <v>2.0005945459155567</v>
      </c>
      <c r="BF44">
        <f t="shared" si="34"/>
        <v>629.17194869169498</v>
      </c>
      <c r="BG44" t="s">
        <v>547</v>
      </c>
      <c r="BH44">
        <v>559.75</v>
      </c>
      <c r="BI44">
        <f t="shared" si="35"/>
        <v>559.75</v>
      </c>
      <c r="BJ44">
        <f t="shared" si="36"/>
        <v>0.51059253495143087</v>
      </c>
      <c r="BK44">
        <f t="shared" si="37"/>
        <v>0.70616480016438921</v>
      </c>
      <c r="BL44">
        <f t="shared" si="38"/>
        <v>0.79667284096764757</v>
      </c>
      <c r="BM44">
        <f t="shared" si="39"/>
        <v>2.7467968551058433</v>
      </c>
      <c r="BN44">
        <f t="shared" si="40"/>
        <v>0.93842632341832033</v>
      </c>
      <c r="BO44">
        <f t="shared" si="41"/>
        <v>0.54047864171915527</v>
      </c>
      <c r="BP44">
        <f t="shared" si="42"/>
        <v>0.45952135828084473</v>
      </c>
      <c r="BQ44">
        <v>1146</v>
      </c>
      <c r="BR44">
        <v>300</v>
      </c>
      <c r="BS44">
        <v>300</v>
      </c>
      <c r="BT44">
        <v>300</v>
      </c>
      <c r="BU44">
        <v>10085.799999999999</v>
      </c>
      <c r="BV44">
        <v>1019.73</v>
      </c>
      <c r="BW44">
        <v>-1.07137E-2</v>
      </c>
      <c r="BX44">
        <v>-6.92</v>
      </c>
      <c r="BY44" t="s">
        <v>406</v>
      </c>
      <c r="BZ44" t="s">
        <v>406</v>
      </c>
      <c r="CA44" t="s">
        <v>406</v>
      </c>
      <c r="CB44" t="s">
        <v>406</v>
      </c>
      <c r="CC44" t="s">
        <v>406</v>
      </c>
      <c r="CD44" t="s">
        <v>406</v>
      </c>
      <c r="CE44" t="s">
        <v>406</v>
      </c>
      <c r="CF44" t="s">
        <v>406</v>
      </c>
      <c r="CG44" t="s">
        <v>406</v>
      </c>
      <c r="CH44" t="s">
        <v>406</v>
      </c>
      <c r="CI44">
        <f t="shared" si="43"/>
        <v>1999.78</v>
      </c>
      <c r="CJ44">
        <f t="shared" si="44"/>
        <v>1681.0124996826805</v>
      </c>
      <c r="CK44">
        <f t="shared" si="45"/>
        <v>0.84059871570006728</v>
      </c>
      <c r="CL44">
        <f t="shared" si="46"/>
        <v>0.1911974314001347</v>
      </c>
      <c r="CM44">
        <v>6</v>
      </c>
      <c r="CN44">
        <v>0.5</v>
      </c>
      <c r="CO44" t="s">
        <v>407</v>
      </c>
      <c r="CP44">
        <v>2</v>
      </c>
      <c r="CQ44">
        <v>1659553259.0999999</v>
      </c>
      <c r="CR44">
        <v>1439.49</v>
      </c>
      <c r="CS44">
        <v>1499.91</v>
      </c>
      <c r="CT44">
        <v>28.299099999999999</v>
      </c>
      <c r="CU44">
        <v>26.122699999999998</v>
      </c>
      <c r="CV44">
        <v>1438.66</v>
      </c>
      <c r="CW44">
        <v>28.2742</v>
      </c>
      <c r="CX44">
        <v>500.00099999999998</v>
      </c>
      <c r="CY44">
        <v>98.714699999999993</v>
      </c>
      <c r="CZ44">
        <v>0.100673</v>
      </c>
      <c r="DA44">
        <v>31.617599999999999</v>
      </c>
      <c r="DB44">
        <v>32.014800000000001</v>
      </c>
      <c r="DC44">
        <v>999.9</v>
      </c>
      <c r="DD44">
        <v>0</v>
      </c>
      <c r="DE44">
        <v>0</v>
      </c>
      <c r="DF44">
        <v>9975</v>
      </c>
      <c r="DG44">
        <v>0</v>
      </c>
      <c r="DH44">
        <v>595.15499999999997</v>
      </c>
      <c r="DI44">
        <v>-60.4161</v>
      </c>
      <c r="DJ44">
        <v>1481.42</v>
      </c>
      <c r="DK44">
        <v>1540.14</v>
      </c>
      <c r="DL44">
        <v>2.1763400000000002</v>
      </c>
      <c r="DM44">
        <v>1499.91</v>
      </c>
      <c r="DN44">
        <v>26.122699999999998</v>
      </c>
      <c r="DO44">
        <v>2.7935300000000001</v>
      </c>
      <c r="DP44">
        <v>2.5787</v>
      </c>
      <c r="DQ44">
        <v>22.8459</v>
      </c>
      <c r="DR44">
        <v>21.5319</v>
      </c>
      <c r="DS44">
        <v>1999.78</v>
      </c>
      <c r="DT44">
        <v>0.97999400000000003</v>
      </c>
      <c r="DU44">
        <v>2.0005700000000001E-2</v>
      </c>
      <c r="DV44">
        <v>0</v>
      </c>
      <c r="DW44">
        <v>730.62699999999995</v>
      </c>
      <c r="DX44">
        <v>5.0005300000000004</v>
      </c>
      <c r="DY44">
        <v>15908.1</v>
      </c>
      <c r="DZ44">
        <v>17831.5</v>
      </c>
      <c r="EA44">
        <v>50.75</v>
      </c>
      <c r="EB44">
        <v>51.25</v>
      </c>
      <c r="EC44">
        <v>51.125</v>
      </c>
      <c r="ED44">
        <v>50.686999999999998</v>
      </c>
      <c r="EE44">
        <v>51.75</v>
      </c>
      <c r="EF44">
        <v>1954.87</v>
      </c>
      <c r="EG44">
        <v>39.909999999999997</v>
      </c>
      <c r="EH44">
        <v>0</v>
      </c>
      <c r="EI44">
        <v>140.29999995231631</v>
      </c>
      <c r="EJ44">
        <v>0</v>
      </c>
      <c r="EK44">
        <v>731.34388000000001</v>
      </c>
      <c r="EL44">
        <v>-6.5691538680122541</v>
      </c>
      <c r="EM44">
        <v>-59.907692546395623</v>
      </c>
      <c r="EN44">
        <v>15918.404</v>
      </c>
      <c r="EO44">
        <v>15</v>
      </c>
      <c r="EP44">
        <v>1659553217.5999999</v>
      </c>
      <c r="EQ44" t="s">
        <v>548</v>
      </c>
      <c r="ER44">
        <v>1659553217.5999999</v>
      </c>
      <c r="ES44">
        <v>1659553214.0999999</v>
      </c>
      <c r="ET44">
        <v>76</v>
      </c>
      <c r="EU44">
        <v>0.151</v>
      </c>
      <c r="EV44">
        <v>-5.0000000000000001E-3</v>
      </c>
      <c r="EW44">
        <v>0.83</v>
      </c>
      <c r="EX44">
        <v>2.5999999999999999E-2</v>
      </c>
      <c r="EY44">
        <v>1500</v>
      </c>
      <c r="EZ44">
        <v>26</v>
      </c>
      <c r="FA44">
        <v>0.09</v>
      </c>
      <c r="FB44">
        <v>0.05</v>
      </c>
      <c r="FC44">
        <v>47.905597855845713</v>
      </c>
      <c r="FD44">
        <v>-0.98996382410942874</v>
      </c>
      <c r="FE44">
        <v>0.198932662652758</v>
      </c>
      <c r="FF44">
        <v>1</v>
      </c>
      <c r="FG44">
        <v>9.2538475441064805E-2</v>
      </c>
      <c r="FH44">
        <v>2.908426142384765E-3</v>
      </c>
      <c r="FI44">
        <v>1.942766209792885E-3</v>
      </c>
      <c r="FJ44">
        <v>1</v>
      </c>
      <c r="FK44">
        <v>2</v>
      </c>
      <c r="FL44">
        <v>2</v>
      </c>
      <c r="FM44" t="s">
        <v>409</v>
      </c>
      <c r="FN44">
        <v>3.1297600000000001</v>
      </c>
      <c r="FO44">
        <v>2.7387800000000002</v>
      </c>
      <c r="FP44">
        <v>0.20857400000000001</v>
      </c>
      <c r="FQ44">
        <v>0.213697</v>
      </c>
      <c r="FR44">
        <v>0.118856</v>
      </c>
      <c r="FS44">
        <v>0.112665</v>
      </c>
      <c r="FT44">
        <v>18768.400000000001</v>
      </c>
      <c r="FU44">
        <v>19337.400000000001</v>
      </c>
      <c r="FV44">
        <v>23597.3</v>
      </c>
      <c r="FW44">
        <v>24926.9</v>
      </c>
      <c r="FX44">
        <v>29978</v>
      </c>
      <c r="FY44">
        <v>31041.8</v>
      </c>
      <c r="FZ44">
        <v>37631.599999999999</v>
      </c>
      <c r="GA44">
        <v>38809.1</v>
      </c>
      <c r="GB44">
        <v>2.1162800000000002</v>
      </c>
      <c r="GC44">
        <v>1.6830700000000001</v>
      </c>
      <c r="GD44">
        <v>-1.47335E-2</v>
      </c>
      <c r="GE44">
        <v>0</v>
      </c>
      <c r="GF44">
        <v>32.253700000000002</v>
      </c>
      <c r="GG44">
        <v>999.9</v>
      </c>
      <c r="GH44">
        <v>43.4</v>
      </c>
      <c r="GI44">
        <v>41.9</v>
      </c>
      <c r="GJ44">
        <v>36.052199999999999</v>
      </c>
      <c r="GK44">
        <v>62.046399999999998</v>
      </c>
      <c r="GL44">
        <v>25.8413</v>
      </c>
      <c r="GM44">
        <v>1</v>
      </c>
      <c r="GN44">
        <v>0.88464900000000002</v>
      </c>
      <c r="GO44">
        <v>4.52379</v>
      </c>
      <c r="GP44">
        <v>20.246500000000001</v>
      </c>
      <c r="GQ44">
        <v>5.25068</v>
      </c>
      <c r="GR44">
        <v>12.0099</v>
      </c>
      <c r="GS44">
        <v>4.9777500000000003</v>
      </c>
      <c r="GT44">
        <v>3.2928299999999999</v>
      </c>
      <c r="GU44">
        <v>9999</v>
      </c>
      <c r="GV44">
        <v>9999</v>
      </c>
      <c r="GW44">
        <v>9999</v>
      </c>
      <c r="GX44">
        <v>999.9</v>
      </c>
      <c r="GY44">
        <v>1.8758999999999999</v>
      </c>
      <c r="GZ44">
        <v>1.8769199999999999</v>
      </c>
      <c r="HA44">
        <v>1.88297</v>
      </c>
      <c r="HB44">
        <v>1.8862000000000001</v>
      </c>
      <c r="HC44">
        <v>1.8769800000000001</v>
      </c>
      <c r="HD44">
        <v>1.8834</v>
      </c>
      <c r="HE44">
        <v>1.8824399999999999</v>
      </c>
      <c r="HF44">
        <v>1.88585</v>
      </c>
      <c r="HG44">
        <v>5</v>
      </c>
      <c r="HH44">
        <v>0</v>
      </c>
      <c r="HI44">
        <v>0</v>
      </c>
      <c r="HJ44">
        <v>0</v>
      </c>
      <c r="HK44" t="s">
        <v>410</v>
      </c>
      <c r="HL44" t="s">
        <v>411</v>
      </c>
      <c r="HM44" t="s">
        <v>412</v>
      </c>
      <c r="HN44" t="s">
        <v>412</v>
      </c>
      <c r="HO44" t="s">
        <v>412</v>
      </c>
      <c r="HP44" t="s">
        <v>412</v>
      </c>
      <c r="HQ44">
        <v>0</v>
      </c>
      <c r="HR44">
        <v>100</v>
      </c>
      <c r="HS44">
        <v>100</v>
      </c>
      <c r="HT44">
        <v>0.83</v>
      </c>
      <c r="HU44">
        <v>2.4899999999999999E-2</v>
      </c>
      <c r="HV44">
        <v>0.7402746063311969</v>
      </c>
      <c r="HW44">
        <v>-6.0172046994075008E-4</v>
      </c>
      <c r="HX44">
        <v>1.0037638322578611E-6</v>
      </c>
      <c r="HY44">
        <v>-3.7503755461929322E-10</v>
      </c>
      <c r="HZ44">
        <v>-2.3655839911611399E-2</v>
      </c>
      <c r="IA44">
        <v>5.4059752819484372E-3</v>
      </c>
      <c r="IB44">
        <v>-1.882334706413767E-4</v>
      </c>
      <c r="IC44">
        <v>2.0440475459167249E-6</v>
      </c>
      <c r="ID44">
        <v>4</v>
      </c>
      <c r="IE44">
        <v>2150</v>
      </c>
      <c r="IF44">
        <v>2</v>
      </c>
      <c r="IG44">
        <v>31</v>
      </c>
      <c r="IH44">
        <v>0.7</v>
      </c>
      <c r="II44">
        <v>0.8</v>
      </c>
      <c r="IJ44">
        <v>2.96021</v>
      </c>
      <c r="IK44">
        <v>2.6928700000000001</v>
      </c>
      <c r="IL44">
        <v>1.6015600000000001</v>
      </c>
      <c r="IM44">
        <v>2.34253</v>
      </c>
      <c r="IN44">
        <v>1.5502899999999999</v>
      </c>
      <c r="IO44">
        <v>2.34741</v>
      </c>
      <c r="IP44">
        <v>46.0077</v>
      </c>
      <c r="IQ44">
        <v>24.1663</v>
      </c>
      <c r="IR44">
        <v>18</v>
      </c>
      <c r="IS44">
        <v>612.16899999999998</v>
      </c>
      <c r="IT44">
        <v>363.50799999999998</v>
      </c>
      <c r="IU44">
        <v>27.458300000000001</v>
      </c>
      <c r="IV44">
        <v>37.574300000000001</v>
      </c>
      <c r="IW44">
        <v>30.000299999999999</v>
      </c>
      <c r="IX44">
        <v>37.351199999999999</v>
      </c>
      <c r="IY44">
        <v>37.349800000000002</v>
      </c>
      <c r="IZ44">
        <v>59.245399999999997</v>
      </c>
      <c r="JA44">
        <v>34.605499999999999</v>
      </c>
      <c r="JB44">
        <v>0</v>
      </c>
      <c r="JC44">
        <v>27.444800000000001</v>
      </c>
      <c r="JD44">
        <v>1500</v>
      </c>
      <c r="JE44">
        <v>26.186</v>
      </c>
      <c r="JF44">
        <v>98.136099999999999</v>
      </c>
      <c r="JG44">
        <v>98.1965</v>
      </c>
    </row>
    <row r="45" spans="1:267" x14ac:dyDescent="0.3">
      <c r="A45">
        <v>29</v>
      </c>
      <c r="B45">
        <v>1659554437.5</v>
      </c>
      <c r="C45">
        <v>5973.9000000953674</v>
      </c>
      <c r="D45" t="s">
        <v>549</v>
      </c>
      <c r="E45" t="s">
        <v>550</v>
      </c>
      <c r="F45" t="s">
        <v>398</v>
      </c>
      <c r="G45" t="s">
        <v>399</v>
      </c>
      <c r="H45" t="s">
        <v>551</v>
      </c>
      <c r="I45" t="s">
        <v>480</v>
      </c>
      <c r="J45" t="s">
        <v>402</v>
      </c>
      <c r="K45">
        <f t="shared" si="0"/>
        <v>6.4703504967837606</v>
      </c>
      <c r="L45">
        <v>1659554437.5</v>
      </c>
      <c r="M45">
        <f t="shared" si="1"/>
        <v>5.0039009208152057E-3</v>
      </c>
      <c r="N45">
        <f t="shared" si="2"/>
        <v>5.0039009208152061</v>
      </c>
      <c r="O45">
        <f t="shared" si="3"/>
        <v>37.914349925458673</v>
      </c>
      <c r="P45">
        <f t="shared" si="4"/>
        <v>352.45</v>
      </c>
      <c r="Q45">
        <f t="shared" si="5"/>
        <v>101.16925388475846</v>
      </c>
      <c r="R45">
        <f t="shared" si="6"/>
        <v>9.9954979020239492</v>
      </c>
      <c r="S45">
        <f t="shared" si="7"/>
        <v>34.821975059549992</v>
      </c>
      <c r="T45">
        <f t="shared" si="8"/>
        <v>0.2591324681337529</v>
      </c>
      <c r="U45">
        <f t="shared" si="9"/>
        <v>2.9119798393017033</v>
      </c>
      <c r="V45">
        <f t="shared" si="10"/>
        <v>0.24696925278064388</v>
      </c>
      <c r="W45">
        <f t="shared" si="11"/>
        <v>0.155401014324658</v>
      </c>
      <c r="X45">
        <f t="shared" si="12"/>
        <v>382.38699936541849</v>
      </c>
      <c r="Y45">
        <f t="shared" si="13"/>
        <v>32.825754535167498</v>
      </c>
      <c r="Z45">
        <f t="shared" si="14"/>
        <v>32.001899999999999</v>
      </c>
      <c r="AA45">
        <f t="shared" si="15"/>
        <v>4.7755967696645971</v>
      </c>
      <c r="AB45">
        <f t="shared" si="16"/>
        <v>60.148071563272318</v>
      </c>
      <c r="AC45">
        <f t="shared" si="17"/>
        <v>2.8510547654870999</v>
      </c>
      <c r="AD45">
        <f t="shared" si="18"/>
        <v>4.7400601405615372</v>
      </c>
      <c r="AE45">
        <f t="shared" si="19"/>
        <v>1.9245420041774972</v>
      </c>
      <c r="AF45">
        <f t="shared" si="20"/>
        <v>-220.67203060795057</v>
      </c>
      <c r="AG45">
        <f t="shared" si="21"/>
        <v>-20.707067671019278</v>
      </c>
      <c r="AH45">
        <f t="shared" si="22"/>
        <v>-1.6116374506722286</v>
      </c>
      <c r="AI45">
        <f t="shared" si="23"/>
        <v>139.39626363577642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51506.642525400901</v>
      </c>
      <c r="AO45" t="s">
        <v>403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552</v>
      </c>
      <c r="AV45">
        <v>10077.700000000001</v>
      </c>
      <c r="AW45">
        <v>840.08627999999999</v>
      </c>
      <c r="AX45">
        <v>1122.4000000000001</v>
      </c>
      <c r="AY45">
        <f t="shared" si="28"/>
        <v>0.2515268353528155</v>
      </c>
      <c r="AZ45">
        <v>0.5</v>
      </c>
      <c r="BA45">
        <f t="shared" si="29"/>
        <v>1681.1636996827092</v>
      </c>
      <c r="BB45">
        <f t="shared" si="30"/>
        <v>37.914349925458673</v>
      </c>
      <c r="BC45">
        <f t="shared" si="31"/>
        <v>211.42889254561149</v>
      </c>
      <c r="BD45">
        <f t="shared" si="32"/>
        <v>2.4925463517152947E-2</v>
      </c>
      <c r="BE45">
        <f t="shared" si="33"/>
        <v>2.0576176051318598</v>
      </c>
      <c r="BF45">
        <f t="shared" si="34"/>
        <v>622.66253650420231</v>
      </c>
      <c r="BG45" t="s">
        <v>553</v>
      </c>
      <c r="BH45">
        <v>625.07000000000005</v>
      </c>
      <c r="BI45">
        <f t="shared" si="35"/>
        <v>625.07000000000005</v>
      </c>
      <c r="BJ45">
        <f t="shared" si="36"/>
        <v>0.4430951532430506</v>
      </c>
      <c r="BK45">
        <f t="shared" si="37"/>
        <v>0.5676587376590998</v>
      </c>
      <c r="BL45">
        <f t="shared" si="38"/>
        <v>0.82281245546529858</v>
      </c>
      <c r="BM45">
        <f t="shared" si="39"/>
        <v>2.1918178023165895</v>
      </c>
      <c r="BN45">
        <f t="shared" si="40"/>
        <v>0.94717431675723873</v>
      </c>
      <c r="BO45">
        <f t="shared" si="41"/>
        <v>0.42236905374597183</v>
      </c>
      <c r="BP45">
        <f t="shared" si="42"/>
        <v>0.57763094625402811</v>
      </c>
      <c r="BQ45">
        <v>1148</v>
      </c>
      <c r="BR45">
        <v>300</v>
      </c>
      <c r="BS45">
        <v>300</v>
      </c>
      <c r="BT45">
        <v>300</v>
      </c>
      <c r="BU45">
        <v>10077.700000000001</v>
      </c>
      <c r="BV45">
        <v>1044.8399999999999</v>
      </c>
      <c r="BW45">
        <v>-1.07048E-2</v>
      </c>
      <c r="BX45">
        <v>-2.39</v>
      </c>
      <c r="BY45" t="s">
        <v>406</v>
      </c>
      <c r="BZ45" t="s">
        <v>406</v>
      </c>
      <c r="CA45" t="s">
        <v>406</v>
      </c>
      <c r="CB45" t="s">
        <v>406</v>
      </c>
      <c r="CC45" t="s">
        <v>406</v>
      </c>
      <c r="CD45" t="s">
        <v>406</v>
      </c>
      <c r="CE45" t="s">
        <v>406</v>
      </c>
      <c r="CF45" t="s">
        <v>406</v>
      </c>
      <c r="CG45" t="s">
        <v>406</v>
      </c>
      <c r="CH45" t="s">
        <v>406</v>
      </c>
      <c r="CI45">
        <f t="shared" si="43"/>
        <v>1999.96</v>
      </c>
      <c r="CJ45">
        <f t="shared" si="44"/>
        <v>1681.1636996827092</v>
      </c>
      <c r="CK45">
        <f t="shared" si="45"/>
        <v>0.84059866181459086</v>
      </c>
      <c r="CL45">
        <f t="shared" si="46"/>
        <v>0.19119732362918182</v>
      </c>
      <c r="CM45">
        <v>6</v>
      </c>
      <c r="CN45">
        <v>0.5</v>
      </c>
      <c r="CO45" t="s">
        <v>407</v>
      </c>
      <c r="CP45">
        <v>2</v>
      </c>
      <c r="CQ45">
        <v>1659554437.5</v>
      </c>
      <c r="CR45">
        <v>352.45</v>
      </c>
      <c r="CS45">
        <v>400.05700000000002</v>
      </c>
      <c r="CT45">
        <v>28.8569</v>
      </c>
      <c r="CU45">
        <v>23.026299999999999</v>
      </c>
      <c r="CV45">
        <v>352.14600000000002</v>
      </c>
      <c r="CW45">
        <v>28.835899999999999</v>
      </c>
      <c r="CX45">
        <v>500.06900000000002</v>
      </c>
      <c r="CY45">
        <v>98.699799999999996</v>
      </c>
      <c r="CZ45">
        <v>9.9959000000000006E-2</v>
      </c>
      <c r="DA45">
        <v>31.87</v>
      </c>
      <c r="DB45">
        <v>32.001899999999999</v>
      </c>
      <c r="DC45">
        <v>999.9</v>
      </c>
      <c r="DD45">
        <v>0</v>
      </c>
      <c r="DE45">
        <v>0</v>
      </c>
      <c r="DF45">
        <v>10030.6</v>
      </c>
      <c r="DG45">
        <v>0</v>
      </c>
      <c r="DH45">
        <v>497.50400000000002</v>
      </c>
      <c r="DI45">
        <v>-47.6068</v>
      </c>
      <c r="DJ45">
        <v>362.923</v>
      </c>
      <c r="DK45">
        <v>409.48599999999999</v>
      </c>
      <c r="DL45">
        <v>5.8305899999999999</v>
      </c>
      <c r="DM45">
        <v>400.05700000000002</v>
      </c>
      <c r="DN45">
        <v>23.026299999999999</v>
      </c>
      <c r="DO45">
        <v>2.8481700000000001</v>
      </c>
      <c r="DP45">
        <v>2.2726899999999999</v>
      </c>
      <c r="DQ45">
        <v>23.165900000000001</v>
      </c>
      <c r="DR45">
        <v>19.484100000000002</v>
      </c>
      <c r="DS45">
        <v>1999.96</v>
      </c>
      <c r="DT45">
        <v>0.979993</v>
      </c>
      <c r="DU45">
        <v>2.0006599999999999E-2</v>
      </c>
      <c r="DV45">
        <v>0</v>
      </c>
      <c r="DW45">
        <v>839.96400000000006</v>
      </c>
      <c r="DX45">
        <v>5.0005300000000004</v>
      </c>
      <c r="DY45">
        <v>18177.099999999999</v>
      </c>
      <c r="DZ45">
        <v>17833.099999999999</v>
      </c>
      <c r="EA45">
        <v>50.561999999999998</v>
      </c>
      <c r="EB45">
        <v>51.686999999999998</v>
      </c>
      <c r="EC45">
        <v>51</v>
      </c>
      <c r="ED45">
        <v>50.811999999999998</v>
      </c>
      <c r="EE45">
        <v>51.625</v>
      </c>
      <c r="EF45">
        <v>1955.05</v>
      </c>
      <c r="EG45">
        <v>39.909999999999997</v>
      </c>
      <c r="EH45">
        <v>0</v>
      </c>
      <c r="EI45">
        <v>1178.2000000476839</v>
      </c>
      <c r="EJ45">
        <v>0</v>
      </c>
      <c r="EK45">
        <v>840.08627999999999</v>
      </c>
      <c r="EL45">
        <v>-0.1847692250983422</v>
      </c>
      <c r="EM45">
        <v>136.4461541843618</v>
      </c>
      <c r="EN45">
        <v>18168.256000000001</v>
      </c>
      <c r="EO45">
        <v>15</v>
      </c>
      <c r="EP45">
        <v>1659554400.5</v>
      </c>
      <c r="EQ45" t="s">
        <v>554</v>
      </c>
      <c r="ER45">
        <v>1659554400.5</v>
      </c>
      <c r="ES45">
        <v>1659554396</v>
      </c>
      <c r="ET45">
        <v>79</v>
      </c>
      <c r="EU45">
        <v>7.0000000000000007E-2</v>
      </c>
      <c r="EV45">
        <v>-2E-3</v>
      </c>
      <c r="EW45">
        <v>0.30399999999999999</v>
      </c>
      <c r="EX45">
        <v>2.1999999999999999E-2</v>
      </c>
      <c r="EY45">
        <v>400</v>
      </c>
      <c r="EZ45">
        <v>23</v>
      </c>
      <c r="FA45">
        <v>0.03</v>
      </c>
      <c r="FB45">
        <v>0.02</v>
      </c>
      <c r="FC45">
        <v>37.929302993539878</v>
      </c>
      <c r="FD45">
        <v>-0.33553842668558848</v>
      </c>
      <c r="FE45">
        <v>0.1579814370682005</v>
      </c>
      <c r="FF45">
        <v>1</v>
      </c>
      <c r="FG45">
        <v>0.25444509702512541</v>
      </c>
      <c r="FH45">
        <v>7.3230736414277353E-2</v>
      </c>
      <c r="FI45">
        <v>1.473918984317003E-2</v>
      </c>
      <c r="FJ45">
        <v>1</v>
      </c>
      <c r="FK45">
        <v>2</v>
      </c>
      <c r="FL45">
        <v>2</v>
      </c>
      <c r="FM45" t="s">
        <v>409</v>
      </c>
      <c r="FN45">
        <v>3.1296499999999998</v>
      </c>
      <c r="FO45">
        <v>2.7385600000000001</v>
      </c>
      <c r="FP45">
        <v>7.9411899999999994E-2</v>
      </c>
      <c r="FQ45">
        <v>8.7783899999999998E-2</v>
      </c>
      <c r="FR45">
        <v>0.120495</v>
      </c>
      <c r="FS45">
        <v>0.10310800000000001</v>
      </c>
      <c r="FT45">
        <v>21852.9</v>
      </c>
      <c r="FU45">
        <v>22454.3</v>
      </c>
      <c r="FV45">
        <v>23611.599999999999</v>
      </c>
      <c r="FW45">
        <v>24938.5</v>
      </c>
      <c r="FX45">
        <v>29940.799999999999</v>
      </c>
      <c r="FY45">
        <v>31391.8</v>
      </c>
      <c r="FZ45">
        <v>37654.5</v>
      </c>
      <c r="GA45">
        <v>38828.1</v>
      </c>
      <c r="GB45">
        <v>2.12073</v>
      </c>
      <c r="GC45">
        <v>1.6801999999999999</v>
      </c>
      <c r="GD45">
        <v>-2.5481E-2</v>
      </c>
      <c r="GE45">
        <v>0</v>
      </c>
      <c r="GF45">
        <v>32.414999999999999</v>
      </c>
      <c r="GG45">
        <v>999.9</v>
      </c>
      <c r="GH45">
        <v>43.8</v>
      </c>
      <c r="GI45">
        <v>41.4</v>
      </c>
      <c r="GJ45">
        <v>35.443899999999999</v>
      </c>
      <c r="GK45">
        <v>60.526499999999999</v>
      </c>
      <c r="GL45">
        <v>26.334099999999999</v>
      </c>
      <c r="GM45">
        <v>1</v>
      </c>
      <c r="GN45">
        <v>0.86468800000000001</v>
      </c>
      <c r="GO45">
        <v>3.7833999999999999</v>
      </c>
      <c r="GP45">
        <v>20.266100000000002</v>
      </c>
      <c r="GQ45">
        <v>5.2523299999999997</v>
      </c>
      <c r="GR45">
        <v>12.0099</v>
      </c>
      <c r="GS45">
        <v>4.9776499999999997</v>
      </c>
      <c r="GT45">
        <v>3.2929499999999998</v>
      </c>
      <c r="GU45">
        <v>9999</v>
      </c>
      <c r="GV45">
        <v>9999</v>
      </c>
      <c r="GW45">
        <v>9999</v>
      </c>
      <c r="GX45">
        <v>999.9</v>
      </c>
      <c r="GY45">
        <v>1.8759300000000001</v>
      </c>
      <c r="GZ45">
        <v>1.8769800000000001</v>
      </c>
      <c r="HA45">
        <v>1.8830899999999999</v>
      </c>
      <c r="HB45">
        <v>1.88629</v>
      </c>
      <c r="HC45">
        <v>1.87713</v>
      </c>
      <c r="HD45">
        <v>1.88354</v>
      </c>
      <c r="HE45">
        <v>1.8825000000000001</v>
      </c>
      <c r="HF45">
        <v>1.8859900000000001</v>
      </c>
      <c r="HG45">
        <v>5</v>
      </c>
      <c r="HH45">
        <v>0</v>
      </c>
      <c r="HI45">
        <v>0</v>
      </c>
      <c r="HJ45">
        <v>0</v>
      </c>
      <c r="HK45" t="s">
        <v>410</v>
      </c>
      <c r="HL45" t="s">
        <v>411</v>
      </c>
      <c r="HM45" t="s">
        <v>412</v>
      </c>
      <c r="HN45" t="s">
        <v>412</v>
      </c>
      <c r="HO45" t="s">
        <v>412</v>
      </c>
      <c r="HP45" t="s">
        <v>412</v>
      </c>
      <c r="HQ45">
        <v>0</v>
      </c>
      <c r="HR45">
        <v>100</v>
      </c>
      <c r="HS45">
        <v>100</v>
      </c>
      <c r="HT45">
        <v>0.30399999999999999</v>
      </c>
      <c r="HU45">
        <v>2.1000000000000001E-2</v>
      </c>
      <c r="HV45">
        <v>0.40809529090170132</v>
      </c>
      <c r="HW45">
        <v>-6.0172046994075008E-4</v>
      </c>
      <c r="HX45">
        <v>1.0037638322578611E-6</v>
      </c>
      <c r="HY45">
        <v>-3.7503755461929322E-10</v>
      </c>
      <c r="HZ45">
        <v>-2.7386860802168341E-2</v>
      </c>
      <c r="IA45">
        <v>5.4059752819484372E-3</v>
      </c>
      <c r="IB45">
        <v>-1.882334706413767E-4</v>
      </c>
      <c r="IC45">
        <v>2.0440475459167249E-6</v>
      </c>
      <c r="ID45">
        <v>4</v>
      </c>
      <c r="IE45">
        <v>2150</v>
      </c>
      <c r="IF45">
        <v>2</v>
      </c>
      <c r="IG45">
        <v>31</v>
      </c>
      <c r="IH45">
        <v>0.6</v>
      </c>
      <c r="II45">
        <v>0.7</v>
      </c>
      <c r="IJ45">
        <v>1.00464</v>
      </c>
      <c r="IK45">
        <v>2.6989700000000001</v>
      </c>
      <c r="IL45">
        <v>1.6015600000000001</v>
      </c>
      <c r="IM45">
        <v>2.34253</v>
      </c>
      <c r="IN45">
        <v>1.5502899999999999</v>
      </c>
      <c r="IO45">
        <v>2.34863</v>
      </c>
      <c r="IP45">
        <v>45.805599999999998</v>
      </c>
      <c r="IQ45">
        <v>24.096299999999999</v>
      </c>
      <c r="IR45">
        <v>18</v>
      </c>
      <c r="IS45">
        <v>614.48900000000003</v>
      </c>
      <c r="IT45">
        <v>361.16199999999998</v>
      </c>
      <c r="IU45">
        <v>28.1645</v>
      </c>
      <c r="IV45">
        <v>37.462699999999998</v>
      </c>
      <c r="IW45">
        <v>29.9999</v>
      </c>
      <c r="IX45">
        <v>37.241900000000001</v>
      </c>
      <c r="IY45">
        <v>37.237000000000002</v>
      </c>
      <c r="IZ45">
        <v>20.102</v>
      </c>
      <c r="JA45">
        <v>44.160200000000003</v>
      </c>
      <c r="JB45">
        <v>0</v>
      </c>
      <c r="JC45">
        <v>28.163799999999998</v>
      </c>
      <c r="JD45">
        <v>400</v>
      </c>
      <c r="JE45">
        <v>22.975000000000001</v>
      </c>
      <c r="JF45">
        <v>98.195800000000006</v>
      </c>
      <c r="JG45">
        <v>98.243600000000001</v>
      </c>
    </row>
    <row r="46" spans="1:267" x14ac:dyDescent="0.3">
      <c r="A46">
        <v>30</v>
      </c>
      <c r="B46">
        <v>1659554610.5</v>
      </c>
      <c r="C46">
        <v>6146.9000000953674</v>
      </c>
      <c r="D46" t="s">
        <v>555</v>
      </c>
      <c r="E46" t="s">
        <v>556</v>
      </c>
      <c r="F46" t="s">
        <v>398</v>
      </c>
      <c r="G46" t="s">
        <v>399</v>
      </c>
      <c r="H46" t="s">
        <v>551</v>
      </c>
      <c r="I46" t="s">
        <v>480</v>
      </c>
      <c r="J46" t="s">
        <v>402</v>
      </c>
      <c r="K46">
        <f t="shared" si="0"/>
        <v>7.5526617517834591</v>
      </c>
      <c r="L46">
        <v>1659554610.5</v>
      </c>
      <c r="M46">
        <f t="shared" si="1"/>
        <v>5.5828171627464998E-3</v>
      </c>
      <c r="N46">
        <f t="shared" si="2"/>
        <v>5.5828171627465002</v>
      </c>
      <c r="O46">
        <f t="shared" si="3"/>
        <v>32.484859257249617</v>
      </c>
      <c r="P46">
        <f t="shared" si="4"/>
        <v>259.334</v>
      </c>
      <c r="Q46">
        <f t="shared" si="5"/>
        <v>69.417172288247727</v>
      </c>
      <c r="R46">
        <f t="shared" si="6"/>
        <v>6.8573138678216212</v>
      </c>
      <c r="S46">
        <f t="shared" si="7"/>
        <v>25.6180794460094</v>
      </c>
      <c r="T46">
        <f t="shared" si="8"/>
        <v>0.29493978087580824</v>
      </c>
      <c r="U46">
        <f t="shared" si="9"/>
        <v>2.9068042933112337</v>
      </c>
      <c r="V46">
        <f t="shared" si="10"/>
        <v>0.27926561312320425</v>
      </c>
      <c r="W46">
        <f t="shared" si="11"/>
        <v>0.17587982330564464</v>
      </c>
      <c r="X46">
        <f t="shared" si="12"/>
        <v>382.37369936539625</v>
      </c>
      <c r="Y46">
        <f t="shared" si="13"/>
        <v>32.670821782122324</v>
      </c>
      <c r="Z46">
        <f t="shared" si="14"/>
        <v>31.928699999999999</v>
      </c>
      <c r="AA46">
        <f t="shared" si="15"/>
        <v>4.7558466203038892</v>
      </c>
      <c r="AB46">
        <f t="shared" si="16"/>
        <v>60.294611936787099</v>
      </c>
      <c r="AC46">
        <f t="shared" si="17"/>
        <v>2.8571428105257102</v>
      </c>
      <c r="AD46">
        <f t="shared" si="18"/>
        <v>4.738637033639324</v>
      </c>
      <c r="AE46">
        <f t="shared" si="19"/>
        <v>1.898703809778179</v>
      </c>
      <c r="AF46">
        <f t="shared" si="20"/>
        <v>-246.20223687712064</v>
      </c>
      <c r="AG46">
        <f t="shared" si="21"/>
        <v>-10.029544515903705</v>
      </c>
      <c r="AH46">
        <f t="shared" si="22"/>
        <v>-0.78169044172294644</v>
      </c>
      <c r="AI46">
        <f t="shared" si="23"/>
        <v>125.36022753064894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51361.175363438757</v>
      </c>
      <c r="AO46" t="s">
        <v>403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557</v>
      </c>
      <c r="AV46">
        <v>10075.700000000001</v>
      </c>
      <c r="AW46">
        <v>836.1496800000001</v>
      </c>
      <c r="AX46">
        <v>1074.28</v>
      </c>
      <c r="AY46">
        <f t="shared" si="28"/>
        <v>0.2216650407714934</v>
      </c>
      <c r="AZ46">
        <v>0.5</v>
      </c>
      <c r="BA46">
        <f t="shared" si="29"/>
        <v>1681.104899682698</v>
      </c>
      <c r="BB46">
        <f t="shared" si="30"/>
        <v>32.484859257249617</v>
      </c>
      <c r="BC46">
        <f t="shared" si="31"/>
        <v>186.32109306466128</v>
      </c>
      <c r="BD46">
        <f t="shared" si="32"/>
        <v>2.1696619765654464E-2</v>
      </c>
      <c r="BE46">
        <f t="shared" si="33"/>
        <v>2.194576832855494</v>
      </c>
      <c r="BF46">
        <f t="shared" si="34"/>
        <v>607.56500455276228</v>
      </c>
      <c r="BG46" t="s">
        <v>558</v>
      </c>
      <c r="BH46">
        <v>639.16999999999996</v>
      </c>
      <c r="BI46">
        <f t="shared" si="35"/>
        <v>639.16999999999996</v>
      </c>
      <c r="BJ46">
        <f t="shared" si="36"/>
        <v>0.40502476077000416</v>
      </c>
      <c r="BK46">
        <f t="shared" si="37"/>
        <v>0.54728762841580259</v>
      </c>
      <c r="BL46">
        <f t="shared" si="38"/>
        <v>0.84419737171912501</v>
      </c>
      <c r="BM46">
        <f t="shared" si="39"/>
        <v>2.9514142732520754</v>
      </c>
      <c r="BN46">
        <f t="shared" si="40"/>
        <v>0.96690959286922928</v>
      </c>
      <c r="BO46">
        <f t="shared" si="41"/>
        <v>0.41835791105550441</v>
      </c>
      <c r="BP46">
        <f t="shared" si="42"/>
        <v>0.58164208894449554</v>
      </c>
      <c r="BQ46">
        <v>1150</v>
      </c>
      <c r="BR46">
        <v>300</v>
      </c>
      <c r="BS46">
        <v>300</v>
      </c>
      <c r="BT46">
        <v>300</v>
      </c>
      <c r="BU46">
        <v>10075.700000000001</v>
      </c>
      <c r="BV46">
        <v>1006.36</v>
      </c>
      <c r="BW46">
        <v>-1.07022E-2</v>
      </c>
      <c r="BX46">
        <v>-0.87</v>
      </c>
      <c r="BY46" t="s">
        <v>406</v>
      </c>
      <c r="BZ46" t="s">
        <v>406</v>
      </c>
      <c r="CA46" t="s">
        <v>406</v>
      </c>
      <c r="CB46" t="s">
        <v>406</v>
      </c>
      <c r="CC46" t="s">
        <v>406</v>
      </c>
      <c r="CD46" t="s">
        <v>406</v>
      </c>
      <c r="CE46" t="s">
        <v>406</v>
      </c>
      <c r="CF46" t="s">
        <v>406</v>
      </c>
      <c r="CG46" t="s">
        <v>406</v>
      </c>
      <c r="CH46" t="s">
        <v>406</v>
      </c>
      <c r="CI46">
        <f t="shared" si="43"/>
        <v>1999.89</v>
      </c>
      <c r="CJ46">
        <f t="shared" si="44"/>
        <v>1681.104899682698</v>
      </c>
      <c r="CK46">
        <f t="shared" si="45"/>
        <v>0.84059868276890126</v>
      </c>
      <c r="CL46">
        <f t="shared" si="46"/>
        <v>0.1911973655378027</v>
      </c>
      <c r="CM46">
        <v>6</v>
      </c>
      <c r="CN46">
        <v>0.5</v>
      </c>
      <c r="CO46" t="s">
        <v>407</v>
      </c>
      <c r="CP46">
        <v>2</v>
      </c>
      <c r="CQ46">
        <v>1659554610.5</v>
      </c>
      <c r="CR46">
        <v>259.334</v>
      </c>
      <c r="CS46">
        <v>300.05500000000001</v>
      </c>
      <c r="CT46">
        <v>28.923100000000002</v>
      </c>
      <c r="CU46">
        <v>22.417200000000001</v>
      </c>
      <c r="CV46">
        <v>258.911</v>
      </c>
      <c r="CW46">
        <v>28.904399999999999</v>
      </c>
      <c r="CX46">
        <v>499.97800000000001</v>
      </c>
      <c r="CY46">
        <v>98.684399999999997</v>
      </c>
      <c r="CZ46">
        <v>9.97141E-2</v>
      </c>
      <c r="DA46">
        <v>31.864699999999999</v>
      </c>
      <c r="DB46">
        <v>31.928699999999999</v>
      </c>
      <c r="DC46">
        <v>999.9</v>
      </c>
      <c r="DD46">
        <v>0</v>
      </c>
      <c r="DE46">
        <v>0</v>
      </c>
      <c r="DF46">
        <v>10002.5</v>
      </c>
      <c r="DG46">
        <v>0</v>
      </c>
      <c r="DH46">
        <v>967.70699999999999</v>
      </c>
      <c r="DI46">
        <v>-40.7209</v>
      </c>
      <c r="DJ46">
        <v>267.05799999999999</v>
      </c>
      <c r="DK46">
        <v>306.93599999999998</v>
      </c>
      <c r="DL46">
        <v>6.5058499999999997</v>
      </c>
      <c r="DM46">
        <v>300.05500000000001</v>
      </c>
      <c r="DN46">
        <v>22.417200000000001</v>
      </c>
      <c r="DO46">
        <v>2.85426</v>
      </c>
      <c r="DP46">
        <v>2.2122299999999999</v>
      </c>
      <c r="DQ46">
        <v>23.2013</v>
      </c>
      <c r="DR46">
        <v>19.051200000000001</v>
      </c>
      <c r="DS46">
        <v>1999.89</v>
      </c>
      <c r="DT46">
        <v>0.97999599999999998</v>
      </c>
      <c r="DU46">
        <v>2.0003699999999999E-2</v>
      </c>
      <c r="DV46">
        <v>0</v>
      </c>
      <c r="DW46">
        <v>836.11400000000003</v>
      </c>
      <c r="DX46">
        <v>5.0005300000000004</v>
      </c>
      <c r="DY46">
        <v>18103.599999999999</v>
      </c>
      <c r="DZ46">
        <v>17832.5</v>
      </c>
      <c r="EA46">
        <v>50.686999999999998</v>
      </c>
      <c r="EB46">
        <v>51.875</v>
      </c>
      <c r="EC46">
        <v>51.186999999999998</v>
      </c>
      <c r="ED46">
        <v>51</v>
      </c>
      <c r="EE46">
        <v>51.811999999999998</v>
      </c>
      <c r="EF46">
        <v>1954.98</v>
      </c>
      <c r="EG46">
        <v>39.909999999999997</v>
      </c>
      <c r="EH46">
        <v>0</v>
      </c>
      <c r="EI46">
        <v>172.70000004768369</v>
      </c>
      <c r="EJ46">
        <v>0</v>
      </c>
      <c r="EK46">
        <v>836.1496800000001</v>
      </c>
      <c r="EL46">
        <v>3.4461545455924968E-2</v>
      </c>
      <c r="EM46">
        <v>705.09999997490399</v>
      </c>
      <c r="EN46">
        <v>18050.259999999998</v>
      </c>
      <c r="EO46">
        <v>15</v>
      </c>
      <c r="EP46">
        <v>1659554516.5</v>
      </c>
      <c r="EQ46" t="s">
        <v>559</v>
      </c>
      <c r="ER46">
        <v>1659554513.5</v>
      </c>
      <c r="ES46">
        <v>1659554516.5</v>
      </c>
      <c r="ET46">
        <v>80</v>
      </c>
      <c r="EU46">
        <v>0.11</v>
      </c>
      <c r="EV46">
        <v>-2E-3</v>
      </c>
      <c r="EW46">
        <v>0.41799999999999998</v>
      </c>
      <c r="EX46">
        <v>0.02</v>
      </c>
      <c r="EY46">
        <v>300</v>
      </c>
      <c r="EZ46">
        <v>23</v>
      </c>
      <c r="FA46">
        <v>0.12</v>
      </c>
      <c r="FB46">
        <v>0.02</v>
      </c>
      <c r="FC46">
        <v>32.22473340213989</v>
      </c>
      <c r="FD46">
        <v>0.97080908390281784</v>
      </c>
      <c r="FE46">
        <v>0.150360621940477</v>
      </c>
      <c r="FF46">
        <v>1</v>
      </c>
      <c r="FG46">
        <v>0.2920565926691211</v>
      </c>
      <c r="FH46">
        <v>2.150537618829676E-2</v>
      </c>
      <c r="FI46">
        <v>3.4298071164936008E-3</v>
      </c>
      <c r="FJ46">
        <v>1</v>
      </c>
      <c r="FK46">
        <v>2</v>
      </c>
      <c r="FL46">
        <v>2</v>
      </c>
      <c r="FM46" t="s">
        <v>409</v>
      </c>
      <c r="FN46">
        <v>3.1293899999999999</v>
      </c>
      <c r="FO46">
        <v>2.73807</v>
      </c>
      <c r="FP46">
        <v>6.1728100000000001E-2</v>
      </c>
      <c r="FQ46">
        <v>6.9872799999999999E-2</v>
      </c>
      <c r="FR46">
        <v>0.12067799999999999</v>
      </c>
      <c r="FS46">
        <v>0.10115399999999999</v>
      </c>
      <c r="FT46">
        <v>22273.9</v>
      </c>
      <c r="FU46">
        <v>22897.5</v>
      </c>
      <c r="FV46">
        <v>23613.3</v>
      </c>
      <c r="FW46">
        <v>24941.1</v>
      </c>
      <c r="FX46">
        <v>29936.5</v>
      </c>
      <c r="FY46">
        <v>31463.3</v>
      </c>
      <c r="FZ46">
        <v>37657</v>
      </c>
      <c r="GA46">
        <v>38831.9</v>
      </c>
      <c r="GB46">
        <v>2.1215700000000002</v>
      </c>
      <c r="GC46">
        <v>1.6797299999999999</v>
      </c>
      <c r="GD46">
        <v>-2.35327E-2</v>
      </c>
      <c r="GE46">
        <v>0</v>
      </c>
      <c r="GF46">
        <v>32.310299999999998</v>
      </c>
      <c r="GG46">
        <v>999.9</v>
      </c>
      <c r="GH46">
        <v>43.9</v>
      </c>
      <c r="GI46">
        <v>41.4</v>
      </c>
      <c r="GJ46">
        <v>35.530200000000001</v>
      </c>
      <c r="GK46">
        <v>60.926499999999997</v>
      </c>
      <c r="GL46">
        <v>26.213899999999999</v>
      </c>
      <c r="GM46">
        <v>1</v>
      </c>
      <c r="GN46">
        <v>0.85871399999999998</v>
      </c>
      <c r="GO46">
        <v>3.02969</v>
      </c>
      <c r="GP46">
        <v>20.281199999999998</v>
      </c>
      <c r="GQ46">
        <v>5.2524800000000003</v>
      </c>
      <c r="GR46">
        <v>12.0099</v>
      </c>
      <c r="GS46">
        <v>4.9776499999999997</v>
      </c>
      <c r="GT46">
        <v>3.29298</v>
      </c>
      <c r="GU46">
        <v>9999</v>
      </c>
      <c r="GV46">
        <v>9999</v>
      </c>
      <c r="GW46">
        <v>9999</v>
      </c>
      <c r="GX46">
        <v>999.9</v>
      </c>
      <c r="GY46">
        <v>1.87592</v>
      </c>
      <c r="GZ46">
        <v>1.8769800000000001</v>
      </c>
      <c r="HA46">
        <v>1.8830899999999999</v>
      </c>
      <c r="HB46">
        <v>1.88629</v>
      </c>
      <c r="HC46">
        <v>1.8771</v>
      </c>
      <c r="HD46">
        <v>1.88354</v>
      </c>
      <c r="HE46">
        <v>1.8824799999999999</v>
      </c>
      <c r="HF46">
        <v>1.8859900000000001</v>
      </c>
      <c r="HG46">
        <v>5</v>
      </c>
      <c r="HH46">
        <v>0</v>
      </c>
      <c r="HI46">
        <v>0</v>
      </c>
      <c r="HJ46">
        <v>0</v>
      </c>
      <c r="HK46" t="s">
        <v>410</v>
      </c>
      <c r="HL46" t="s">
        <v>411</v>
      </c>
      <c r="HM46" t="s">
        <v>412</v>
      </c>
      <c r="HN46" t="s">
        <v>412</v>
      </c>
      <c r="HO46" t="s">
        <v>412</v>
      </c>
      <c r="HP46" t="s">
        <v>412</v>
      </c>
      <c r="HQ46">
        <v>0</v>
      </c>
      <c r="HR46">
        <v>100</v>
      </c>
      <c r="HS46">
        <v>100</v>
      </c>
      <c r="HT46">
        <v>0.42299999999999999</v>
      </c>
      <c r="HU46">
        <v>1.8700000000000001E-2</v>
      </c>
      <c r="HV46">
        <v>0.51778435975463366</v>
      </c>
      <c r="HW46">
        <v>-6.0172046994075008E-4</v>
      </c>
      <c r="HX46">
        <v>1.0037638322578611E-6</v>
      </c>
      <c r="HY46">
        <v>-3.7503755461929322E-10</v>
      </c>
      <c r="HZ46">
        <v>-2.9679429428461562E-2</v>
      </c>
      <c r="IA46">
        <v>5.4059752819484372E-3</v>
      </c>
      <c r="IB46">
        <v>-1.882334706413767E-4</v>
      </c>
      <c r="IC46">
        <v>2.0440475459167249E-6</v>
      </c>
      <c r="ID46">
        <v>4</v>
      </c>
      <c r="IE46">
        <v>2150</v>
      </c>
      <c r="IF46">
        <v>2</v>
      </c>
      <c r="IG46">
        <v>31</v>
      </c>
      <c r="IH46">
        <v>1.6</v>
      </c>
      <c r="II46">
        <v>1.6</v>
      </c>
      <c r="IJ46">
        <v>0.79711900000000002</v>
      </c>
      <c r="IK46">
        <v>2.6953100000000001</v>
      </c>
      <c r="IL46">
        <v>1.6015600000000001</v>
      </c>
      <c r="IM46">
        <v>2.34253</v>
      </c>
      <c r="IN46">
        <v>1.5502899999999999</v>
      </c>
      <c r="IO46">
        <v>2.3828100000000001</v>
      </c>
      <c r="IP46">
        <v>45.834400000000002</v>
      </c>
      <c r="IQ46">
        <v>24.113800000000001</v>
      </c>
      <c r="IR46">
        <v>18</v>
      </c>
      <c r="IS46">
        <v>615.01499999999999</v>
      </c>
      <c r="IT46">
        <v>360.822</v>
      </c>
      <c r="IU46">
        <v>28.620999999999999</v>
      </c>
      <c r="IV46">
        <v>37.452199999999998</v>
      </c>
      <c r="IW46">
        <v>29.999500000000001</v>
      </c>
      <c r="IX46">
        <v>37.230400000000003</v>
      </c>
      <c r="IY46">
        <v>37.226500000000001</v>
      </c>
      <c r="IZ46">
        <v>15.944000000000001</v>
      </c>
      <c r="JA46">
        <v>46.199800000000003</v>
      </c>
      <c r="JB46">
        <v>0</v>
      </c>
      <c r="JC46">
        <v>28.673400000000001</v>
      </c>
      <c r="JD46">
        <v>300</v>
      </c>
      <c r="JE46">
        <v>22.296500000000002</v>
      </c>
      <c r="JF46">
        <v>98.202399999999997</v>
      </c>
      <c r="JG46">
        <v>98.253500000000003</v>
      </c>
    </row>
    <row r="47" spans="1:267" x14ac:dyDescent="0.3">
      <c r="A47">
        <v>31</v>
      </c>
      <c r="B47">
        <v>1659554753.5</v>
      </c>
      <c r="C47">
        <v>6289.9000000953674</v>
      </c>
      <c r="D47" t="s">
        <v>560</v>
      </c>
      <c r="E47" t="s">
        <v>561</v>
      </c>
      <c r="F47" t="s">
        <v>398</v>
      </c>
      <c r="G47" t="s">
        <v>399</v>
      </c>
      <c r="H47" t="s">
        <v>551</v>
      </c>
      <c r="I47" t="s">
        <v>480</v>
      </c>
      <c r="J47" t="s">
        <v>402</v>
      </c>
      <c r="K47">
        <f t="shared" si="0"/>
        <v>8.555667832393052</v>
      </c>
      <c r="L47">
        <v>1659554753.5</v>
      </c>
      <c r="M47">
        <f t="shared" si="1"/>
        <v>6.2664573221748125E-3</v>
      </c>
      <c r="N47">
        <f t="shared" si="2"/>
        <v>6.2664573221748121</v>
      </c>
      <c r="O47">
        <f t="shared" si="3"/>
        <v>24.073842095970587</v>
      </c>
      <c r="P47">
        <f t="shared" si="4"/>
        <v>169.90799999999999</v>
      </c>
      <c r="Q47">
        <f t="shared" si="5"/>
        <v>45.742259545208114</v>
      </c>
      <c r="R47">
        <f t="shared" si="6"/>
        <v>4.5184193595263658</v>
      </c>
      <c r="S47">
        <f t="shared" si="7"/>
        <v>16.7835083830884</v>
      </c>
      <c r="T47">
        <f t="shared" si="8"/>
        <v>0.33640211864281022</v>
      </c>
      <c r="U47">
        <f t="shared" si="9"/>
        <v>2.9073830984282916</v>
      </c>
      <c r="V47">
        <f t="shared" si="10"/>
        <v>0.31617727066318529</v>
      </c>
      <c r="W47">
        <f t="shared" si="11"/>
        <v>0.19932650970627236</v>
      </c>
      <c r="X47">
        <f t="shared" si="12"/>
        <v>382.38069936556792</v>
      </c>
      <c r="Y47">
        <f t="shared" si="13"/>
        <v>32.613216907804137</v>
      </c>
      <c r="Z47">
        <f t="shared" si="14"/>
        <v>31.955500000000001</v>
      </c>
      <c r="AA47">
        <f t="shared" si="15"/>
        <v>4.7630692821223253</v>
      </c>
      <c r="AB47">
        <f t="shared" si="16"/>
        <v>60.384063510558242</v>
      </c>
      <c r="AC47">
        <f t="shared" si="17"/>
        <v>2.8810563299227203</v>
      </c>
      <c r="AD47">
        <f t="shared" si="18"/>
        <v>4.7712196934526663</v>
      </c>
      <c r="AE47">
        <f t="shared" si="19"/>
        <v>1.882012952199605</v>
      </c>
      <c r="AF47">
        <f t="shared" si="20"/>
        <v>-276.35076790790924</v>
      </c>
      <c r="AG47">
        <f t="shared" si="21"/>
        <v>4.7336336955945804</v>
      </c>
      <c r="AH47">
        <f t="shared" si="22"/>
        <v>0.36912844889976837</v>
      </c>
      <c r="AI47">
        <f t="shared" si="23"/>
        <v>111.132693602153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51357.033667679782</v>
      </c>
      <c r="AO47" t="s">
        <v>403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562</v>
      </c>
      <c r="AV47">
        <v>10074.299999999999</v>
      </c>
      <c r="AW47">
        <v>845.94659999999999</v>
      </c>
      <c r="AX47">
        <v>1029.05</v>
      </c>
      <c r="AY47">
        <f t="shared" si="28"/>
        <v>0.177934405519654</v>
      </c>
      <c r="AZ47">
        <v>0.5</v>
      </c>
      <c r="BA47">
        <f t="shared" si="29"/>
        <v>1681.1381996827838</v>
      </c>
      <c r="BB47">
        <f t="shared" si="30"/>
        <v>24.073842095970587</v>
      </c>
      <c r="BC47">
        <f t="shared" si="31"/>
        <v>149.56616307846875</v>
      </c>
      <c r="BD47">
        <f t="shared" si="32"/>
        <v>1.6693021810229792E-2</v>
      </c>
      <c r="BE47">
        <f t="shared" si="33"/>
        <v>2.3349885817015692</v>
      </c>
      <c r="BF47">
        <f t="shared" si="34"/>
        <v>592.82850124418962</v>
      </c>
      <c r="BG47" t="s">
        <v>563</v>
      </c>
      <c r="BH47">
        <v>658.17</v>
      </c>
      <c r="BI47">
        <f t="shared" si="35"/>
        <v>658.17</v>
      </c>
      <c r="BJ47">
        <f t="shared" si="36"/>
        <v>0.36041008697342214</v>
      </c>
      <c r="BK47">
        <f t="shared" si="37"/>
        <v>0.4936998490077652</v>
      </c>
      <c r="BL47">
        <f t="shared" si="38"/>
        <v>0.86628690918268014</v>
      </c>
      <c r="BM47">
        <f t="shared" si="39"/>
        <v>5.1646127642955753</v>
      </c>
      <c r="BN47">
        <f t="shared" si="40"/>
        <v>0.98545960406094402</v>
      </c>
      <c r="BO47">
        <f t="shared" si="41"/>
        <v>0.38411222365742798</v>
      </c>
      <c r="BP47">
        <f t="shared" si="42"/>
        <v>0.61588777634257208</v>
      </c>
      <c r="BQ47">
        <v>1152</v>
      </c>
      <c r="BR47">
        <v>300</v>
      </c>
      <c r="BS47">
        <v>300</v>
      </c>
      <c r="BT47">
        <v>300</v>
      </c>
      <c r="BU47">
        <v>10074.299999999999</v>
      </c>
      <c r="BV47">
        <v>974.93</v>
      </c>
      <c r="BW47">
        <v>-1.07005E-2</v>
      </c>
      <c r="BX47">
        <v>0.52</v>
      </c>
      <c r="BY47" t="s">
        <v>406</v>
      </c>
      <c r="BZ47" t="s">
        <v>406</v>
      </c>
      <c r="CA47" t="s">
        <v>406</v>
      </c>
      <c r="CB47" t="s">
        <v>406</v>
      </c>
      <c r="CC47" t="s">
        <v>406</v>
      </c>
      <c r="CD47" t="s">
        <v>406</v>
      </c>
      <c r="CE47" t="s">
        <v>406</v>
      </c>
      <c r="CF47" t="s">
        <v>406</v>
      </c>
      <c r="CG47" t="s">
        <v>406</v>
      </c>
      <c r="CH47" t="s">
        <v>406</v>
      </c>
      <c r="CI47">
        <f t="shared" si="43"/>
        <v>1999.93</v>
      </c>
      <c r="CJ47">
        <f t="shared" si="44"/>
        <v>1681.1381996827838</v>
      </c>
      <c r="CK47">
        <f t="shared" si="45"/>
        <v>0.8405985207896195</v>
      </c>
      <c r="CL47">
        <f t="shared" si="46"/>
        <v>0.19119704157923922</v>
      </c>
      <c r="CM47">
        <v>6</v>
      </c>
      <c r="CN47">
        <v>0.5</v>
      </c>
      <c r="CO47" t="s">
        <v>407</v>
      </c>
      <c r="CP47">
        <v>2</v>
      </c>
      <c r="CQ47">
        <v>1659554753.5</v>
      </c>
      <c r="CR47">
        <v>169.90799999999999</v>
      </c>
      <c r="CS47">
        <v>200.07499999999999</v>
      </c>
      <c r="CT47">
        <v>29.166399999999999</v>
      </c>
      <c r="CU47">
        <v>21.8658</v>
      </c>
      <c r="CV47">
        <v>169.56299999999999</v>
      </c>
      <c r="CW47">
        <v>29.147400000000001</v>
      </c>
      <c r="CX47">
        <v>499.988</v>
      </c>
      <c r="CY47">
        <v>98.680599999999998</v>
      </c>
      <c r="CZ47">
        <v>9.9377300000000002E-2</v>
      </c>
      <c r="DA47">
        <v>31.985700000000001</v>
      </c>
      <c r="DB47">
        <v>31.955500000000001</v>
      </c>
      <c r="DC47">
        <v>999.9</v>
      </c>
      <c r="DD47">
        <v>0</v>
      </c>
      <c r="DE47">
        <v>0</v>
      </c>
      <c r="DF47">
        <v>10006.200000000001</v>
      </c>
      <c r="DG47">
        <v>0</v>
      </c>
      <c r="DH47">
        <v>550.47799999999995</v>
      </c>
      <c r="DI47">
        <v>-30.167999999999999</v>
      </c>
      <c r="DJ47">
        <v>175.012</v>
      </c>
      <c r="DK47">
        <v>204.548</v>
      </c>
      <c r="DL47">
        <v>7.30063</v>
      </c>
      <c r="DM47">
        <v>200.07499999999999</v>
      </c>
      <c r="DN47">
        <v>21.8658</v>
      </c>
      <c r="DO47">
        <v>2.8781599999999998</v>
      </c>
      <c r="DP47">
        <v>2.1577299999999999</v>
      </c>
      <c r="DQ47">
        <v>23.339400000000001</v>
      </c>
      <c r="DR47">
        <v>18.651900000000001</v>
      </c>
      <c r="DS47">
        <v>1999.93</v>
      </c>
      <c r="DT47">
        <v>0.97999899999999995</v>
      </c>
      <c r="DU47">
        <v>2.0000799999999999E-2</v>
      </c>
      <c r="DV47">
        <v>0</v>
      </c>
      <c r="DW47">
        <v>845.83299999999997</v>
      </c>
      <c r="DX47">
        <v>5.0005300000000004</v>
      </c>
      <c r="DY47">
        <v>18319</v>
      </c>
      <c r="DZ47">
        <v>17832.900000000001</v>
      </c>
      <c r="EA47">
        <v>50.811999999999998</v>
      </c>
      <c r="EB47">
        <v>52</v>
      </c>
      <c r="EC47">
        <v>51.311999999999998</v>
      </c>
      <c r="ED47">
        <v>51.186999999999998</v>
      </c>
      <c r="EE47">
        <v>51.936999999999998</v>
      </c>
      <c r="EF47">
        <v>1955.03</v>
      </c>
      <c r="EG47">
        <v>39.9</v>
      </c>
      <c r="EH47">
        <v>0</v>
      </c>
      <c r="EI47">
        <v>142.70000004768369</v>
      </c>
      <c r="EJ47">
        <v>0</v>
      </c>
      <c r="EK47">
        <v>845.94659999999999</v>
      </c>
      <c r="EL47">
        <v>-2.7300769138337229</v>
      </c>
      <c r="EM47">
        <v>567.06923060540953</v>
      </c>
      <c r="EN47">
        <v>18296.243999999999</v>
      </c>
      <c r="EO47">
        <v>15</v>
      </c>
      <c r="EP47">
        <v>1659554691</v>
      </c>
      <c r="EQ47" t="s">
        <v>564</v>
      </c>
      <c r="ER47">
        <v>1659554683</v>
      </c>
      <c r="ES47">
        <v>1659554691</v>
      </c>
      <c r="ET47">
        <v>81</v>
      </c>
      <c r="EU47">
        <v>-9.9000000000000005E-2</v>
      </c>
      <c r="EV47">
        <v>0</v>
      </c>
      <c r="EW47">
        <v>0.33600000000000002</v>
      </c>
      <c r="EX47">
        <v>0.02</v>
      </c>
      <c r="EY47">
        <v>200</v>
      </c>
      <c r="EZ47">
        <v>22</v>
      </c>
      <c r="FA47">
        <v>0.05</v>
      </c>
      <c r="FB47">
        <v>0.01</v>
      </c>
      <c r="FC47">
        <v>23.785808347283741</v>
      </c>
      <c r="FD47">
        <v>0.98624338367557673</v>
      </c>
      <c r="FE47">
        <v>0.14705773861765689</v>
      </c>
      <c r="FF47">
        <v>1</v>
      </c>
      <c r="FG47">
        <v>0.33311576714193453</v>
      </c>
      <c r="FH47">
        <v>4.7240780573518928E-3</v>
      </c>
      <c r="FI47">
        <v>1.475810375029732E-3</v>
      </c>
      <c r="FJ47">
        <v>1</v>
      </c>
      <c r="FK47">
        <v>2</v>
      </c>
      <c r="FL47">
        <v>2</v>
      </c>
      <c r="FM47" t="s">
        <v>409</v>
      </c>
      <c r="FN47">
        <v>3.1293000000000002</v>
      </c>
      <c r="FO47">
        <v>2.7377600000000002</v>
      </c>
      <c r="FP47">
        <v>4.2564100000000001E-2</v>
      </c>
      <c r="FQ47">
        <v>4.9462699999999998E-2</v>
      </c>
      <c r="FR47">
        <v>0.121382</v>
      </c>
      <c r="FS47">
        <v>9.9379899999999993E-2</v>
      </c>
      <c r="FT47">
        <v>22730.6</v>
      </c>
      <c r="FU47">
        <v>23403</v>
      </c>
      <c r="FV47">
        <v>23615.7</v>
      </c>
      <c r="FW47">
        <v>24944.799999999999</v>
      </c>
      <c r="FX47">
        <v>29916.1</v>
      </c>
      <c r="FY47">
        <v>31529.5</v>
      </c>
      <c r="FZ47">
        <v>37661.199999999997</v>
      </c>
      <c r="GA47">
        <v>38836.800000000003</v>
      </c>
      <c r="GB47">
        <v>2.12242</v>
      </c>
      <c r="GC47">
        <v>1.6794800000000001</v>
      </c>
      <c r="GD47">
        <v>-2.6214899999999999E-2</v>
      </c>
      <c r="GE47">
        <v>0</v>
      </c>
      <c r="GF47">
        <v>32.380600000000001</v>
      </c>
      <c r="GG47">
        <v>999.9</v>
      </c>
      <c r="GH47">
        <v>43.9</v>
      </c>
      <c r="GI47">
        <v>41.4</v>
      </c>
      <c r="GJ47">
        <v>35.532499999999999</v>
      </c>
      <c r="GK47">
        <v>60.936500000000002</v>
      </c>
      <c r="GL47">
        <v>26.274000000000001</v>
      </c>
      <c r="GM47">
        <v>1</v>
      </c>
      <c r="GN47">
        <v>0.85559499999999999</v>
      </c>
      <c r="GO47">
        <v>3.2938900000000002</v>
      </c>
      <c r="GP47">
        <v>20.276299999999999</v>
      </c>
      <c r="GQ47">
        <v>5.2488900000000003</v>
      </c>
      <c r="GR47">
        <v>12.0099</v>
      </c>
      <c r="GS47">
        <v>4.9774000000000003</v>
      </c>
      <c r="GT47">
        <v>3.2929300000000001</v>
      </c>
      <c r="GU47">
        <v>9999</v>
      </c>
      <c r="GV47">
        <v>9999</v>
      </c>
      <c r="GW47">
        <v>9999</v>
      </c>
      <c r="GX47">
        <v>999.9</v>
      </c>
      <c r="GY47">
        <v>1.87592</v>
      </c>
      <c r="GZ47">
        <v>1.8769800000000001</v>
      </c>
      <c r="HA47">
        <v>1.8830899999999999</v>
      </c>
      <c r="HB47">
        <v>1.88629</v>
      </c>
      <c r="HC47">
        <v>1.8771199999999999</v>
      </c>
      <c r="HD47">
        <v>1.8835299999999999</v>
      </c>
      <c r="HE47">
        <v>1.88249</v>
      </c>
      <c r="HF47">
        <v>1.8859900000000001</v>
      </c>
      <c r="HG47">
        <v>5</v>
      </c>
      <c r="HH47">
        <v>0</v>
      </c>
      <c r="HI47">
        <v>0</v>
      </c>
      <c r="HJ47">
        <v>0</v>
      </c>
      <c r="HK47" t="s">
        <v>410</v>
      </c>
      <c r="HL47" t="s">
        <v>411</v>
      </c>
      <c r="HM47" t="s">
        <v>412</v>
      </c>
      <c r="HN47" t="s">
        <v>412</v>
      </c>
      <c r="HO47" t="s">
        <v>412</v>
      </c>
      <c r="HP47" t="s">
        <v>412</v>
      </c>
      <c r="HQ47">
        <v>0</v>
      </c>
      <c r="HR47">
        <v>100</v>
      </c>
      <c r="HS47">
        <v>100</v>
      </c>
      <c r="HT47">
        <v>0.34499999999999997</v>
      </c>
      <c r="HU47">
        <v>1.9E-2</v>
      </c>
      <c r="HV47">
        <v>0.41915353176949111</v>
      </c>
      <c r="HW47">
        <v>-6.0172046994075008E-4</v>
      </c>
      <c r="HX47">
        <v>1.0037638322578611E-6</v>
      </c>
      <c r="HY47">
        <v>-3.7503755461929322E-10</v>
      </c>
      <c r="HZ47">
        <v>-2.919887638372062E-2</v>
      </c>
      <c r="IA47">
        <v>5.4059752819484372E-3</v>
      </c>
      <c r="IB47">
        <v>-1.882334706413767E-4</v>
      </c>
      <c r="IC47">
        <v>2.0440475459167249E-6</v>
      </c>
      <c r="ID47">
        <v>4</v>
      </c>
      <c r="IE47">
        <v>2150</v>
      </c>
      <c r="IF47">
        <v>2</v>
      </c>
      <c r="IG47">
        <v>31</v>
      </c>
      <c r="IH47">
        <v>1.2</v>
      </c>
      <c r="II47">
        <v>1</v>
      </c>
      <c r="IJ47">
        <v>0.58227499999999999</v>
      </c>
      <c r="IK47">
        <v>2.7111800000000001</v>
      </c>
      <c r="IL47">
        <v>1.6015600000000001</v>
      </c>
      <c r="IM47">
        <v>2.34131</v>
      </c>
      <c r="IN47">
        <v>1.5502899999999999</v>
      </c>
      <c r="IO47">
        <v>2.4169900000000002</v>
      </c>
      <c r="IP47">
        <v>45.863199999999999</v>
      </c>
      <c r="IQ47">
        <v>24.105</v>
      </c>
      <c r="IR47">
        <v>18</v>
      </c>
      <c r="IS47">
        <v>615.37199999999996</v>
      </c>
      <c r="IT47">
        <v>360.517</v>
      </c>
      <c r="IU47">
        <v>28.567399999999999</v>
      </c>
      <c r="IV47">
        <v>37.407800000000002</v>
      </c>
      <c r="IW47">
        <v>30</v>
      </c>
      <c r="IX47">
        <v>37.1997</v>
      </c>
      <c r="IY47">
        <v>37.198300000000003</v>
      </c>
      <c r="IZ47">
        <v>11.6431</v>
      </c>
      <c r="JA47">
        <v>47.462800000000001</v>
      </c>
      <c r="JB47">
        <v>0</v>
      </c>
      <c r="JC47">
        <v>28.604500000000002</v>
      </c>
      <c r="JD47">
        <v>200</v>
      </c>
      <c r="JE47">
        <v>21.795300000000001</v>
      </c>
      <c r="JF47">
        <v>98.213200000000001</v>
      </c>
      <c r="JG47">
        <v>98.266800000000003</v>
      </c>
    </row>
    <row r="48" spans="1:267" x14ac:dyDescent="0.3">
      <c r="A48">
        <v>32</v>
      </c>
      <c r="B48">
        <v>1659554872</v>
      </c>
      <c r="C48">
        <v>6408.4000000953674</v>
      </c>
      <c r="D48" t="s">
        <v>565</v>
      </c>
      <c r="E48" t="s">
        <v>566</v>
      </c>
      <c r="F48" t="s">
        <v>398</v>
      </c>
      <c r="G48" t="s">
        <v>399</v>
      </c>
      <c r="H48" t="s">
        <v>551</v>
      </c>
      <c r="I48" t="s">
        <v>480</v>
      </c>
      <c r="J48" t="s">
        <v>402</v>
      </c>
      <c r="K48">
        <f t="shared" si="0"/>
        <v>9.3205714935633956</v>
      </c>
      <c r="L48">
        <v>1659554872</v>
      </c>
      <c r="M48">
        <f t="shared" si="1"/>
        <v>6.8701767565521165E-3</v>
      </c>
      <c r="N48">
        <f t="shared" si="2"/>
        <v>6.8701767565521168</v>
      </c>
      <c r="O48">
        <f t="shared" si="3"/>
        <v>15.443094702432843</v>
      </c>
      <c r="P48">
        <f t="shared" si="4"/>
        <v>100.652</v>
      </c>
      <c r="Q48">
        <f t="shared" si="5"/>
        <v>29.067502790484376</v>
      </c>
      <c r="R48">
        <f t="shared" si="6"/>
        <v>2.8713124004813961</v>
      </c>
      <c r="S48">
        <f t="shared" si="7"/>
        <v>9.9424893089840012</v>
      </c>
      <c r="T48">
        <f t="shared" si="8"/>
        <v>0.37696730905407982</v>
      </c>
      <c r="U48">
        <f t="shared" si="9"/>
        <v>2.9026928224764239</v>
      </c>
      <c r="V48">
        <f t="shared" si="10"/>
        <v>0.35172891234020665</v>
      </c>
      <c r="W48">
        <f t="shared" si="11"/>
        <v>0.2219571733863086</v>
      </c>
      <c r="X48">
        <f t="shared" si="12"/>
        <v>382.39399936559016</v>
      </c>
      <c r="Y48">
        <f t="shared" si="13"/>
        <v>32.470126509928662</v>
      </c>
      <c r="Z48">
        <f t="shared" si="14"/>
        <v>31.9268</v>
      </c>
      <c r="AA48">
        <f t="shared" si="15"/>
        <v>4.7553349280723944</v>
      </c>
      <c r="AB48">
        <f t="shared" si="16"/>
        <v>60.747808651484412</v>
      </c>
      <c r="AC48">
        <f t="shared" si="17"/>
        <v>2.9006599129932003</v>
      </c>
      <c r="AD48">
        <f t="shared" si="18"/>
        <v>4.7749210669220092</v>
      </c>
      <c r="AE48">
        <f t="shared" si="19"/>
        <v>1.8546750150791942</v>
      </c>
      <c r="AF48">
        <f t="shared" si="20"/>
        <v>-302.97479496394834</v>
      </c>
      <c r="AG48">
        <f t="shared" si="21"/>
        <v>11.361172217332545</v>
      </c>
      <c r="AH48">
        <f t="shared" si="22"/>
        <v>0.88730955652283094</v>
      </c>
      <c r="AI48">
        <f t="shared" si="23"/>
        <v>91.667686175497209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51222.569857702678</v>
      </c>
      <c r="AO48" t="s">
        <v>403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567</v>
      </c>
      <c r="AV48">
        <v>10074.200000000001</v>
      </c>
      <c r="AW48">
        <v>862.62127999999984</v>
      </c>
      <c r="AX48">
        <v>1005.95</v>
      </c>
      <c r="AY48">
        <f t="shared" si="28"/>
        <v>0.14248095829812635</v>
      </c>
      <c r="AZ48">
        <v>0.5</v>
      </c>
      <c r="BA48">
        <f t="shared" si="29"/>
        <v>1681.1969996827952</v>
      </c>
      <c r="BB48">
        <f t="shared" si="30"/>
        <v>15.443094702432843</v>
      </c>
      <c r="BC48">
        <f t="shared" si="31"/>
        <v>119.76927980136973</v>
      </c>
      <c r="BD48">
        <f t="shared" si="32"/>
        <v>1.1558746085939898E-2</v>
      </c>
      <c r="BE48">
        <f t="shared" si="33"/>
        <v>2.4115711516476961</v>
      </c>
      <c r="BF48">
        <f t="shared" si="34"/>
        <v>585.08834671757245</v>
      </c>
      <c r="BG48" t="s">
        <v>568</v>
      </c>
      <c r="BH48">
        <v>671.87</v>
      </c>
      <c r="BI48">
        <f t="shared" si="35"/>
        <v>671.87</v>
      </c>
      <c r="BJ48">
        <f t="shared" si="36"/>
        <v>0.33210398131119845</v>
      </c>
      <c r="BK48">
        <f t="shared" si="37"/>
        <v>0.42902514367816147</v>
      </c>
      <c r="BL48">
        <f t="shared" si="38"/>
        <v>0.87895652173913041</v>
      </c>
      <c r="BM48">
        <f t="shared" si="39"/>
        <v>11.60231240075974</v>
      </c>
      <c r="BN48">
        <f t="shared" si="40"/>
        <v>0.99493352089774745</v>
      </c>
      <c r="BO48">
        <f t="shared" si="41"/>
        <v>0.33415489504623208</v>
      </c>
      <c r="BP48">
        <f t="shared" si="42"/>
        <v>0.66584510495376792</v>
      </c>
      <c r="BQ48">
        <v>1154</v>
      </c>
      <c r="BR48">
        <v>300</v>
      </c>
      <c r="BS48">
        <v>300</v>
      </c>
      <c r="BT48">
        <v>300</v>
      </c>
      <c r="BU48">
        <v>10074.200000000001</v>
      </c>
      <c r="BV48">
        <v>965.27</v>
      </c>
      <c r="BW48">
        <v>-1.06999E-2</v>
      </c>
      <c r="BX48">
        <v>-1.1100000000000001</v>
      </c>
      <c r="BY48" t="s">
        <v>406</v>
      </c>
      <c r="BZ48" t="s">
        <v>406</v>
      </c>
      <c r="CA48" t="s">
        <v>406</v>
      </c>
      <c r="CB48" t="s">
        <v>406</v>
      </c>
      <c r="CC48" t="s">
        <v>406</v>
      </c>
      <c r="CD48" t="s">
        <v>406</v>
      </c>
      <c r="CE48" t="s">
        <v>406</v>
      </c>
      <c r="CF48" t="s">
        <v>406</v>
      </c>
      <c r="CG48" t="s">
        <v>406</v>
      </c>
      <c r="CH48" t="s">
        <v>406</v>
      </c>
      <c r="CI48">
        <f t="shared" si="43"/>
        <v>2000</v>
      </c>
      <c r="CJ48">
        <f t="shared" si="44"/>
        <v>1681.1969996827952</v>
      </c>
      <c r="CK48">
        <f t="shared" si="45"/>
        <v>0.84059849984139756</v>
      </c>
      <c r="CL48">
        <f t="shared" si="46"/>
        <v>0.19119699968279508</v>
      </c>
      <c r="CM48">
        <v>6</v>
      </c>
      <c r="CN48">
        <v>0.5</v>
      </c>
      <c r="CO48" t="s">
        <v>407</v>
      </c>
      <c r="CP48">
        <v>2</v>
      </c>
      <c r="CQ48">
        <v>1659554872</v>
      </c>
      <c r="CR48">
        <v>100.652</v>
      </c>
      <c r="CS48">
        <v>120.012</v>
      </c>
      <c r="CT48">
        <v>29.364599999999999</v>
      </c>
      <c r="CU48">
        <v>21.363099999999999</v>
      </c>
      <c r="CV48">
        <v>100.261</v>
      </c>
      <c r="CW48">
        <v>29.345600000000001</v>
      </c>
      <c r="CX48">
        <v>500.03899999999999</v>
      </c>
      <c r="CY48">
        <v>98.680400000000006</v>
      </c>
      <c r="CZ48">
        <v>0.100442</v>
      </c>
      <c r="DA48">
        <v>31.999400000000001</v>
      </c>
      <c r="DB48">
        <v>31.9268</v>
      </c>
      <c r="DC48">
        <v>999.9</v>
      </c>
      <c r="DD48">
        <v>0</v>
      </c>
      <c r="DE48">
        <v>0</v>
      </c>
      <c r="DF48">
        <v>9979.3799999999992</v>
      </c>
      <c r="DG48">
        <v>0</v>
      </c>
      <c r="DH48">
        <v>432.90300000000002</v>
      </c>
      <c r="DI48">
        <v>-19.3599</v>
      </c>
      <c r="DJ48">
        <v>103.697</v>
      </c>
      <c r="DK48">
        <v>122.631</v>
      </c>
      <c r="DL48">
        <v>8.0015000000000001</v>
      </c>
      <c r="DM48">
        <v>120.012</v>
      </c>
      <c r="DN48">
        <v>21.363099999999999</v>
      </c>
      <c r="DO48">
        <v>2.89771</v>
      </c>
      <c r="DP48">
        <v>2.1081099999999999</v>
      </c>
      <c r="DQ48">
        <v>23.451499999999999</v>
      </c>
      <c r="DR48">
        <v>18.2806</v>
      </c>
      <c r="DS48">
        <v>2000</v>
      </c>
      <c r="DT48">
        <v>0.97999899999999995</v>
      </c>
      <c r="DU48">
        <v>2.0000799999999999E-2</v>
      </c>
      <c r="DV48">
        <v>0</v>
      </c>
      <c r="DW48">
        <v>862.61800000000005</v>
      </c>
      <c r="DX48">
        <v>5.0005300000000004</v>
      </c>
      <c r="DY48">
        <v>18504.599999999999</v>
      </c>
      <c r="DZ48">
        <v>17833.5</v>
      </c>
      <c r="EA48">
        <v>50.875</v>
      </c>
      <c r="EB48">
        <v>52.061999999999998</v>
      </c>
      <c r="EC48">
        <v>51.375</v>
      </c>
      <c r="ED48">
        <v>51.186999999999998</v>
      </c>
      <c r="EE48">
        <v>52.061999999999998</v>
      </c>
      <c r="EF48">
        <v>1955.1</v>
      </c>
      <c r="EG48">
        <v>39.9</v>
      </c>
      <c r="EH48">
        <v>0</v>
      </c>
      <c r="EI48">
        <v>117.9000000953674</v>
      </c>
      <c r="EJ48">
        <v>0</v>
      </c>
      <c r="EK48">
        <v>862.62127999999984</v>
      </c>
      <c r="EL48">
        <v>-2.0581538377592929</v>
      </c>
      <c r="EM48">
        <v>-813.06153669149705</v>
      </c>
      <c r="EN48">
        <v>18595.436000000002</v>
      </c>
      <c r="EO48">
        <v>15</v>
      </c>
      <c r="EP48">
        <v>1659554835</v>
      </c>
      <c r="EQ48" t="s">
        <v>569</v>
      </c>
      <c r="ER48">
        <v>1659554821.5</v>
      </c>
      <c r="ES48">
        <v>1659554835</v>
      </c>
      <c r="ET48">
        <v>82</v>
      </c>
      <c r="EU48">
        <v>2.1999999999999999E-2</v>
      </c>
      <c r="EV48">
        <v>0</v>
      </c>
      <c r="EW48">
        <v>0.38300000000000001</v>
      </c>
      <c r="EX48">
        <v>0.02</v>
      </c>
      <c r="EY48">
        <v>120</v>
      </c>
      <c r="EZ48">
        <v>22</v>
      </c>
      <c r="FA48">
        <v>0.13</v>
      </c>
      <c r="FB48">
        <v>0.01</v>
      </c>
      <c r="FC48">
        <v>15.335327723191581</v>
      </c>
      <c r="FD48">
        <v>0.33541026122296552</v>
      </c>
      <c r="FE48">
        <v>8.8690124439723614E-2</v>
      </c>
      <c r="FF48">
        <v>1</v>
      </c>
      <c r="FG48">
        <v>0.36336335943277498</v>
      </c>
      <c r="FH48">
        <v>0.1067971584091193</v>
      </c>
      <c r="FI48">
        <v>1.899922211825111E-2</v>
      </c>
      <c r="FJ48">
        <v>1</v>
      </c>
      <c r="FK48">
        <v>2</v>
      </c>
      <c r="FL48">
        <v>2</v>
      </c>
      <c r="FM48" t="s">
        <v>409</v>
      </c>
      <c r="FN48">
        <v>3.1294599999999999</v>
      </c>
      <c r="FO48">
        <v>2.7385899999999999</v>
      </c>
      <c r="FP48">
        <v>2.6011300000000001E-2</v>
      </c>
      <c r="FQ48">
        <v>3.0934400000000001E-2</v>
      </c>
      <c r="FR48">
        <v>0.121951</v>
      </c>
      <c r="FS48">
        <v>9.7743899999999995E-2</v>
      </c>
      <c r="FT48">
        <v>23122.6</v>
      </c>
      <c r="FU48">
        <v>23858.400000000001</v>
      </c>
      <c r="FV48">
        <v>23615.8</v>
      </c>
      <c r="FW48">
        <v>24944.9</v>
      </c>
      <c r="FX48">
        <v>29896.400000000001</v>
      </c>
      <c r="FY48">
        <v>31587.1</v>
      </c>
      <c r="FZ48">
        <v>37660.9</v>
      </c>
      <c r="GA48">
        <v>38837.199999999997</v>
      </c>
      <c r="GB48">
        <v>2.1229499999999999</v>
      </c>
      <c r="GC48">
        <v>1.6778200000000001</v>
      </c>
      <c r="GD48">
        <v>-3.9055899999999998E-2</v>
      </c>
      <c r="GE48">
        <v>0</v>
      </c>
      <c r="GF48">
        <v>32.56</v>
      </c>
      <c r="GG48">
        <v>999.9</v>
      </c>
      <c r="GH48">
        <v>44</v>
      </c>
      <c r="GI48">
        <v>41.4</v>
      </c>
      <c r="GJ48">
        <v>35.610500000000002</v>
      </c>
      <c r="GK48">
        <v>61.156500000000001</v>
      </c>
      <c r="GL48">
        <v>26.438300000000002</v>
      </c>
      <c r="GM48">
        <v>1</v>
      </c>
      <c r="GN48">
        <v>0.85447899999999999</v>
      </c>
      <c r="GO48">
        <v>3.13714</v>
      </c>
      <c r="GP48">
        <v>20.2805</v>
      </c>
      <c r="GQ48">
        <v>5.2511299999999999</v>
      </c>
      <c r="GR48">
        <v>12.0099</v>
      </c>
      <c r="GS48">
        <v>4.9775999999999998</v>
      </c>
      <c r="GT48">
        <v>3.29298</v>
      </c>
      <c r="GU48">
        <v>9999</v>
      </c>
      <c r="GV48">
        <v>9999</v>
      </c>
      <c r="GW48">
        <v>9999</v>
      </c>
      <c r="GX48">
        <v>999.9</v>
      </c>
      <c r="GY48">
        <v>1.87592</v>
      </c>
      <c r="GZ48">
        <v>1.8769800000000001</v>
      </c>
      <c r="HA48">
        <v>1.8830899999999999</v>
      </c>
      <c r="HB48">
        <v>1.88629</v>
      </c>
      <c r="HC48">
        <v>1.8771199999999999</v>
      </c>
      <c r="HD48">
        <v>1.8835299999999999</v>
      </c>
      <c r="HE48">
        <v>1.8824799999999999</v>
      </c>
      <c r="HF48">
        <v>1.8859900000000001</v>
      </c>
      <c r="HG48">
        <v>5</v>
      </c>
      <c r="HH48">
        <v>0</v>
      </c>
      <c r="HI48">
        <v>0</v>
      </c>
      <c r="HJ48">
        <v>0</v>
      </c>
      <c r="HK48" t="s">
        <v>410</v>
      </c>
      <c r="HL48" t="s">
        <v>411</v>
      </c>
      <c r="HM48" t="s">
        <v>412</v>
      </c>
      <c r="HN48" t="s">
        <v>412</v>
      </c>
      <c r="HO48" t="s">
        <v>412</v>
      </c>
      <c r="HP48" t="s">
        <v>412</v>
      </c>
      <c r="HQ48">
        <v>0</v>
      </c>
      <c r="HR48">
        <v>100</v>
      </c>
      <c r="HS48">
        <v>100</v>
      </c>
      <c r="HT48">
        <v>0.39100000000000001</v>
      </c>
      <c r="HU48">
        <v>1.9E-2</v>
      </c>
      <c r="HV48">
        <v>0.4415774926874525</v>
      </c>
      <c r="HW48">
        <v>-6.0172046994075008E-4</v>
      </c>
      <c r="HX48">
        <v>1.0037638322578611E-6</v>
      </c>
      <c r="HY48">
        <v>-3.7503755461929322E-10</v>
      </c>
      <c r="HZ48">
        <v>-2.922444909766695E-2</v>
      </c>
      <c r="IA48">
        <v>5.4059752819484372E-3</v>
      </c>
      <c r="IB48">
        <v>-1.882334706413767E-4</v>
      </c>
      <c r="IC48">
        <v>2.0440475459167249E-6</v>
      </c>
      <c r="ID48">
        <v>4</v>
      </c>
      <c r="IE48">
        <v>2150</v>
      </c>
      <c r="IF48">
        <v>2</v>
      </c>
      <c r="IG48">
        <v>31</v>
      </c>
      <c r="IH48">
        <v>0.8</v>
      </c>
      <c r="II48">
        <v>0.6</v>
      </c>
      <c r="IJ48">
        <v>0.40527299999999999</v>
      </c>
      <c r="IK48">
        <v>2.7185100000000002</v>
      </c>
      <c r="IL48">
        <v>1.6015600000000001</v>
      </c>
      <c r="IM48">
        <v>2.34253</v>
      </c>
      <c r="IN48">
        <v>1.5502899999999999</v>
      </c>
      <c r="IO48">
        <v>2.4133300000000002</v>
      </c>
      <c r="IP48">
        <v>45.892099999999999</v>
      </c>
      <c r="IQ48">
        <v>24.105</v>
      </c>
      <c r="IR48">
        <v>18</v>
      </c>
      <c r="IS48">
        <v>615.76</v>
      </c>
      <c r="IT48">
        <v>359.53399999999999</v>
      </c>
      <c r="IU48">
        <v>28.3553</v>
      </c>
      <c r="IV48">
        <v>37.418399999999998</v>
      </c>
      <c r="IW48">
        <v>29.997800000000002</v>
      </c>
      <c r="IX48">
        <v>37.1997</v>
      </c>
      <c r="IY48">
        <v>37.198300000000003</v>
      </c>
      <c r="IZ48">
        <v>8.0964700000000001</v>
      </c>
      <c r="JA48">
        <v>49.255499999999998</v>
      </c>
      <c r="JB48">
        <v>0</v>
      </c>
      <c r="JC48">
        <v>28.386700000000001</v>
      </c>
      <c r="JD48">
        <v>120</v>
      </c>
      <c r="JE48">
        <v>21.225100000000001</v>
      </c>
      <c r="JF48">
        <v>98.212800000000001</v>
      </c>
      <c r="JG48">
        <v>98.267600000000002</v>
      </c>
    </row>
    <row r="49" spans="1:267" x14ac:dyDescent="0.3">
      <c r="A49">
        <v>33</v>
      </c>
      <c r="B49">
        <v>1659555006.5</v>
      </c>
      <c r="C49">
        <v>6542.9000000953674</v>
      </c>
      <c r="D49" t="s">
        <v>570</v>
      </c>
      <c r="E49" t="s">
        <v>571</v>
      </c>
      <c r="F49" t="s">
        <v>398</v>
      </c>
      <c r="G49" t="s">
        <v>399</v>
      </c>
      <c r="H49" t="s">
        <v>551</v>
      </c>
      <c r="I49" t="s">
        <v>480</v>
      </c>
      <c r="J49" t="s">
        <v>402</v>
      </c>
      <c r="K49">
        <f t="shared" si="0"/>
        <v>9.7199843938839212</v>
      </c>
      <c r="L49">
        <v>1659555006.5</v>
      </c>
      <c r="M49">
        <f t="shared" si="1"/>
        <v>7.1743921702690496E-3</v>
      </c>
      <c r="N49">
        <f t="shared" si="2"/>
        <v>7.1743921702690496</v>
      </c>
      <c r="O49">
        <f t="shared" si="3"/>
        <v>9.3866371920969467</v>
      </c>
      <c r="P49">
        <f t="shared" si="4"/>
        <v>58.2928</v>
      </c>
      <c r="Q49">
        <f t="shared" si="5"/>
        <v>16.857753646273402</v>
      </c>
      <c r="R49">
        <f t="shared" si="6"/>
        <v>1.665080449096102</v>
      </c>
      <c r="S49">
        <f t="shared" si="7"/>
        <v>5.7577185928640002</v>
      </c>
      <c r="T49">
        <f t="shared" si="8"/>
        <v>0.3970272489929515</v>
      </c>
      <c r="U49">
        <f t="shared" si="9"/>
        <v>2.9008908011309038</v>
      </c>
      <c r="V49">
        <f t="shared" si="10"/>
        <v>0.36912181931123905</v>
      </c>
      <c r="W49">
        <f t="shared" si="11"/>
        <v>0.23304467627472769</v>
      </c>
      <c r="X49">
        <f t="shared" si="12"/>
        <v>382.36551133649391</v>
      </c>
      <c r="Y49">
        <f t="shared" si="13"/>
        <v>32.540423601175824</v>
      </c>
      <c r="Z49">
        <f t="shared" si="14"/>
        <v>31.914999999999999</v>
      </c>
      <c r="AA49">
        <f t="shared" si="15"/>
        <v>4.7521581230385292</v>
      </c>
      <c r="AB49">
        <f t="shared" si="16"/>
        <v>60.362949444008365</v>
      </c>
      <c r="AC49">
        <f t="shared" si="17"/>
        <v>2.906811879972</v>
      </c>
      <c r="AD49">
        <f t="shared" si="18"/>
        <v>4.815556407939126</v>
      </c>
      <c r="AE49">
        <f t="shared" si="19"/>
        <v>1.8453462430665293</v>
      </c>
      <c r="AF49">
        <f t="shared" si="20"/>
        <v>-316.39069470886511</v>
      </c>
      <c r="AG49">
        <f t="shared" si="21"/>
        <v>36.627199584687531</v>
      </c>
      <c r="AH49">
        <f t="shared" si="22"/>
        <v>2.8643114553121047</v>
      </c>
      <c r="AI49">
        <f t="shared" si="23"/>
        <v>105.46632766762841</v>
      </c>
      <c r="AJ49">
        <v>0</v>
      </c>
      <c r="AK49">
        <v>0</v>
      </c>
      <c r="AL49">
        <f t="shared" si="24"/>
        <v>1</v>
      </c>
      <c r="AM49">
        <f t="shared" si="25"/>
        <v>0</v>
      </c>
      <c r="AN49">
        <f t="shared" si="26"/>
        <v>51146.521545029544</v>
      </c>
      <c r="AO49" t="s">
        <v>403</v>
      </c>
      <c r="AP49">
        <v>10366.9</v>
      </c>
      <c r="AQ49">
        <v>993.59653846153856</v>
      </c>
      <c r="AR49">
        <v>3431.87</v>
      </c>
      <c r="AS49">
        <f t="shared" si="27"/>
        <v>0.71047955241266758</v>
      </c>
      <c r="AT49">
        <v>-3.9894345373445681</v>
      </c>
      <c r="AU49" t="s">
        <v>572</v>
      </c>
      <c r="AV49">
        <v>10074.799999999999</v>
      </c>
      <c r="AW49">
        <v>870.45227999999986</v>
      </c>
      <c r="AX49">
        <v>969.73699999999997</v>
      </c>
      <c r="AY49">
        <f t="shared" si="28"/>
        <v>0.10238314099596091</v>
      </c>
      <c r="AZ49">
        <v>0.5</v>
      </c>
      <c r="BA49">
        <f t="shared" si="29"/>
        <v>1681.0710056682467</v>
      </c>
      <c r="BB49">
        <f t="shared" si="30"/>
        <v>9.3866371920969467</v>
      </c>
      <c r="BC49">
        <f t="shared" si="31"/>
        <v>86.056664898776944</v>
      </c>
      <c r="BD49">
        <f t="shared" si="32"/>
        <v>7.9568749233910902E-3</v>
      </c>
      <c r="BE49">
        <f t="shared" si="33"/>
        <v>2.5389698444011106</v>
      </c>
      <c r="BF49">
        <f t="shared" si="34"/>
        <v>572.65049900190968</v>
      </c>
      <c r="BG49" t="s">
        <v>573</v>
      </c>
      <c r="BH49">
        <v>680.23</v>
      </c>
      <c r="BI49">
        <f t="shared" si="35"/>
        <v>680.23</v>
      </c>
      <c r="BJ49">
        <f t="shared" si="36"/>
        <v>0.29854176957257483</v>
      </c>
      <c r="BK49">
        <f t="shared" si="37"/>
        <v>0.34294410843261175</v>
      </c>
      <c r="BL49">
        <f t="shared" si="38"/>
        <v>0.89478747219839805</v>
      </c>
      <c r="BM49">
        <f t="shared" si="39"/>
        <v>-4.1612171232920696</v>
      </c>
      <c r="BN49">
        <f t="shared" si="40"/>
        <v>1.0097854235129491</v>
      </c>
      <c r="BO49">
        <f t="shared" si="41"/>
        <v>0.26799960921363264</v>
      </c>
      <c r="BP49">
        <f t="shared" si="42"/>
        <v>0.73200039078636736</v>
      </c>
      <c r="BQ49">
        <v>1156</v>
      </c>
      <c r="BR49">
        <v>300</v>
      </c>
      <c r="BS49">
        <v>300</v>
      </c>
      <c r="BT49">
        <v>300</v>
      </c>
      <c r="BU49">
        <v>10074.799999999999</v>
      </c>
      <c r="BV49">
        <v>941.35</v>
      </c>
      <c r="BW49">
        <v>-1.07005E-2</v>
      </c>
      <c r="BX49">
        <v>-2.72</v>
      </c>
      <c r="BY49" t="s">
        <v>406</v>
      </c>
      <c r="BZ49" t="s">
        <v>406</v>
      </c>
      <c r="CA49" t="s">
        <v>406</v>
      </c>
      <c r="CB49" t="s">
        <v>406</v>
      </c>
      <c r="CC49" t="s">
        <v>406</v>
      </c>
      <c r="CD49" t="s">
        <v>406</v>
      </c>
      <c r="CE49" t="s">
        <v>406</v>
      </c>
      <c r="CF49" t="s">
        <v>406</v>
      </c>
      <c r="CG49" t="s">
        <v>406</v>
      </c>
      <c r="CH49" t="s">
        <v>406</v>
      </c>
      <c r="CI49">
        <f t="shared" si="43"/>
        <v>1999.85</v>
      </c>
      <c r="CJ49">
        <f t="shared" si="44"/>
        <v>1681.0710056682467</v>
      </c>
      <c r="CK49">
        <f t="shared" si="45"/>
        <v>0.84059854772520282</v>
      </c>
      <c r="CL49">
        <f t="shared" si="46"/>
        <v>0.19119709545040575</v>
      </c>
      <c r="CM49">
        <v>6</v>
      </c>
      <c r="CN49">
        <v>0.5</v>
      </c>
      <c r="CO49" t="s">
        <v>407</v>
      </c>
      <c r="CP49">
        <v>2</v>
      </c>
      <c r="CQ49">
        <v>1659555006.5</v>
      </c>
      <c r="CR49">
        <v>58.2928</v>
      </c>
      <c r="CS49">
        <v>70.055800000000005</v>
      </c>
      <c r="CT49">
        <v>29.429400000000001</v>
      </c>
      <c r="CU49">
        <v>21.075500000000002</v>
      </c>
      <c r="CV49">
        <v>57.851599999999998</v>
      </c>
      <c r="CW49">
        <v>29.411999999999999</v>
      </c>
      <c r="CX49">
        <v>500.12</v>
      </c>
      <c r="CY49">
        <v>98.671300000000002</v>
      </c>
      <c r="CZ49">
        <v>0.10108</v>
      </c>
      <c r="DA49">
        <v>32.1492</v>
      </c>
      <c r="DB49">
        <v>31.914999999999999</v>
      </c>
      <c r="DC49">
        <v>999.9</v>
      </c>
      <c r="DD49">
        <v>0</v>
      </c>
      <c r="DE49">
        <v>0</v>
      </c>
      <c r="DF49">
        <v>9970</v>
      </c>
      <c r="DG49">
        <v>0</v>
      </c>
      <c r="DH49">
        <v>343.77600000000001</v>
      </c>
      <c r="DI49">
        <v>-11.7629</v>
      </c>
      <c r="DJ49">
        <v>60.060400000000001</v>
      </c>
      <c r="DK49">
        <v>71.563999999999993</v>
      </c>
      <c r="DL49">
        <v>8.3539200000000005</v>
      </c>
      <c r="DM49">
        <v>70.055800000000005</v>
      </c>
      <c r="DN49">
        <v>21.075500000000002</v>
      </c>
      <c r="DO49">
        <v>2.9038400000000002</v>
      </c>
      <c r="DP49">
        <v>2.0795400000000002</v>
      </c>
      <c r="DQ49">
        <v>23.486499999999999</v>
      </c>
      <c r="DR49">
        <v>18.063300000000002</v>
      </c>
      <c r="DS49">
        <v>1999.85</v>
      </c>
      <c r="DT49">
        <v>0.97999599999999998</v>
      </c>
      <c r="DU49">
        <v>2.0003699999999999E-2</v>
      </c>
      <c r="DV49">
        <v>0</v>
      </c>
      <c r="DW49">
        <v>869.76099999999997</v>
      </c>
      <c r="DX49">
        <v>5.0005300000000004</v>
      </c>
      <c r="DY49">
        <v>18628.8</v>
      </c>
      <c r="DZ49">
        <v>17832.2</v>
      </c>
      <c r="EA49">
        <v>50.75</v>
      </c>
      <c r="EB49">
        <v>51.625</v>
      </c>
      <c r="EC49">
        <v>51.25</v>
      </c>
      <c r="ED49">
        <v>50.936999999999998</v>
      </c>
      <c r="EE49">
        <v>51.875</v>
      </c>
      <c r="EF49">
        <v>1954.94</v>
      </c>
      <c r="EG49">
        <v>39.9</v>
      </c>
      <c r="EH49">
        <v>0</v>
      </c>
      <c r="EI49">
        <v>134.29999995231631</v>
      </c>
      <c r="EJ49">
        <v>0</v>
      </c>
      <c r="EK49">
        <v>870.45227999999986</v>
      </c>
      <c r="EL49">
        <v>-4.0306153835665581</v>
      </c>
      <c r="EM49">
        <v>-91.446154104859332</v>
      </c>
      <c r="EN49">
        <v>18641.403999999999</v>
      </c>
      <c r="EO49">
        <v>15</v>
      </c>
      <c r="EP49">
        <v>1659554967.5</v>
      </c>
      <c r="EQ49" t="s">
        <v>574</v>
      </c>
      <c r="ER49">
        <v>1659554952</v>
      </c>
      <c r="ES49">
        <v>1659554967.5</v>
      </c>
      <c r="ET49">
        <v>83</v>
      </c>
      <c r="EU49">
        <v>3.1E-2</v>
      </c>
      <c r="EV49">
        <v>-2E-3</v>
      </c>
      <c r="EW49">
        <v>0.436</v>
      </c>
      <c r="EX49">
        <v>1.9E-2</v>
      </c>
      <c r="EY49">
        <v>70</v>
      </c>
      <c r="EZ49">
        <v>21</v>
      </c>
      <c r="FA49">
        <v>0.17</v>
      </c>
      <c r="FB49">
        <v>0.02</v>
      </c>
      <c r="FC49">
        <v>9.3736790152531331</v>
      </c>
      <c r="FD49">
        <v>-0.18281356292282069</v>
      </c>
      <c r="FE49">
        <v>7.4479851998299609E-2</v>
      </c>
      <c r="FF49">
        <v>1</v>
      </c>
      <c r="FG49">
        <v>0.39107319009165592</v>
      </c>
      <c r="FH49">
        <v>8.2359878280788237E-2</v>
      </c>
      <c r="FI49">
        <v>1.8539939146315781E-2</v>
      </c>
      <c r="FJ49">
        <v>1</v>
      </c>
      <c r="FK49">
        <v>2</v>
      </c>
      <c r="FL49">
        <v>2</v>
      </c>
      <c r="FM49" t="s">
        <v>409</v>
      </c>
      <c r="FN49">
        <v>3.1295000000000002</v>
      </c>
      <c r="FO49">
        <v>2.73915</v>
      </c>
      <c r="FP49">
        <v>1.52187E-2</v>
      </c>
      <c r="FQ49">
        <v>1.83988E-2</v>
      </c>
      <c r="FR49">
        <v>0.122143</v>
      </c>
      <c r="FS49">
        <v>9.6804299999999996E-2</v>
      </c>
      <c r="FT49">
        <v>23380.799999999999</v>
      </c>
      <c r="FU49">
        <v>24170</v>
      </c>
      <c r="FV49">
        <v>23618.400000000001</v>
      </c>
      <c r="FW49">
        <v>24948.5</v>
      </c>
      <c r="FX49">
        <v>29893.1</v>
      </c>
      <c r="FY49">
        <v>31625.3</v>
      </c>
      <c r="FZ49">
        <v>37664.800000000003</v>
      </c>
      <c r="GA49">
        <v>38843.599999999999</v>
      </c>
      <c r="GB49">
        <v>2.1236999999999999</v>
      </c>
      <c r="GC49">
        <v>1.67885</v>
      </c>
      <c r="GD49">
        <v>-2.1770600000000001E-2</v>
      </c>
      <c r="GE49">
        <v>0</v>
      </c>
      <c r="GF49">
        <v>32.268099999999997</v>
      </c>
      <c r="GG49">
        <v>999.9</v>
      </c>
      <c r="GH49">
        <v>43.9</v>
      </c>
      <c r="GI49">
        <v>41.3</v>
      </c>
      <c r="GJ49">
        <v>35.345700000000001</v>
      </c>
      <c r="GK49">
        <v>60.926400000000001</v>
      </c>
      <c r="GL49">
        <v>26.073699999999999</v>
      </c>
      <c r="GM49">
        <v>1</v>
      </c>
      <c r="GN49">
        <v>0.84950700000000001</v>
      </c>
      <c r="GO49">
        <v>2.9724900000000001</v>
      </c>
      <c r="GP49">
        <v>20.2819</v>
      </c>
      <c r="GQ49">
        <v>5.2512800000000004</v>
      </c>
      <c r="GR49">
        <v>12.0099</v>
      </c>
      <c r="GS49">
        <v>4.9772999999999996</v>
      </c>
      <c r="GT49">
        <v>3.2928500000000001</v>
      </c>
      <c r="GU49">
        <v>9999</v>
      </c>
      <c r="GV49">
        <v>9999</v>
      </c>
      <c r="GW49">
        <v>9999</v>
      </c>
      <c r="GX49">
        <v>999.9</v>
      </c>
      <c r="GY49">
        <v>1.8759300000000001</v>
      </c>
      <c r="GZ49">
        <v>1.877</v>
      </c>
      <c r="HA49">
        <v>1.8830899999999999</v>
      </c>
      <c r="HB49">
        <v>1.88629</v>
      </c>
      <c r="HC49">
        <v>1.8771199999999999</v>
      </c>
      <c r="HD49">
        <v>1.8835299999999999</v>
      </c>
      <c r="HE49">
        <v>1.88249</v>
      </c>
      <c r="HF49">
        <v>1.8859900000000001</v>
      </c>
      <c r="HG49">
        <v>5</v>
      </c>
      <c r="HH49">
        <v>0</v>
      </c>
      <c r="HI49">
        <v>0</v>
      </c>
      <c r="HJ49">
        <v>0</v>
      </c>
      <c r="HK49" t="s">
        <v>410</v>
      </c>
      <c r="HL49" t="s">
        <v>411</v>
      </c>
      <c r="HM49" t="s">
        <v>412</v>
      </c>
      <c r="HN49" t="s">
        <v>412</v>
      </c>
      <c r="HO49" t="s">
        <v>412</v>
      </c>
      <c r="HP49" t="s">
        <v>412</v>
      </c>
      <c r="HQ49">
        <v>0</v>
      </c>
      <c r="HR49">
        <v>100</v>
      </c>
      <c r="HS49">
        <v>100</v>
      </c>
      <c r="HT49">
        <v>0.441</v>
      </c>
      <c r="HU49">
        <v>1.7399999999999999E-2</v>
      </c>
      <c r="HV49">
        <v>0.47277929232224047</v>
      </c>
      <c r="HW49">
        <v>-6.0172046994075008E-4</v>
      </c>
      <c r="HX49">
        <v>1.0037638322578611E-6</v>
      </c>
      <c r="HY49">
        <v>-3.7503755461929322E-10</v>
      </c>
      <c r="HZ49">
        <v>-3.0845656575671451E-2</v>
      </c>
      <c r="IA49">
        <v>5.4059752819484372E-3</v>
      </c>
      <c r="IB49">
        <v>-1.882334706413767E-4</v>
      </c>
      <c r="IC49">
        <v>2.0440475459167249E-6</v>
      </c>
      <c r="ID49">
        <v>4</v>
      </c>
      <c r="IE49">
        <v>2150</v>
      </c>
      <c r="IF49">
        <v>2</v>
      </c>
      <c r="IG49">
        <v>31</v>
      </c>
      <c r="IH49">
        <v>0.9</v>
      </c>
      <c r="II49">
        <v>0.7</v>
      </c>
      <c r="IJ49">
        <v>0.29418899999999998</v>
      </c>
      <c r="IK49">
        <v>2.7416999999999998</v>
      </c>
      <c r="IL49">
        <v>1.6015600000000001</v>
      </c>
      <c r="IM49">
        <v>2.34375</v>
      </c>
      <c r="IN49">
        <v>1.5502899999999999</v>
      </c>
      <c r="IO49">
        <v>2.34375</v>
      </c>
      <c r="IP49">
        <v>45.805599999999998</v>
      </c>
      <c r="IQ49">
        <v>24.105</v>
      </c>
      <c r="IR49">
        <v>18</v>
      </c>
      <c r="IS49">
        <v>615.90300000000002</v>
      </c>
      <c r="IT49">
        <v>359.85599999999999</v>
      </c>
      <c r="IU49">
        <v>28.890599999999999</v>
      </c>
      <c r="IV49">
        <v>37.357500000000002</v>
      </c>
      <c r="IW49">
        <v>29.999099999999999</v>
      </c>
      <c r="IX49">
        <v>37.153199999999998</v>
      </c>
      <c r="IY49">
        <v>37.145800000000001</v>
      </c>
      <c r="IZ49">
        <v>5.8761200000000002</v>
      </c>
      <c r="JA49">
        <v>49.479700000000001</v>
      </c>
      <c r="JB49">
        <v>0</v>
      </c>
      <c r="JC49">
        <v>28.938800000000001</v>
      </c>
      <c r="JD49">
        <v>70</v>
      </c>
      <c r="JE49">
        <v>21.033000000000001</v>
      </c>
      <c r="JF49">
        <v>98.223100000000002</v>
      </c>
      <c r="JG49">
        <v>98.282899999999998</v>
      </c>
    </row>
    <row r="50" spans="1:267" x14ac:dyDescent="0.3">
      <c r="A50">
        <v>34</v>
      </c>
      <c r="B50">
        <v>1659555129.5</v>
      </c>
      <c r="C50">
        <v>6665.9000000953674</v>
      </c>
      <c r="D50" t="s">
        <v>575</v>
      </c>
      <c r="E50" t="s">
        <v>576</v>
      </c>
      <c r="F50" t="s">
        <v>398</v>
      </c>
      <c r="G50" t="s">
        <v>399</v>
      </c>
      <c r="H50" t="s">
        <v>551</v>
      </c>
      <c r="I50" t="s">
        <v>480</v>
      </c>
      <c r="J50" t="s">
        <v>402</v>
      </c>
      <c r="K50">
        <f t="shared" si="0"/>
        <v>9.3020779560069311</v>
      </c>
      <c r="L50">
        <v>1659555129.5</v>
      </c>
      <c r="M50">
        <f t="shared" si="1"/>
        <v>7.3903999820952139E-3</v>
      </c>
      <c r="N50">
        <f t="shared" si="2"/>
        <v>7.3903999820952135</v>
      </c>
      <c r="O50">
        <f t="shared" si="3"/>
        <v>3.8674281145951577</v>
      </c>
      <c r="P50">
        <f t="shared" si="4"/>
        <v>25.0488</v>
      </c>
      <c r="Q50">
        <f t="shared" si="5"/>
        <v>8.4231515779380999</v>
      </c>
      <c r="R50">
        <f t="shared" si="6"/>
        <v>0.83198133810074482</v>
      </c>
      <c r="S50">
        <f t="shared" si="7"/>
        <v>2.4741492479373601</v>
      </c>
      <c r="T50">
        <f t="shared" si="8"/>
        <v>0.40964274049000976</v>
      </c>
      <c r="U50">
        <f t="shared" si="9"/>
        <v>2.9144597249317976</v>
      </c>
      <c r="V50">
        <f t="shared" si="10"/>
        <v>0.38013401738420655</v>
      </c>
      <c r="W50">
        <f t="shared" si="11"/>
        <v>0.2400576247281985</v>
      </c>
      <c r="X50">
        <f t="shared" si="12"/>
        <v>382.4135993654628</v>
      </c>
      <c r="Y50">
        <f t="shared" si="13"/>
        <v>32.668029970044643</v>
      </c>
      <c r="Z50">
        <f t="shared" si="14"/>
        <v>32.007800000000003</v>
      </c>
      <c r="AA50">
        <f t="shared" si="15"/>
        <v>4.7771917581822088</v>
      </c>
      <c r="AB50">
        <f t="shared" si="16"/>
        <v>60.248279580192651</v>
      </c>
      <c r="AC50">
        <f t="shared" si="17"/>
        <v>2.93182458389128</v>
      </c>
      <c r="AD50">
        <f t="shared" si="18"/>
        <v>4.8662378483171702</v>
      </c>
      <c r="AE50">
        <f t="shared" si="19"/>
        <v>1.8453671742909288</v>
      </c>
      <c r="AF50">
        <f t="shared" si="20"/>
        <v>-325.91663921039896</v>
      </c>
      <c r="AG50">
        <f t="shared" si="21"/>
        <v>51.332526023993154</v>
      </c>
      <c r="AH50">
        <f t="shared" si="22"/>
        <v>4.0010716891156397</v>
      </c>
      <c r="AI50">
        <f t="shared" si="23"/>
        <v>111.83055786817263</v>
      </c>
      <c r="AJ50">
        <v>0</v>
      </c>
      <c r="AK50">
        <v>0</v>
      </c>
      <c r="AL50">
        <f t="shared" si="24"/>
        <v>1</v>
      </c>
      <c r="AM50">
        <f t="shared" si="25"/>
        <v>0</v>
      </c>
      <c r="AN50">
        <f t="shared" si="26"/>
        <v>51497.635527990533</v>
      </c>
      <c r="AO50" t="s">
        <v>403</v>
      </c>
      <c r="AP50">
        <v>10366.9</v>
      </c>
      <c r="AQ50">
        <v>993.59653846153856</v>
      </c>
      <c r="AR50">
        <v>3431.87</v>
      </c>
      <c r="AS50">
        <f t="shared" si="27"/>
        <v>0.71047955241266758</v>
      </c>
      <c r="AT50">
        <v>-3.9894345373445681</v>
      </c>
      <c r="AU50" t="s">
        <v>577</v>
      </c>
      <c r="AV50">
        <v>10075.9</v>
      </c>
      <c r="AW50">
        <v>875.61300000000006</v>
      </c>
      <c r="AX50">
        <v>927.96600000000001</v>
      </c>
      <c r="AY50">
        <f t="shared" si="28"/>
        <v>5.641693768952738E-2</v>
      </c>
      <c r="AZ50">
        <v>0.5</v>
      </c>
      <c r="BA50">
        <f t="shared" si="29"/>
        <v>1681.2812996827311</v>
      </c>
      <c r="BB50">
        <f t="shared" si="30"/>
        <v>3.8674281145951577</v>
      </c>
      <c r="BC50">
        <f t="shared" si="31"/>
        <v>47.426371161384125</v>
      </c>
      <c r="BD50">
        <f t="shared" si="32"/>
        <v>4.6731398567404327E-3</v>
      </c>
      <c r="BE50">
        <f t="shared" si="33"/>
        <v>2.6982712728699112</v>
      </c>
      <c r="BF50">
        <f t="shared" si="34"/>
        <v>557.82276723237464</v>
      </c>
      <c r="BG50" t="s">
        <v>578</v>
      </c>
      <c r="BH50">
        <v>689.06</v>
      </c>
      <c r="BI50">
        <f t="shared" si="35"/>
        <v>689.06</v>
      </c>
      <c r="BJ50">
        <f t="shared" si="36"/>
        <v>0.25745124282570708</v>
      </c>
      <c r="BK50">
        <f t="shared" si="37"/>
        <v>0.21913639674181451</v>
      </c>
      <c r="BL50">
        <f t="shared" si="38"/>
        <v>0.91289735708999165</v>
      </c>
      <c r="BM50">
        <f t="shared" si="39"/>
        <v>-0.79769267824429579</v>
      </c>
      <c r="BN50">
        <f t="shared" si="40"/>
        <v>1.0269168079367637</v>
      </c>
      <c r="BO50">
        <f t="shared" si="41"/>
        <v>0.17244847385650361</v>
      </c>
      <c r="BP50">
        <f t="shared" si="42"/>
        <v>0.82755152614349636</v>
      </c>
      <c r="BQ50">
        <v>1158</v>
      </c>
      <c r="BR50">
        <v>300</v>
      </c>
      <c r="BS50">
        <v>300</v>
      </c>
      <c r="BT50">
        <v>300</v>
      </c>
      <c r="BU50">
        <v>10075.9</v>
      </c>
      <c r="BV50">
        <v>913.58</v>
      </c>
      <c r="BW50">
        <v>-1.07016E-2</v>
      </c>
      <c r="BX50">
        <v>-1.69</v>
      </c>
      <c r="BY50" t="s">
        <v>406</v>
      </c>
      <c r="BZ50" t="s">
        <v>406</v>
      </c>
      <c r="CA50" t="s">
        <v>406</v>
      </c>
      <c r="CB50" t="s">
        <v>406</v>
      </c>
      <c r="CC50" t="s">
        <v>406</v>
      </c>
      <c r="CD50" t="s">
        <v>406</v>
      </c>
      <c r="CE50" t="s">
        <v>406</v>
      </c>
      <c r="CF50" t="s">
        <v>406</v>
      </c>
      <c r="CG50" t="s">
        <v>406</v>
      </c>
      <c r="CH50" t="s">
        <v>406</v>
      </c>
      <c r="CI50">
        <f t="shared" si="43"/>
        <v>2000.1</v>
      </c>
      <c r="CJ50">
        <f t="shared" si="44"/>
        <v>1681.2812996827311</v>
      </c>
      <c r="CK50">
        <f t="shared" si="45"/>
        <v>0.8405986199103701</v>
      </c>
      <c r="CL50">
        <f t="shared" si="46"/>
        <v>0.19119723982074038</v>
      </c>
      <c r="CM50">
        <v>6</v>
      </c>
      <c r="CN50">
        <v>0.5</v>
      </c>
      <c r="CO50" t="s">
        <v>407</v>
      </c>
      <c r="CP50">
        <v>2</v>
      </c>
      <c r="CQ50">
        <v>1659555129.5</v>
      </c>
      <c r="CR50">
        <v>25.0488</v>
      </c>
      <c r="CS50">
        <v>29.911100000000001</v>
      </c>
      <c r="CT50">
        <v>29.682400000000001</v>
      </c>
      <c r="CU50">
        <v>21.078499999999998</v>
      </c>
      <c r="CV50">
        <v>24.558199999999999</v>
      </c>
      <c r="CW50">
        <v>29.666499999999999</v>
      </c>
      <c r="CX50">
        <v>500.07799999999997</v>
      </c>
      <c r="CY50">
        <v>98.673599999999993</v>
      </c>
      <c r="CZ50">
        <v>9.9564700000000006E-2</v>
      </c>
      <c r="DA50">
        <v>32.334499999999998</v>
      </c>
      <c r="DB50">
        <v>32.007800000000003</v>
      </c>
      <c r="DC50">
        <v>999.9</v>
      </c>
      <c r="DD50">
        <v>0</v>
      </c>
      <c r="DE50">
        <v>0</v>
      </c>
      <c r="DF50">
        <v>10047.5</v>
      </c>
      <c r="DG50">
        <v>0</v>
      </c>
      <c r="DH50">
        <v>457.31799999999998</v>
      </c>
      <c r="DI50">
        <v>-4.86226</v>
      </c>
      <c r="DJ50">
        <v>25.815100000000001</v>
      </c>
      <c r="DK50">
        <v>30.555099999999999</v>
      </c>
      <c r="DL50">
        <v>8.6039100000000008</v>
      </c>
      <c r="DM50">
        <v>29.911100000000001</v>
      </c>
      <c r="DN50">
        <v>21.078499999999998</v>
      </c>
      <c r="DO50">
        <v>2.9288699999999999</v>
      </c>
      <c r="DP50">
        <v>2.0798899999999998</v>
      </c>
      <c r="DQ50">
        <v>23.629000000000001</v>
      </c>
      <c r="DR50">
        <v>18.065999999999999</v>
      </c>
      <c r="DS50">
        <v>2000.1</v>
      </c>
      <c r="DT50">
        <v>0.97999599999999998</v>
      </c>
      <c r="DU50">
        <v>2.0003699999999999E-2</v>
      </c>
      <c r="DV50">
        <v>0</v>
      </c>
      <c r="DW50">
        <v>875.45</v>
      </c>
      <c r="DX50">
        <v>5.0005300000000004</v>
      </c>
      <c r="DY50">
        <v>18766.099999999999</v>
      </c>
      <c r="DZ50">
        <v>17834.3</v>
      </c>
      <c r="EA50">
        <v>50.625</v>
      </c>
      <c r="EB50">
        <v>51.375</v>
      </c>
      <c r="EC50">
        <v>51.061999999999998</v>
      </c>
      <c r="ED50">
        <v>50.686999999999998</v>
      </c>
      <c r="EE50">
        <v>51.75</v>
      </c>
      <c r="EF50">
        <v>1955.19</v>
      </c>
      <c r="EG50">
        <v>39.909999999999997</v>
      </c>
      <c r="EH50">
        <v>0</v>
      </c>
      <c r="EI50">
        <v>122.9000000953674</v>
      </c>
      <c r="EJ50">
        <v>0</v>
      </c>
      <c r="EK50">
        <v>875.61300000000006</v>
      </c>
      <c r="EL50">
        <v>-3.6614017133623902</v>
      </c>
      <c r="EM50">
        <v>-213.5247863992881</v>
      </c>
      <c r="EN50">
        <v>18787.65384615384</v>
      </c>
      <c r="EO50">
        <v>15</v>
      </c>
      <c r="EP50">
        <v>1659555090.5</v>
      </c>
      <c r="EQ50" t="s">
        <v>579</v>
      </c>
      <c r="ER50">
        <v>1659555072</v>
      </c>
      <c r="ES50">
        <v>1659555090.5</v>
      </c>
      <c r="ET50">
        <v>84</v>
      </c>
      <c r="EU50">
        <v>3.2000000000000001E-2</v>
      </c>
      <c r="EV50">
        <v>-1E-3</v>
      </c>
      <c r="EW50">
        <v>0.48799999999999999</v>
      </c>
      <c r="EX50">
        <v>1.7000000000000001E-2</v>
      </c>
      <c r="EY50">
        <v>30</v>
      </c>
      <c r="EZ50">
        <v>21</v>
      </c>
      <c r="FA50">
        <v>0.23</v>
      </c>
      <c r="FB50">
        <v>0.01</v>
      </c>
      <c r="FC50">
        <v>3.9624400389521952</v>
      </c>
      <c r="FD50">
        <v>-0.1001126782106581</v>
      </c>
      <c r="FE50">
        <v>8.8987111653729731E-2</v>
      </c>
      <c r="FF50">
        <v>1</v>
      </c>
      <c r="FG50">
        <v>0.4042698079660651</v>
      </c>
      <c r="FH50">
        <v>8.562669600149353E-2</v>
      </c>
      <c r="FI50">
        <v>1.8670760577698009E-2</v>
      </c>
      <c r="FJ50">
        <v>1</v>
      </c>
      <c r="FK50">
        <v>2</v>
      </c>
      <c r="FL50">
        <v>2</v>
      </c>
      <c r="FM50" t="s">
        <v>409</v>
      </c>
      <c r="FN50">
        <v>3.1289799999999999</v>
      </c>
      <c r="FO50">
        <v>2.7383199999999999</v>
      </c>
      <c r="FP50">
        <v>6.5008799999999997E-3</v>
      </c>
      <c r="FQ50">
        <v>7.9224199999999995E-3</v>
      </c>
      <c r="FR50">
        <v>0.122903</v>
      </c>
      <c r="FS50">
        <v>9.6840700000000002E-2</v>
      </c>
      <c r="FT50">
        <v>23596</v>
      </c>
      <c r="FU50">
        <v>24437.5</v>
      </c>
      <c r="FV50">
        <v>23626.7</v>
      </c>
      <c r="FW50">
        <v>24958.3</v>
      </c>
      <c r="FX50">
        <v>29877.599999999999</v>
      </c>
      <c r="FY50">
        <v>31635.599999999999</v>
      </c>
      <c r="FZ50">
        <v>37677.699999999997</v>
      </c>
      <c r="GA50">
        <v>38857.599999999999</v>
      </c>
      <c r="GB50">
        <v>2.125</v>
      </c>
      <c r="GC50">
        <v>1.68167</v>
      </c>
      <c r="GD50">
        <v>-8.31112E-3</v>
      </c>
      <c r="GE50">
        <v>0</v>
      </c>
      <c r="GF50">
        <v>32.142600000000002</v>
      </c>
      <c r="GG50">
        <v>999.9</v>
      </c>
      <c r="GH50">
        <v>43.8</v>
      </c>
      <c r="GI50">
        <v>41.3</v>
      </c>
      <c r="GJ50">
        <v>35.263399999999997</v>
      </c>
      <c r="GK50">
        <v>60.0565</v>
      </c>
      <c r="GL50">
        <v>26.169899999999998</v>
      </c>
      <c r="GM50">
        <v>1</v>
      </c>
      <c r="GN50">
        <v>0.83582599999999996</v>
      </c>
      <c r="GO50">
        <v>3.20343</v>
      </c>
      <c r="GP50">
        <v>20.277899999999999</v>
      </c>
      <c r="GQ50">
        <v>5.2517300000000002</v>
      </c>
      <c r="GR50">
        <v>12.0099</v>
      </c>
      <c r="GS50">
        <v>4.9778500000000001</v>
      </c>
      <c r="GT50">
        <v>3.2930000000000001</v>
      </c>
      <c r="GU50">
        <v>9999</v>
      </c>
      <c r="GV50">
        <v>9999</v>
      </c>
      <c r="GW50">
        <v>9999</v>
      </c>
      <c r="GX50">
        <v>999.9</v>
      </c>
      <c r="GY50">
        <v>1.87595</v>
      </c>
      <c r="GZ50">
        <v>1.8769800000000001</v>
      </c>
      <c r="HA50">
        <v>1.8830899999999999</v>
      </c>
      <c r="HB50">
        <v>1.88629</v>
      </c>
      <c r="HC50">
        <v>1.8771199999999999</v>
      </c>
      <c r="HD50">
        <v>1.88354</v>
      </c>
      <c r="HE50">
        <v>1.8824799999999999</v>
      </c>
      <c r="HF50">
        <v>1.8859900000000001</v>
      </c>
      <c r="HG50">
        <v>5</v>
      </c>
      <c r="HH50">
        <v>0</v>
      </c>
      <c r="HI50">
        <v>0</v>
      </c>
      <c r="HJ50">
        <v>0</v>
      </c>
      <c r="HK50" t="s">
        <v>410</v>
      </c>
      <c r="HL50" t="s">
        <v>411</v>
      </c>
      <c r="HM50" t="s">
        <v>412</v>
      </c>
      <c r="HN50" t="s">
        <v>412</v>
      </c>
      <c r="HO50" t="s">
        <v>412</v>
      </c>
      <c r="HP50" t="s">
        <v>412</v>
      </c>
      <c r="HQ50">
        <v>0</v>
      </c>
      <c r="HR50">
        <v>100</v>
      </c>
      <c r="HS50">
        <v>100</v>
      </c>
      <c r="HT50">
        <v>0.49099999999999999</v>
      </c>
      <c r="HU50">
        <v>1.5900000000000001E-2</v>
      </c>
      <c r="HV50">
        <v>0.50476662815088758</v>
      </c>
      <c r="HW50">
        <v>-6.0172046994075008E-4</v>
      </c>
      <c r="HX50">
        <v>1.0037638322578611E-6</v>
      </c>
      <c r="HY50">
        <v>-3.7503755461929322E-10</v>
      </c>
      <c r="HZ50">
        <v>-3.2093652548718779E-2</v>
      </c>
      <c r="IA50">
        <v>5.4059752819484372E-3</v>
      </c>
      <c r="IB50">
        <v>-1.882334706413767E-4</v>
      </c>
      <c r="IC50">
        <v>2.0440475459167249E-6</v>
      </c>
      <c r="ID50">
        <v>4</v>
      </c>
      <c r="IE50">
        <v>2150</v>
      </c>
      <c r="IF50">
        <v>2</v>
      </c>
      <c r="IG50">
        <v>31</v>
      </c>
      <c r="IH50">
        <v>1</v>
      </c>
      <c r="II50">
        <v>0.7</v>
      </c>
      <c r="IJ50">
        <v>0.20752000000000001</v>
      </c>
      <c r="IK50">
        <v>2.7600099999999999</v>
      </c>
      <c r="IL50">
        <v>1.6015600000000001</v>
      </c>
      <c r="IM50">
        <v>2.34253</v>
      </c>
      <c r="IN50">
        <v>1.5502899999999999</v>
      </c>
      <c r="IO50">
        <v>2.36938</v>
      </c>
      <c r="IP50">
        <v>45.6905</v>
      </c>
      <c r="IQ50">
        <v>24.105</v>
      </c>
      <c r="IR50">
        <v>18</v>
      </c>
      <c r="IS50">
        <v>615.89</v>
      </c>
      <c r="IT50">
        <v>360.94099999999997</v>
      </c>
      <c r="IU50">
        <v>29.006799999999998</v>
      </c>
      <c r="IV50">
        <v>37.208799999999997</v>
      </c>
      <c r="IW50">
        <v>29.999600000000001</v>
      </c>
      <c r="IX50">
        <v>37.042999999999999</v>
      </c>
      <c r="IY50">
        <v>37.037399999999998</v>
      </c>
      <c r="IZ50">
        <v>4.1350600000000002</v>
      </c>
      <c r="JA50">
        <v>49.044499999999999</v>
      </c>
      <c r="JB50">
        <v>0</v>
      </c>
      <c r="JC50">
        <v>29.0014</v>
      </c>
      <c r="JD50">
        <v>30</v>
      </c>
      <c r="JE50">
        <v>21.034199999999998</v>
      </c>
      <c r="JF50">
        <v>98.257199999999997</v>
      </c>
      <c r="JG50">
        <v>98.319599999999994</v>
      </c>
    </row>
    <row r="51" spans="1:267" x14ac:dyDescent="0.3">
      <c r="A51">
        <v>35</v>
      </c>
      <c r="B51">
        <v>1659555266.0999999</v>
      </c>
      <c r="C51">
        <v>6802.5</v>
      </c>
      <c r="D51" t="s">
        <v>580</v>
      </c>
      <c r="E51" t="s">
        <v>581</v>
      </c>
      <c r="F51" t="s">
        <v>398</v>
      </c>
      <c r="G51" t="s">
        <v>399</v>
      </c>
      <c r="H51" t="s">
        <v>551</v>
      </c>
      <c r="I51" t="s">
        <v>480</v>
      </c>
      <c r="J51" t="s">
        <v>402</v>
      </c>
      <c r="K51">
        <f t="shared" si="0"/>
        <v>8.103974149114876</v>
      </c>
      <c r="L51">
        <v>1659555266.0999999</v>
      </c>
      <c r="M51">
        <f t="shared" si="1"/>
        <v>7.7680569756919107E-3</v>
      </c>
      <c r="N51">
        <f t="shared" si="2"/>
        <v>7.7680569756919109</v>
      </c>
      <c r="O51">
        <f t="shared" si="3"/>
        <v>1.1553050965842864</v>
      </c>
      <c r="P51">
        <f t="shared" si="4"/>
        <v>8.6057000000000006</v>
      </c>
      <c r="Q51">
        <f t="shared" si="5"/>
        <v>3.8748840274174809</v>
      </c>
      <c r="R51">
        <f t="shared" si="6"/>
        <v>0.38271238847203176</v>
      </c>
      <c r="S51">
        <f t="shared" si="7"/>
        <v>0.84996298680681015</v>
      </c>
      <c r="T51">
        <f t="shared" si="8"/>
        <v>0.4360189039617417</v>
      </c>
      <c r="U51">
        <f t="shared" si="9"/>
        <v>2.90705527087127</v>
      </c>
      <c r="V51">
        <f t="shared" si="10"/>
        <v>0.40267534610881833</v>
      </c>
      <c r="W51">
        <f t="shared" si="11"/>
        <v>0.25445505542135816</v>
      </c>
      <c r="X51">
        <f t="shared" si="12"/>
        <v>382.37239936523412</v>
      </c>
      <c r="Y51">
        <f t="shared" si="13"/>
        <v>32.597516244345648</v>
      </c>
      <c r="Z51">
        <f t="shared" si="14"/>
        <v>31.9923</v>
      </c>
      <c r="AA51">
        <f t="shared" si="15"/>
        <v>4.7730025249479029</v>
      </c>
      <c r="AB51">
        <f t="shared" si="16"/>
        <v>60.36532734186715</v>
      </c>
      <c r="AC51">
        <f t="shared" si="17"/>
        <v>2.9420846010204005</v>
      </c>
      <c r="AD51">
        <f t="shared" si="18"/>
        <v>4.8737988023463927</v>
      </c>
      <c r="AE51">
        <f t="shared" si="19"/>
        <v>1.8309179239275024</v>
      </c>
      <c r="AF51">
        <f t="shared" si="20"/>
        <v>-342.57131262801329</v>
      </c>
      <c r="AG51">
        <f t="shared" si="21"/>
        <v>57.941293043259712</v>
      </c>
      <c r="AH51">
        <f t="shared" si="22"/>
        <v>4.5279570613406062</v>
      </c>
      <c r="AI51">
        <f t="shared" si="23"/>
        <v>102.27033684182115</v>
      </c>
      <c r="AJ51">
        <v>0</v>
      </c>
      <c r="AK51">
        <v>0</v>
      </c>
      <c r="AL51">
        <f t="shared" si="24"/>
        <v>1</v>
      </c>
      <c r="AM51">
        <f t="shared" si="25"/>
        <v>0</v>
      </c>
      <c r="AN51">
        <f t="shared" si="26"/>
        <v>51284.247369995101</v>
      </c>
      <c r="AO51" t="s">
        <v>403</v>
      </c>
      <c r="AP51">
        <v>10366.9</v>
      </c>
      <c r="AQ51">
        <v>993.59653846153856</v>
      </c>
      <c r="AR51">
        <v>3431.87</v>
      </c>
      <c r="AS51">
        <f t="shared" si="27"/>
        <v>0.71047955241266758</v>
      </c>
      <c r="AT51">
        <v>-3.9894345373445681</v>
      </c>
      <c r="AU51" t="s">
        <v>582</v>
      </c>
      <c r="AV51">
        <v>10077.6</v>
      </c>
      <c r="AW51">
        <v>876.99338461538457</v>
      </c>
      <c r="AX51">
        <v>914.33299999999997</v>
      </c>
      <c r="AY51">
        <f t="shared" si="28"/>
        <v>4.0838092231840428E-2</v>
      </c>
      <c r="AZ51">
        <v>0.5</v>
      </c>
      <c r="BA51">
        <f t="shared" si="29"/>
        <v>1681.0967996826171</v>
      </c>
      <c r="BB51">
        <f t="shared" si="30"/>
        <v>1.1553050965842864</v>
      </c>
      <c r="BC51">
        <f t="shared" si="31"/>
        <v>34.326393078045243</v>
      </c>
      <c r="BD51">
        <f t="shared" si="32"/>
        <v>3.0603470513418125E-3</v>
      </c>
      <c r="BE51">
        <f t="shared" si="33"/>
        <v>2.7534136906356874</v>
      </c>
      <c r="BF51">
        <f t="shared" si="34"/>
        <v>552.86744128445048</v>
      </c>
      <c r="BG51" t="s">
        <v>583</v>
      </c>
      <c r="BH51">
        <v>697.05</v>
      </c>
      <c r="BI51">
        <f t="shared" si="35"/>
        <v>697.05</v>
      </c>
      <c r="BJ51">
        <f t="shared" si="36"/>
        <v>0.23764099075500944</v>
      </c>
      <c r="BK51">
        <f t="shared" si="37"/>
        <v>0.17184784536579206</v>
      </c>
      <c r="BL51">
        <f t="shared" si="38"/>
        <v>0.92054943286943935</v>
      </c>
      <c r="BM51">
        <f t="shared" si="39"/>
        <v>-0.47108186322938223</v>
      </c>
      <c r="BN51">
        <f t="shared" si="40"/>
        <v>1.0325080593755573</v>
      </c>
      <c r="BO51">
        <f t="shared" si="41"/>
        <v>0.13658773568144883</v>
      </c>
      <c r="BP51">
        <f t="shared" si="42"/>
        <v>0.86341226431855111</v>
      </c>
      <c r="BQ51">
        <v>1160</v>
      </c>
      <c r="BR51">
        <v>300</v>
      </c>
      <c r="BS51">
        <v>300</v>
      </c>
      <c r="BT51">
        <v>300</v>
      </c>
      <c r="BU51">
        <v>10077.6</v>
      </c>
      <c r="BV51">
        <v>904.81</v>
      </c>
      <c r="BW51">
        <v>-1.07032E-2</v>
      </c>
      <c r="BX51">
        <v>-0.78</v>
      </c>
      <c r="BY51" t="s">
        <v>406</v>
      </c>
      <c r="BZ51" t="s">
        <v>406</v>
      </c>
      <c r="CA51" t="s">
        <v>406</v>
      </c>
      <c r="CB51" t="s">
        <v>406</v>
      </c>
      <c r="CC51" t="s">
        <v>406</v>
      </c>
      <c r="CD51" t="s">
        <v>406</v>
      </c>
      <c r="CE51" t="s">
        <v>406</v>
      </c>
      <c r="CF51" t="s">
        <v>406</v>
      </c>
      <c r="CG51" t="s">
        <v>406</v>
      </c>
      <c r="CH51" t="s">
        <v>406</v>
      </c>
      <c r="CI51">
        <f t="shared" si="43"/>
        <v>1999.88</v>
      </c>
      <c r="CJ51">
        <f t="shared" si="44"/>
        <v>1681.0967996826171</v>
      </c>
      <c r="CK51">
        <f t="shared" si="45"/>
        <v>0.84059883577145478</v>
      </c>
      <c r="CL51">
        <f t="shared" si="46"/>
        <v>0.19119767154290962</v>
      </c>
      <c r="CM51">
        <v>6</v>
      </c>
      <c r="CN51">
        <v>0.5</v>
      </c>
      <c r="CO51" t="s">
        <v>407</v>
      </c>
      <c r="CP51">
        <v>2</v>
      </c>
      <c r="CQ51">
        <v>1659555266.0999999</v>
      </c>
      <c r="CR51">
        <v>8.6057000000000006</v>
      </c>
      <c r="CS51">
        <v>10.0724</v>
      </c>
      <c r="CT51">
        <v>29.788</v>
      </c>
      <c r="CU51">
        <v>20.743300000000001</v>
      </c>
      <c r="CV51">
        <v>8.1249000000000002</v>
      </c>
      <c r="CW51">
        <v>29.772500000000001</v>
      </c>
      <c r="CX51">
        <v>499.96100000000001</v>
      </c>
      <c r="CY51">
        <v>98.668000000000006</v>
      </c>
      <c r="CZ51">
        <v>9.9443299999999998E-2</v>
      </c>
      <c r="DA51">
        <v>32.362000000000002</v>
      </c>
      <c r="DB51">
        <v>31.9923</v>
      </c>
      <c r="DC51">
        <v>999.9</v>
      </c>
      <c r="DD51">
        <v>0</v>
      </c>
      <c r="DE51">
        <v>0</v>
      </c>
      <c r="DF51">
        <v>10005.6</v>
      </c>
      <c r="DG51">
        <v>0</v>
      </c>
      <c r="DH51">
        <v>362.14400000000001</v>
      </c>
      <c r="DI51">
        <v>-1.4666999999999999</v>
      </c>
      <c r="DJ51">
        <v>8.8699200000000005</v>
      </c>
      <c r="DK51">
        <v>10.2858</v>
      </c>
      <c r="DL51">
        <v>9.0447600000000001</v>
      </c>
      <c r="DM51">
        <v>10.0724</v>
      </c>
      <c r="DN51">
        <v>20.743300000000001</v>
      </c>
      <c r="DO51">
        <v>2.93913</v>
      </c>
      <c r="DP51">
        <v>2.0467</v>
      </c>
      <c r="DQ51">
        <v>23.687000000000001</v>
      </c>
      <c r="DR51">
        <v>17.810300000000002</v>
      </c>
      <c r="DS51">
        <v>1999.88</v>
      </c>
      <c r="DT51">
        <v>0.97999000000000003</v>
      </c>
      <c r="DU51">
        <v>2.00095E-2</v>
      </c>
      <c r="DV51">
        <v>0</v>
      </c>
      <c r="DW51">
        <v>876.86800000000005</v>
      </c>
      <c r="DX51">
        <v>5.0005300000000004</v>
      </c>
      <c r="DY51">
        <v>18806.8</v>
      </c>
      <c r="DZ51">
        <v>17832.400000000001</v>
      </c>
      <c r="EA51">
        <v>50.436999999999998</v>
      </c>
      <c r="EB51">
        <v>51.125</v>
      </c>
      <c r="EC51">
        <v>50.875</v>
      </c>
      <c r="ED51">
        <v>50.436999999999998</v>
      </c>
      <c r="EE51">
        <v>51.561999999999998</v>
      </c>
      <c r="EF51">
        <v>1954.96</v>
      </c>
      <c r="EG51">
        <v>39.92</v>
      </c>
      <c r="EH51">
        <v>0</v>
      </c>
      <c r="EI51">
        <v>136.0999999046326</v>
      </c>
      <c r="EJ51">
        <v>0</v>
      </c>
      <c r="EK51">
        <v>876.99338461538457</v>
      </c>
      <c r="EL51">
        <v>-1.923350429423295</v>
      </c>
      <c r="EM51">
        <v>67.514530179732063</v>
      </c>
      <c r="EN51">
        <v>18819.307692307691</v>
      </c>
      <c r="EO51">
        <v>15</v>
      </c>
      <c r="EP51">
        <v>1659555226.5</v>
      </c>
      <c r="EQ51" t="s">
        <v>584</v>
      </c>
      <c r="ER51">
        <v>1659555206.5</v>
      </c>
      <c r="ES51">
        <v>1659555226.5</v>
      </c>
      <c r="ET51">
        <v>85</v>
      </c>
      <c r="EU51">
        <v>-1.9E-2</v>
      </c>
      <c r="EV51">
        <v>0</v>
      </c>
      <c r="EW51">
        <v>0.48</v>
      </c>
      <c r="EX51">
        <v>1.7000000000000001E-2</v>
      </c>
      <c r="EY51">
        <v>10</v>
      </c>
      <c r="EZ51">
        <v>21</v>
      </c>
      <c r="FA51">
        <v>0.35</v>
      </c>
      <c r="FB51">
        <v>0.01</v>
      </c>
      <c r="FC51">
        <v>1.114238031202373</v>
      </c>
      <c r="FD51">
        <v>-0.2861715251929895</v>
      </c>
      <c r="FE51">
        <v>7.5442935181150597E-2</v>
      </c>
      <c r="FF51">
        <v>1</v>
      </c>
      <c r="FG51">
        <v>0.43147354370670798</v>
      </c>
      <c r="FH51">
        <v>6.2211757531946139E-2</v>
      </c>
      <c r="FI51">
        <v>1.5919137762965722E-2</v>
      </c>
      <c r="FJ51">
        <v>1</v>
      </c>
      <c r="FK51">
        <v>2</v>
      </c>
      <c r="FL51">
        <v>2</v>
      </c>
      <c r="FM51" t="s">
        <v>409</v>
      </c>
      <c r="FN51">
        <v>3.1282700000000001</v>
      </c>
      <c r="FO51">
        <v>2.7378200000000001</v>
      </c>
      <c r="FP51">
        <v>2.15365E-3</v>
      </c>
      <c r="FQ51">
        <v>2.6719000000000001E-3</v>
      </c>
      <c r="FR51">
        <v>0.123235</v>
      </c>
      <c r="FS51">
        <v>9.5758899999999994E-2</v>
      </c>
      <c r="FT51">
        <v>23708</v>
      </c>
      <c r="FU51">
        <v>24576.9</v>
      </c>
      <c r="FV51">
        <v>23635.1</v>
      </c>
      <c r="FW51">
        <v>24968.2</v>
      </c>
      <c r="FX51">
        <v>29876.3</v>
      </c>
      <c r="FY51">
        <v>31685.5</v>
      </c>
      <c r="FZ51">
        <v>37690.300000000003</v>
      </c>
      <c r="GA51">
        <v>38872.199999999997</v>
      </c>
      <c r="GB51">
        <v>2.1263999999999998</v>
      </c>
      <c r="GC51">
        <v>1.68493</v>
      </c>
      <c r="GD51">
        <v>-1.20699E-2</v>
      </c>
      <c r="GE51">
        <v>0</v>
      </c>
      <c r="GF51">
        <v>32.188099999999999</v>
      </c>
      <c r="GG51">
        <v>999.9</v>
      </c>
      <c r="GH51">
        <v>43.7</v>
      </c>
      <c r="GI51">
        <v>41.2</v>
      </c>
      <c r="GJ51">
        <v>34.9983</v>
      </c>
      <c r="GK51">
        <v>60.977400000000003</v>
      </c>
      <c r="GL51">
        <v>26.538499999999999</v>
      </c>
      <c r="GM51">
        <v>1</v>
      </c>
      <c r="GN51">
        <v>0.81984000000000001</v>
      </c>
      <c r="GO51">
        <v>2.8857699999999999</v>
      </c>
      <c r="GP51">
        <v>20.2837</v>
      </c>
      <c r="GQ51">
        <v>5.2527799999999996</v>
      </c>
      <c r="GR51">
        <v>12.0099</v>
      </c>
      <c r="GS51">
        <v>4.9779</v>
      </c>
      <c r="GT51">
        <v>3.2929499999999998</v>
      </c>
      <c r="GU51">
        <v>9999</v>
      </c>
      <c r="GV51">
        <v>9999</v>
      </c>
      <c r="GW51">
        <v>9999</v>
      </c>
      <c r="GX51">
        <v>999.9</v>
      </c>
      <c r="GY51">
        <v>1.8759699999999999</v>
      </c>
      <c r="GZ51">
        <v>1.8769800000000001</v>
      </c>
      <c r="HA51">
        <v>1.8830899999999999</v>
      </c>
      <c r="HB51">
        <v>1.88629</v>
      </c>
      <c r="HC51">
        <v>1.87713</v>
      </c>
      <c r="HD51">
        <v>1.88354</v>
      </c>
      <c r="HE51">
        <v>1.8825099999999999</v>
      </c>
      <c r="HF51">
        <v>1.8859900000000001</v>
      </c>
      <c r="HG51">
        <v>5</v>
      </c>
      <c r="HH51">
        <v>0</v>
      </c>
      <c r="HI51">
        <v>0</v>
      </c>
      <c r="HJ51">
        <v>0</v>
      </c>
      <c r="HK51" t="s">
        <v>410</v>
      </c>
      <c r="HL51" t="s">
        <v>411</v>
      </c>
      <c r="HM51" t="s">
        <v>412</v>
      </c>
      <c r="HN51" t="s">
        <v>412</v>
      </c>
      <c r="HO51" t="s">
        <v>412</v>
      </c>
      <c r="HP51" t="s">
        <v>412</v>
      </c>
      <c r="HQ51">
        <v>0</v>
      </c>
      <c r="HR51">
        <v>100</v>
      </c>
      <c r="HS51">
        <v>100</v>
      </c>
      <c r="HT51">
        <v>0.48099999999999998</v>
      </c>
      <c r="HU51">
        <v>1.55E-2</v>
      </c>
      <c r="HV51">
        <v>0.4856176901774929</v>
      </c>
      <c r="HW51">
        <v>-6.0172046994075008E-4</v>
      </c>
      <c r="HX51">
        <v>1.0037638322578611E-6</v>
      </c>
      <c r="HY51">
        <v>-3.7503755461929322E-10</v>
      </c>
      <c r="HZ51">
        <v>-3.2471115475312638E-2</v>
      </c>
      <c r="IA51">
        <v>5.4059752819484372E-3</v>
      </c>
      <c r="IB51">
        <v>-1.882334706413767E-4</v>
      </c>
      <c r="IC51">
        <v>2.0440475459167249E-6</v>
      </c>
      <c r="ID51">
        <v>4</v>
      </c>
      <c r="IE51">
        <v>2150</v>
      </c>
      <c r="IF51">
        <v>2</v>
      </c>
      <c r="IG51">
        <v>31</v>
      </c>
      <c r="IH51">
        <v>1</v>
      </c>
      <c r="II51">
        <v>0.7</v>
      </c>
      <c r="IJ51">
        <v>0.164795</v>
      </c>
      <c r="IK51">
        <v>2.7783199999999999</v>
      </c>
      <c r="IL51">
        <v>1.6015600000000001</v>
      </c>
      <c r="IM51">
        <v>2.34497</v>
      </c>
      <c r="IN51">
        <v>1.5502899999999999</v>
      </c>
      <c r="IO51">
        <v>2.36816</v>
      </c>
      <c r="IP51">
        <v>45.518599999999999</v>
      </c>
      <c r="IQ51">
        <v>24.105</v>
      </c>
      <c r="IR51">
        <v>18</v>
      </c>
      <c r="IS51">
        <v>615.74400000000003</v>
      </c>
      <c r="IT51">
        <v>362.14800000000002</v>
      </c>
      <c r="IU51">
        <v>29.148299999999999</v>
      </c>
      <c r="IV51">
        <v>37.055199999999999</v>
      </c>
      <c r="IW51">
        <v>29.999099999999999</v>
      </c>
      <c r="IX51">
        <v>36.909799999999997</v>
      </c>
      <c r="IY51">
        <v>36.905500000000004</v>
      </c>
      <c r="IZ51">
        <v>3.27705</v>
      </c>
      <c r="JA51">
        <v>49.8078</v>
      </c>
      <c r="JB51">
        <v>0</v>
      </c>
      <c r="JC51">
        <v>29.174199999999999</v>
      </c>
      <c r="JD51">
        <v>10</v>
      </c>
      <c r="JE51">
        <v>20.6739</v>
      </c>
      <c r="JF51">
        <v>98.290700000000001</v>
      </c>
      <c r="JG51">
        <v>98.357399999999998</v>
      </c>
    </row>
    <row r="52" spans="1:267" x14ac:dyDescent="0.3">
      <c r="A52">
        <v>36</v>
      </c>
      <c r="B52">
        <v>1659555426.5999999</v>
      </c>
      <c r="C52">
        <v>6963</v>
      </c>
      <c r="D52" t="s">
        <v>585</v>
      </c>
      <c r="E52" t="s">
        <v>586</v>
      </c>
      <c r="F52" t="s">
        <v>398</v>
      </c>
      <c r="G52" t="s">
        <v>399</v>
      </c>
      <c r="H52" t="s">
        <v>551</v>
      </c>
      <c r="I52" t="s">
        <v>480</v>
      </c>
      <c r="J52" t="s">
        <v>402</v>
      </c>
      <c r="K52">
        <f t="shared" si="0"/>
        <v>6.8435659077405573</v>
      </c>
      <c r="L52">
        <v>1659555426.5999999</v>
      </c>
      <c r="M52">
        <f t="shared" si="1"/>
        <v>7.3312797757137576E-3</v>
      </c>
      <c r="N52">
        <f t="shared" si="2"/>
        <v>7.3312797757137576</v>
      </c>
      <c r="O52">
        <f t="shared" si="3"/>
        <v>39.751953494313653</v>
      </c>
      <c r="P52">
        <f t="shared" si="4"/>
        <v>349.28699999999998</v>
      </c>
      <c r="Q52">
        <f t="shared" si="5"/>
        <v>175.43859987053801</v>
      </c>
      <c r="R52">
        <f t="shared" si="6"/>
        <v>17.326282614441759</v>
      </c>
      <c r="S52">
        <f t="shared" si="7"/>
        <v>34.495517406182998</v>
      </c>
      <c r="T52">
        <f t="shared" si="8"/>
        <v>0.40911788917597497</v>
      </c>
      <c r="U52">
        <f t="shared" si="9"/>
        <v>2.9053854806467707</v>
      </c>
      <c r="V52">
        <f t="shared" si="10"/>
        <v>0.37959699500320504</v>
      </c>
      <c r="W52">
        <f t="shared" si="11"/>
        <v>0.23972270410509239</v>
      </c>
      <c r="X52">
        <f t="shared" si="12"/>
        <v>382.37239936523412</v>
      </c>
      <c r="Y52">
        <f t="shared" si="13"/>
        <v>32.728977104548498</v>
      </c>
      <c r="Z52">
        <f t="shared" si="14"/>
        <v>31.968599999999999</v>
      </c>
      <c r="AA52">
        <f t="shared" si="15"/>
        <v>4.7666032356950083</v>
      </c>
      <c r="AB52">
        <f t="shared" si="16"/>
        <v>60.132104087888614</v>
      </c>
      <c r="AC52">
        <f t="shared" si="17"/>
        <v>2.9335811184978002</v>
      </c>
      <c r="AD52">
        <f t="shared" si="18"/>
        <v>4.8785605675964723</v>
      </c>
      <c r="AE52">
        <f t="shared" si="19"/>
        <v>1.8330221171972081</v>
      </c>
      <c r="AF52">
        <f t="shared" si="20"/>
        <v>-323.30943810897674</v>
      </c>
      <c r="AG52">
        <f t="shared" si="21"/>
        <v>64.330052832800945</v>
      </c>
      <c r="AH52">
        <f t="shared" si="22"/>
        <v>5.029953007138821</v>
      </c>
      <c r="AI52">
        <f t="shared" si="23"/>
        <v>128.42296709619717</v>
      </c>
      <c r="AJ52">
        <v>0</v>
      </c>
      <c r="AK52">
        <v>0</v>
      </c>
      <c r="AL52">
        <f t="shared" si="24"/>
        <v>1</v>
      </c>
      <c r="AM52">
        <f t="shared" si="25"/>
        <v>0</v>
      </c>
      <c r="AN52">
        <f t="shared" si="26"/>
        <v>51234.166829987102</v>
      </c>
      <c r="AO52" t="s">
        <v>403</v>
      </c>
      <c r="AP52">
        <v>10366.9</v>
      </c>
      <c r="AQ52">
        <v>993.59653846153856</v>
      </c>
      <c r="AR52">
        <v>3431.87</v>
      </c>
      <c r="AS52">
        <f t="shared" si="27"/>
        <v>0.71047955241266758</v>
      </c>
      <c r="AT52">
        <v>-3.9894345373445681</v>
      </c>
      <c r="AU52" t="s">
        <v>587</v>
      </c>
      <c r="AV52">
        <v>10078.700000000001</v>
      </c>
      <c r="AW52">
        <v>825.48323999999991</v>
      </c>
      <c r="AX52">
        <v>1150.05</v>
      </c>
      <c r="AY52">
        <f t="shared" si="28"/>
        <v>0.2822196947958785</v>
      </c>
      <c r="AZ52">
        <v>0.5</v>
      </c>
      <c r="BA52">
        <f t="shared" si="29"/>
        <v>1681.0967996826171</v>
      </c>
      <c r="BB52">
        <f t="shared" si="30"/>
        <v>39.751953494313653</v>
      </c>
      <c r="BC52">
        <f t="shared" si="31"/>
        <v>237.21931286437814</v>
      </c>
      <c r="BD52">
        <f t="shared" si="32"/>
        <v>2.6019553448627337E-2</v>
      </c>
      <c r="BE52">
        <f t="shared" si="33"/>
        <v>1.9841050389113515</v>
      </c>
      <c r="BF52">
        <f t="shared" si="34"/>
        <v>631.07973809145892</v>
      </c>
      <c r="BG52" t="s">
        <v>588</v>
      </c>
      <c r="BH52">
        <v>612.77</v>
      </c>
      <c r="BI52">
        <f t="shared" si="35"/>
        <v>612.77</v>
      </c>
      <c r="BJ52">
        <f t="shared" si="36"/>
        <v>0.46717968783965913</v>
      </c>
      <c r="BK52">
        <f t="shared" si="37"/>
        <v>0.60409239130434789</v>
      </c>
      <c r="BL52">
        <f t="shared" si="38"/>
        <v>0.80941435209818724</v>
      </c>
      <c r="BM52">
        <f t="shared" si="39"/>
        <v>2.0745259121046091</v>
      </c>
      <c r="BN52">
        <f t="shared" si="40"/>
        <v>0.93583432539197409</v>
      </c>
      <c r="BO52">
        <f t="shared" si="41"/>
        <v>0.44842787434371806</v>
      </c>
      <c r="BP52">
        <f t="shared" si="42"/>
        <v>0.551572125656282</v>
      </c>
      <c r="BQ52">
        <v>1162</v>
      </c>
      <c r="BR52">
        <v>300</v>
      </c>
      <c r="BS52">
        <v>300</v>
      </c>
      <c r="BT52">
        <v>300</v>
      </c>
      <c r="BU52">
        <v>10078.700000000001</v>
      </c>
      <c r="BV52">
        <v>1034.93</v>
      </c>
      <c r="BW52">
        <v>-1.0706500000000001E-2</v>
      </c>
      <c r="BX52">
        <v>-22.92</v>
      </c>
      <c r="BY52" t="s">
        <v>406</v>
      </c>
      <c r="BZ52" t="s">
        <v>406</v>
      </c>
      <c r="CA52" t="s">
        <v>406</v>
      </c>
      <c r="CB52" t="s">
        <v>406</v>
      </c>
      <c r="CC52" t="s">
        <v>406</v>
      </c>
      <c r="CD52" t="s">
        <v>406</v>
      </c>
      <c r="CE52" t="s">
        <v>406</v>
      </c>
      <c r="CF52" t="s">
        <v>406</v>
      </c>
      <c r="CG52" t="s">
        <v>406</v>
      </c>
      <c r="CH52" t="s">
        <v>406</v>
      </c>
      <c r="CI52">
        <f t="shared" si="43"/>
        <v>1999.88</v>
      </c>
      <c r="CJ52">
        <f t="shared" si="44"/>
        <v>1681.0967996826171</v>
      </c>
      <c r="CK52">
        <f t="shared" si="45"/>
        <v>0.84059883577145478</v>
      </c>
      <c r="CL52">
        <f t="shared" si="46"/>
        <v>0.19119767154290962</v>
      </c>
      <c r="CM52">
        <v>6</v>
      </c>
      <c r="CN52">
        <v>0.5</v>
      </c>
      <c r="CO52" t="s">
        <v>407</v>
      </c>
      <c r="CP52">
        <v>2</v>
      </c>
      <c r="CQ52">
        <v>1659555426.5999999</v>
      </c>
      <c r="CR52">
        <v>349.28699999999998</v>
      </c>
      <c r="CS52">
        <v>400.05500000000001</v>
      </c>
      <c r="CT52">
        <v>29.7042</v>
      </c>
      <c r="CU52">
        <v>21.1692</v>
      </c>
      <c r="CV52">
        <v>349.05599999999998</v>
      </c>
      <c r="CW52">
        <v>29.6858</v>
      </c>
      <c r="CX52">
        <v>500.07100000000003</v>
      </c>
      <c r="CY52">
        <v>98.659700000000001</v>
      </c>
      <c r="CZ52">
        <v>0.100109</v>
      </c>
      <c r="DA52">
        <v>32.379300000000001</v>
      </c>
      <c r="DB52">
        <v>31.968599999999999</v>
      </c>
      <c r="DC52">
        <v>999.9</v>
      </c>
      <c r="DD52">
        <v>0</v>
      </c>
      <c r="DE52">
        <v>0</v>
      </c>
      <c r="DF52">
        <v>9996.8799999999992</v>
      </c>
      <c r="DG52">
        <v>0</v>
      </c>
      <c r="DH52">
        <v>482.34</v>
      </c>
      <c r="DI52">
        <v>-50.768000000000001</v>
      </c>
      <c r="DJ52">
        <v>359.98</v>
      </c>
      <c r="DK52">
        <v>408.70699999999999</v>
      </c>
      <c r="DL52">
        <v>8.5349699999999995</v>
      </c>
      <c r="DM52">
        <v>400.05500000000001</v>
      </c>
      <c r="DN52">
        <v>21.1692</v>
      </c>
      <c r="DO52">
        <v>2.9306000000000001</v>
      </c>
      <c r="DP52">
        <v>2.0885500000000001</v>
      </c>
      <c r="DQ52">
        <v>23.6388</v>
      </c>
      <c r="DR52">
        <v>18.132100000000001</v>
      </c>
      <c r="DS52">
        <v>1999.88</v>
      </c>
      <c r="DT52">
        <v>0.97999000000000003</v>
      </c>
      <c r="DU52">
        <v>2.00095E-2</v>
      </c>
      <c r="DV52">
        <v>0</v>
      </c>
      <c r="DW52">
        <v>824.21100000000001</v>
      </c>
      <c r="DX52">
        <v>5.0005300000000004</v>
      </c>
      <c r="DY52">
        <v>17714.7</v>
      </c>
      <c r="DZ52">
        <v>17832.400000000001</v>
      </c>
      <c r="EA52">
        <v>50.25</v>
      </c>
      <c r="EB52">
        <v>51</v>
      </c>
      <c r="EC52">
        <v>50.686999999999998</v>
      </c>
      <c r="ED52">
        <v>50.311999999999998</v>
      </c>
      <c r="EE52">
        <v>51.375</v>
      </c>
      <c r="EF52">
        <v>1954.96</v>
      </c>
      <c r="EG52">
        <v>39.92</v>
      </c>
      <c r="EH52">
        <v>0</v>
      </c>
      <c r="EI52">
        <v>159.9000000953674</v>
      </c>
      <c r="EJ52">
        <v>0</v>
      </c>
      <c r="EK52">
        <v>825.48323999999991</v>
      </c>
      <c r="EL52">
        <v>-13.369153820107821</v>
      </c>
      <c r="EM52">
        <v>61.438461540132501</v>
      </c>
      <c r="EN52">
        <v>17764.344000000001</v>
      </c>
      <c r="EO52">
        <v>15</v>
      </c>
      <c r="EP52">
        <v>1659555343.5999999</v>
      </c>
      <c r="EQ52" t="s">
        <v>589</v>
      </c>
      <c r="ER52">
        <v>1659555340.5999999</v>
      </c>
      <c r="ES52">
        <v>1659555343.5999999</v>
      </c>
      <c r="ET52">
        <v>86</v>
      </c>
      <c r="EU52">
        <v>-0.15</v>
      </c>
      <c r="EV52">
        <v>3.0000000000000001E-3</v>
      </c>
      <c r="EW52">
        <v>0.23100000000000001</v>
      </c>
      <c r="EX52">
        <v>0.02</v>
      </c>
      <c r="EY52">
        <v>400</v>
      </c>
      <c r="EZ52">
        <v>21</v>
      </c>
      <c r="FA52">
        <v>0.06</v>
      </c>
      <c r="FB52">
        <v>0.01</v>
      </c>
      <c r="FC52">
        <v>39.633676141830072</v>
      </c>
      <c r="FD52">
        <v>0.85787155361897982</v>
      </c>
      <c r="FE52">
        <v>0.14120289771922431</v>
      </c>
      <c r="FF52">
        <v>1</v>
      </c>
      <c r="FG52">
        <v>0.41042526571904853</v>
      </c>
      <c r="FH52">
        <v>-1.2214815758824681E-2</v>
      </c>
      <c r="FI52">
        <v>2.0839584543815271E-3</v>
      </c>
      <c r="FJ52">
        <v>1</v>
      </c>
      <c r="FK52">
        <v>2</v>
      </c>
      <c r="FL52">
        <v>2</v>
      </c>
      <c r="FM52" t="s">
        <v>409</v>
      </c>
      <c r="FN52">
        <v>3.12812</v>
      </c>
      <c r="FO52">
        <v>2.7384200000000001</v>
      </c>
      <c r="FP52">
        <v>7.8930700000000006E-2</v>
      </c>
      <c r="FQ52">
        <v>8.7836999999999998E-2</v>
      </c>
      <c r="FR52">
        <v>0.123017</v>
      </c>
      <c r="FS52">
        <v>9.7186400000000006E-2</v>
      </c>
      <c r="FT52">
        <v>21894.6</v>
      </c>
      <c r="FU52">
        <v>22488.7</v>
      </c>
      <c r="FV52">
        <v>23642.2</v>
      </c>
      <c r="FW52">
        <v>24975.599999999999</v>
      </c>
      <c r="FX52">
        <v>29892.400000000001</v>
      </c>
      <c r="FY52">
        <v>31644.9</v>
      </c>
      <c r="FZ52">
        <v>37701.300000000003</v>
      </c>
      <c r="GA52">
        <v>38883.800000000003</v>
      </c>
      <c r="GB52">
        <v>2.1277699999999999</v>
      </c>
      <c r="GC52">
        <v>1.6899</v>
      </c>
      <c r="GD52">
        <v>-9.4994899999999993E-3</v>
      </c>
      <c r="GE52">
        <v>0</v>
      </c>
      <c r="GF52">
        <v>32.122700000000002</v>
      </c>
      <c r="GG52">
        <v>999.9</v>
      </c>
      <c r="GH52">
        <v>43.6</v>
      </c>
      <c r="GI52">
        <v>41.2</v>
      </c>
      <c r="GJ52">
        <v>34.921199999999999</v>
      </c>
      <c r="GK52">
        <v>61.021900000000002</v>
      </c>
      <c r="GL52">
        <v>25.933499999999999</v>
      </c>
      <c r="GM52">
        <v>1</v>
      </c>
      <c r="GN52">
        <v>0.80537899999999996</v>
      </c>
      <c r="GO52">
        <v>2.6064099999999999</v>
      </c>
      <c r="GP52">
        <v>20.288799999999998</v>
      </c>
      <c r="GQ52">
        <v>5.2530799999999997</v>
      </c>
      <c r="GR52">
        <v>12.0099</v>
      </c>
      <c r="GS52">
        <v>4.9774000000000003</v>
      </c>
      <c r="GT52">
        <v>3.2930000000000001</v>
      </c>
      <c r="GU52">
        <v>9999</v>
      </c>
      <c r="GV52">
        <v>9999</v>
      </c>
      <c r="GW52">
        <v>9999</v>
      </c>
      <c r="GX52">
        <v>999.9</v>
      </c>
      <c r="GY52">
        <v>1.87599</v>
      </c>
      <c r="GZ52">
        <v>1.8769899999999999</v>
      </c>
      <c r="HA52">
        <v>1.8830899999999999</v>
      </c>
      <c r="HB52">
        <v>1.88629</v>
      </c>
      <c r="HC52">
        <v>1.8771199999999999</v>
      </c>
      <c r="HD52">
        <v>1.88354</v>
      </c>
      <c r="HE52">
        <v>1.8825099999999999</v>
      </c>
      <c r="HF52">
        <v>1.8859900000000001</v>
      </c>
      <c r="HG52">
        <v>5</v>
      </c>
      <c r="HH52">
        <v>0</v>
      </c>
      <c r="HI52">
        <v>0</v>
      </c>
      <c r="HJ52">
        <v>0</v>
      </c>
      <c r="HK52" t="s">
        <v>410</v>
      </c>
      <c r="HL52" t="s">
        <v>411</v>
      </c>
      <c r="HM52" t="s">
        <v>412</v>
      </c>
      <c r="HN52" t="s">
        <v>412</v>
      </c>
      <c r="HO52" t="s">
        <v>412</v>
      </c>
      <c r="HP52" t="s">
        <v>412</v>
      </c>
      <c r="HQ52">
        <v>0</v>
      </c>
      <c r="HR52">
        <v>100</v>
      </c>
      <c r="HS52">
        <v>100</v>
      </c>
      <c r="HT52">
        <v>0.23100000000000001</v>
      </c>
      <c r="HU52">
        <v>1.84E-2</v>
      </c>
      <c r="HV52">
        <v>0.33533429612646282</v>
      </c>
      <c r="HW52">
        <v>-6.0172046994075008E-4</v>
      </c>
      <c r="HX52">
        <v>1.0037638322578611E-6</v>
      </c>
      <c r="HY52">
        <v>-3.7503755461929322E-10</v>
      </c>
      <c r="HZ52">
        <v>-2.9659984287236769E-2</v>
      </c>
      <c r="IA52">
        <v>5.4059752819484372E-3</v>
      </c>
      <c r="IB52">
        <v>-1.882334706413767E-4</v>
      </c>
      <c r="IC52">
        <v>2.0440475459167249E-6</v>
      </c>
      <c r="ID52">
        <v>4</v>
      </c>
      <c r="IE52">
        <v>2150</v>
      </c>
      <c r="IF52">
        <v>2</v>
      </c>
      <c r="IG52">
        <v>31</v>
      </c>
      <c r="IH52">
        <v>1.4</v>
      </c>
      <c r="II52">
        <v>1.4</v>
      </c>
      <c r="IJ52">
        <v>1.00342</v>
      </c>
      <c r="IK52">
        <v>2.7075200000000001</v>
      </c>
      <c r="IL52">
        <v>1.6015600000000001</v>
      </c>
      <c r="IM52">
        <v>2.34497</v>
      </c>
      <c r="IN52">
        <v>1.5502899999999999</v>
      </c>
      <c r="IO52">
        <v>2.4255399999999998</v>
      </c>
      <c r="IP52">
        <v>45.404299999999999</v>
      </c>
      <c r="IQ52">
        <v>24.105</v>
      </c>
      <c r="IR52">
        <v>18</v>
      </c>
      <c r="IS52">
        <v>615.46299999999997</v>
      </c>
      <c r="IT52">
        <v>364.33499999999998</v>
      </c>
      <c r="IU52">
        <v>29.398900000000001</v>
      </c>
      <c r="IV52">
        <v>36.904499999999999</v>
      </c>
      <c r="IW52">
        <v>29.9998</v>
      </c>
      <c r="IX52">
        <v>36.7639</v>
      </c>
      <c r="IY52">
        <v>36.764200000000002</v>
      </c>
      <c r="IZ52">
        <v>20.069800000000001</v>
      </c>
      <c r="JA52">
        <v>47.657899999999998</v>
      </c>
      <c r="JB52">
        <v>0</v>
      </c>
      <c r="JC52">
        <v>29.405100000000001</v>
      </c>
      <c r="JD52">
        <v>400</v>
      </c>
      <c r="JE52">
        <v>21.235700000000001</v>
      </c>
      <c r="JF52">
        <v>98.319800000000001</v>
      </c>
      <c r="JG52">
        <v>98.386700000000005</v>
      </c>
    </row>
    <row r="53" spans="1:267" x14ac:dyDescent="0.3">
      <c r="A53">
        <v>37</v>
      </c>
      <c r="B53">
        <v>1659555536.5999999</v>
      </c>
      <c r="C53">
        <v>7073</v>
      </c>
      <c r="D53" t="s">
        <v>590</v>
      </c>
      <c r="E53" t="s">
        <v>591</v>
      </c>
      <c r="F53" t="s">
        <v>398</v>
      </c>
      <c r="G53" t="s">
        <v>399</v>
      </c>
      <c r="H53" t="s">
        <v>551</v>
      </c>
      <c r="I53" t="s">
        <v>480</v>
      </c>
      <c r="J53" t="s">
        <v>402</v>
      </c>
      <c r="K53">
        <f t="shared" si="0"/>
        <v>6.8936026347548633</v>
      </c>
      <c r="L53">
        <v>1659555536.5999999</v>
      </c>
      <c r="M53">
        <f t="shared" si="1"/>
        <v>7.3098841396181729E-3</v>
      </c>
      <c r="N53">
        <f t="shared" si="2"/>
        <v>7.3098841396181733</v>
      </c>
      <c r="O53">
        <f t="shared" si="3"/>
        <v>39.757797178061693</v>
      </c>
      <c r="P53">
        <f t="shared" si="4"/>
        <v>349.28300000000002</v>
      </c>
      <c r="Q53">
        <f t="shared" si="5"/>
        <v>176.00969386042613</v>
      </c>
      <c r="R53">
        <f t="shared" si="6"/>
        <v>17.382903759921483</v>
      </c>
      <c r="S53">
        <f t="shared" si="7"/>
        <v>34.495558970697004</v>
      </c>
      <c r="T53">
        <f t="shared" si="8"/>
        <v>0.41058298092692791</v>
      </c>
      <c r="U53">
        <f t="shared" si="9"/>
        <v>2.9061630380034882</v>
      </c>
      <c r="V53">
        <f t="shared" si="10"/>
        <v>0.38086584119371586</v>
      </c>
      <c r="W53">
        <f t="shared" si="11"/>
        <v>0.24053163451641868</v>
      </c>
      <c r="X53">
        <f t="shared" si="12"/>
        <v>382.40031133831457</v>
      </c>
      <c r="Y53">
        <f t="shared" si="13"/>
        <v>32.662658610007703</v>
      </c>
      <c r="Z53">
        <f t="shared" si="14"/>
        <v>31.959399999999999</v>
      </c>
      <c r="AA53">
        <f t="shared" si="15"/>
        <v>4.7641211366414931</v>
      </c>
      <c r="AB53">
        <f t="shared" si="16"/>
        <v>60.562163398824175</v>
      </c>
      <c r="AC53">
        <f t="shared" si="17"/>
        <v>2.9425758767991002</v>
      </c>
      <c r="AD53">
        <f t="shared" si="18"/>
        <v>4.8587694224546656</v>
      </c>
      <c r="AE53">
        <f t="shared" si="19"/>
        <v>1.8215452598423929</v>
      </c>
      <c r="AF53">
        <f t="shared" si="20"/>
        <v>-322.36589055716144</v>
      </c>
      <c r="AG53">
        <f t="shared" si="21"/>
        <v>54.507949767115122</v>
      </c>
      <c r="AH53">
        <f t="shared" si="22"/>
        <v>4.2591236866521145</v>
      </c>
      <c r="AI53">
        <f t="shared" si="23"/>
        <v>118.80149423492037</v>
      </c>
      <c r="AJ53">
        <v>0</v>
      </c>
      <c r="AK53">
        <v>0</v>
      </c>
      <c r="AL53">
        <f t="shared" si="24"/>
        <v>1</v>
      </c>
      <c r="AM53">
        <f t="shared" si="25"/>
        <v>0</v>
      </c>
      <c r="AN53">
        <f t="shared" si="26"/>
        <v>51268.16528638103</v>
      </c>
      <c r="AO53" t="s">
        <v>403</v>
      </c>
      <c r="AP53">
        <v>10366.9</v>
      </c>
      <c r="AQ53">
        <v>993.59653846153856</v>
      </c>
      <c r="AR53">
        <v>3431.87</v>
      </c>
      <c r="AS53">
        <f t="shared" si="27"/>
        <v>0.71047955241266758</v>
      </c>
      <c r="AT53">
        <v>-3.9894345373445681</v>
      </c>
      <c r="AU53" t="s">
        <v>592</v>
      </c>
      <c r="AV53">
        <v>10078.1</v>
      </c>
      <c r="AW53">
        <v>819.92042307692304</v>
      </c>
      <c r="AX53">
        <v>1132.4000000000001</v>
      </c>
      <c r="AY53">
        <f t="shared" si="28"/>
        <v>0.27594452218569143</v>
      </c>
      <c r="AZ53">
        <v>0.5</v>
      </c>
      <c r="BA53">
        <f t="shared" si="29"/>
        <v>1681.2225056691573</v>
      </c>
      <c r="BB53">
        <f t="shared" si="30"/>
        <v>39.757797178061693</v>
      </c>
      <c r="BC53">
        <f t="shared" si="31"/>
        <v>231.96207050735325</v>
      </c>
      <c r="BD53">
        <f t="shared" si="32"/>
        <v>2.6021083805319426E-2</v>
      </c>
      <c r="BE53">
        <f t="shared" si="33"/>
        <v>2.0306163899682086</v>
      </c>
      <c r="BF53">
        <f t="shared" si="34"/>
        <v>625.7279621089483</v>
      </c>
      <c r="BG53" t="s">
        <v>593</v>
      </c>
      <c r="BH53">
        <v>615.11</v>
      </c>
      <c r="BI53">
        <f t="shared" si="35"/>
        <v>615.11</v>
      </c>
      <c r="BJ53">
        <f t="shared" si="36"/>
        <v>0.45680854821617811</v>
      </c>
      <c r="BK53">
        <f t="shared" si="37"/>
        <v>0.60407039943373542</v>
      </c>
      <c r="BL53">
        <f t="shared" si="38"/>
        <v>0.81635283091211175</v>
      </c>
      <c r="BM53">
        <f t="shared" si="39"/>
        <v>2.2512376381657528</v>
      </c>
      <c r="BN53">
        <f t="shared" si="40"/>
        <v>0.94307305405732389</v>
      </c>
      <c r="BO53">
        <f t="shared" si="41"/>
        <v>0.4531778120628972</v>
      </c>
      <c r="BP53">
        <f t="shared" si="42"/>
        <v>0.5468221879371028</v>
      </c>
      <c r="BQ53">
        <v>1164</v>
      </c>
      <c r="BR53">
        <v>300</v>
      </c>
      <c r="BS53">
        <v>300</v>
      </c>
      <c r="BT53">
        <v>300</v>
      </c>
      <c r="BU53">
        <v>10078.1</v>
      </c>
      <c r="BV53">
        <v>1034.02</v>
      </c>
      <c r="BW53">
        <v>-1.0705900000000001E-2</v>
      </c>
      <c r="BX53">
        <v>-13.77</v>
      </c>
      <c r="BY53" t="s">
        <v>406</v>
      </c>
      <c r="BZ53" t="s">
        <v>406</v>
      </c>
      <c r="CA53" t="s">
        <v>406</v>
      </c>
      <c r="CB53" t="s">
        <v>406</v>
      </c>
      <c r="CC53" t="s">
        <v>406</v>
      </c>
      <c r="CD53" t="s">
        <v>406</v>
      </c>
      <c r="CE53" t="s">
        <v>406</v>
      </c>
      <c r="CF53" t="s">
        <v>406</v>
      </c>
      <c r="CG53" t="s">
        <v>406</v>
      </c>
      <c r="CH53" t="s">
        <v>406</v>
      </c>
      <c r="CI53">
        <f t="shared" si="43"/>
        <v>2000.03</v>
      </c>
      <c r="CJ53">
        <f t="shared" si="44"/>
        <v>1681.2225056691573</v>
      </c>
      <c r="CK53">
        <f t="shared" si="45"/>
        <v>0.84059864385492078</v>
      </c>
      <c r="CL53">
        <f t="shared" si="46"/>
        <v>0.19119728770984165</v>
      </c>
      <c r="CM53">
        <v>6</v>
      </c>
      <c r="CN53">
        <v>0.5</v>
      </c>
      <c r="CO53" t="s">
        <v>407</v>
      </c>
      <c r="CP53">
        <v>2</v>
      </c>
      <c r="CQ53">
        <v>1659555536.5999999</v>
      </c>
      <c r="CR53">
        <v>349.28300000000002</v>
      </c>
      <c r="CS53">
        <v>400.05500000000001</v>
      </c>
      <c r="CT53">
        <v>29.794899999999998</v>
      </c>
      <c r="CU53">
        <v>21.284600000000001</v>
      </c>
      <c r="CV53">
        <v>348.99200000000002</v>
      </c>
      <c r="CW53">
        <v>29.774100000000001</v>
      </c>
      <c r="CX53">
        <v>500.012</v>
      </c>
      <c r="CY53">
        <v>98.661000000000001</v>
      </c>
      <c r="CZ53">
        <v>0.100059</v>
      </c>
      <c r="DA53">
        <v>32.307299999999998</v>
      </c>
      <c r="DB53">
        <v>31.959399999999999</v>
      </c>
      <c r="DC53">
        <v>999.9</v>
      </c>
      <c r="DD53">
        <v>0</v>
      </c>
      <c r="DE53">
        <v>0</v>
      </c>
      <c r="DF53">
        <v>10001.200000000001</v>
      </c>
      <c r="DG53">
        <v>0</v>
      </c>
      <c r="DH53">
        <v>370.83300000000003</v>
      </c>
      <c r="DI53">
        <v>-50.772500000000001</v>
      </c>
      <c r="DJ53">
        <v>360.00900000000001</v>
      </c>
      <c r="DK53">
        <v>408.75599999999997</v>
      </c>
      <c r="DL53">
        <v>8.5102799999999998</v>
      </c>
      <c r="DM53">
        <v>400.05500000000001</v>
      </c>
      <c r="DN53">
        <v>21.284600000000001</v>
      </c>
      <c r="DO53">
        <v>2.9395899999999999</v>
      </c>
      <c r="DP53">
        <v>2.0999599999999998</v>
      </c>
      <c r="DQ53">
        <v>23.689699999999998</v>
      </c>
      <c r="DR53">
        <v>18.218900000000001</v>
      </c>
      <c r="DS53">
        <v>2000.03</v>
      </c>
      <c r="DT53">
        <v>0.979993</v>
      </c>
      <c r="DU53">
        <v>2.0006599999999999E-2</v>
      </c>
      <c r="DV53">
        <v>0</v>
      </c>
      <c r="DW53">
        <v>820.38800000000003</v>
      </c>
      <c r="DX53">
        <v>5.0005300000000004</v>
      </c>
      <c r="DY53">
        <v>17585.5</v>
      </c>
      <c r="DZ53">
        <v>17833.7</v>
      </c>
      <c r="EA53">
        <v>50.25</v>
      </c>
      <c r="EB53">
        <v>51.061999999999998</v>
      </c>
      <c r="EC53">
        <v>50.625</v>
      </c>
      <c r="ED53">
        <v>50.375</v>
      </c>
      <c r="EE53">
        <v>51.436999999999998</v>
      </c>
      <c r="EF53">
        <v>1955.11</v>
      </c>
      <c r="EG53">
        <v>39.909999999999997</v>
      </c>
      <c r="EH53">
        <v>0</v>
      </c>
      <c r="EI53">
        <v>109.7000000476837</v>
      </c>
      <c r="EJ53">
        <v>0</v>
      </c>
      <c r="EK53">
        <v>819.92042307692304</v>
      </c>
      <c r="EL53">
        <v>5.2018803453577869</v>
      </c>
      <c r="EM53">
        <v>93.162393170410482</v>
      </c>
      <c r="EN53">
        <v>17573.792307692311</v>
      </c>
      <c r="EO53">
        <v>15</v>
      </c>
      <c r="EP53">
        <v>1659555498.5999999</v>
      </c>
      <c r="EQ53" t="s">
        <v>594</v>
      </c>
      <c r="ER53">
        <v>1659555498.0999999</v>
      </c>
      <c r="ES53">
        <v>1659555498.5999999</v>
      </c>
      <c r="ET53">
        <v>87</v>
      </c>
      <c r="EU53">
        <v>5.8999999999999997E-2</v>
      </c>
      <c r="EV53">
        <v>2E-3</v>
      </c>
      <c r="EW53">
        <v>0.28999999999999998</v>
      </c>
      <c r="EX53">
        <v>2.1999999999999999E-2</v>
      </c>
      <c r="EY53">
        <v>400</v>
      </c>
      <c r="EZ53">
        <v>21</v>
      </c>
      <c r="FA53">
        <v>0.03</v>
      </c>
      <c r="FB53">
        <v>0.01</v>
      </c>
      <c r="FC53">
        <v>39.714020945698763</v>
      </c>
      <c r="FD53">
        <v>-0.23646888452996909</v>
      </c>
      <c r="FE53">
        <v>9.6704252214399961E-2</v>
      </c>
      <c r="FF53">
        <v>1</v>
      </c>
      <c r="FG53">
        <v>0.39888435406073719</v>
      </c>
      <c r="FH53">
        <v>0.10345474969354659</v>
      </c>
      <c r="FI53">
        <v>1.892273427624103E-2</v>
      </c>
      <c r="FJ53">
        <v>1</v>
      </c>
      <c r="FK53">
        <v>2</v>
      </c>
      <c r="FL53">
        <v>2</v>
      </c>
      <c r="FM53" t="s">
        <v>409</v>
      </c>
      <c r="FN53">
        <v>3.12778</v>
      </c>
      <c r="FO53">
        <v>2.7383999999999999</v>
      </c>
      <c r="FP53">
        <v>7.8935400000000003E-2</v>
      </c>
      <c r="FQ53">
        <v>8.7855100000000005E-2</v>
      </c>
      <c r="FR53">
        <v>0.12329</v>
      </c>
      <c r="FS53">
        <v>9.7582699999999994E-2</v>
      </c>
      <c r="FT53">
        <v>21898.400000000001</v>
      </c>
      <c r="FU53">
        <v>22492.1</v>
      </c>
      <c r="FV53">
        <v>23646.2</v>
      </c>
      <c r="FW53">
        <v>24979.599999999999</v>
      </c>
      <c r="FX53">
        <v>29888.400000000001</v>
      </c>
      <c r="FY53">
        <v>31635.8</v>
      </c>
      <c r="FZ53">
        <v>37708</v>
      </c>
      <c r="GA53">
        <v>38889.699999999997</v>
      </c>
      <c r="GB53">
        <v>2.12792</v>
      </c>
      <c r="GC53">
        <v>1.69173</v>
      </c>
      <c r="GD53">
        <v>-1.4800600000000001E-2</v>
      </c>
      <c r="GE53">
        <v>0</v>
      </c>
      <c r="GF53">
        <v>32.199399999999997</v>
      </c>
      <c r="GG53">
        <v>999.9</v>
      </c>
      <c r="GH53">
        <v>43.5</v>
      </c>
      <c r="GI53">
        <v>41.1</v>
      </c>
      <c r="GJ53">
        <v>34.657299999999999</v>
      </c>
      <c r="GK53">
        <v>60.761899999999997</v>
      </c>
      <c r="GL53">
        <v>26.334099999999999</v>
      </c>
      <c r="GM53">
        <v>1</v>
      </c>
      <c r="GN53">
        <v>0.79699399999999998</v>
      </c>
      <c r="GO53">
        <v>2.1236600000000001</v>
      </c>
      <c r="GP53">
        <v>20.296299999999999</v>
      </c>
      <c r="GQ53">
        <v>5.2524800000000003</v>
      </c>
      <c r="GR53">
        <v>12.0099</v>
      </c>
      <c r="GS53">
        <v>4.9780499999999996</v>
      </c>
      <c r="GT53">
        <v>3.2930000000000001</v>
      </c>
      <c r="GU53">
        <v>9999</v>
      </c>
      <c r="GV53">
        <v>9999</v>
      </c>
      <c r="GW53">
        <v>9999</v>
      </c>
      <c r="GX53">
        <v>999.9</v>
      </c>
      <c r="GY53">
        <v>1.87598</v>
      </c>
      <c r="GZ53">
        <v>1.8769800000000001</v>
      </c>
      <c r="HA53">
        <v>1.8830899999999999</v>
      </c>
      <c r="HB53">
        <v>1.88629</v>
      </c>
      <c r="HC53">
        <v>1.87714</v>
      </c>
      <c r="HD53">
        <v>1.88354</v>
      </c>
      <c r="HE53">
        <v>1.8825000000000001</v>
      </c>
      <c r="HF53">
        <v>1.8859999999999999</v>
      </c>
      <c r="HG53">
        <v>5</v>
      </c>
      <c r="HH53">
        <v>0</v>
      </c>
      <c r="HI53">
        <v>0</v>
      </c>
      <c r="HJ53">
        <v>0</v>
      </c>
      <c r="HK53" t="s">
        <v>410</v>
      </c>
      <c r="HL53" t="s">
        <v>411</v>
      </c>
      <c r="HM53" t="s">
        <v>412</v>
      </c>
      <c r="HN53" t="s">
        <v>412</v>
      </c>
      <c r="HO53" t="s">
        <v>412</v>
      </c>
      <c r="HP53" t="s">
        <v>412</v>
      </c>
      <c r="HQ53">
        <v>0</v>
      </c>
      <c r="HR53">
        <v>100</v>
      </c>
      <c r="HS53">
        <v>100</v>
      </c>
      <c r="HT53">
        <v>0.29099999999999998</v>
      </c>
      <c r="HU53">
        <v>2.0799999999999999E-2</v>
      </c>
      <c r="HV53">
        <v>0.39429375630899449</v>
      </c>
      <c r="HW53">
        <v>-6.0172046994075008E-4</v>
      </c>
      <c r="HX53">
        <v>1.0037638322578611E-6</v>
      </c>
      <c r="HY53">
        <v>-3.7503755461929322E-10</v>
      </c>
      <c r="HZ53">
        <v>-2.7197593234730869E-2</v>
      </c>
      <c r="IA53">
        <v>5.4059752819484372E-3</v>
      </c>
      <c r="IB53">
        <v>-1.882334706413767E-4</v>
      </c>
      <c r="IC53">
        <v>2.0440475459167249E-6</v>
      </c>
      <c r="ID53">
        <v>4</v>
      </c>
      <c r="IE53">
        <v>2150</v>
      </c>
      <c r="IF53">
        <v>2</v>
      </c>
      <c r="IG53">
        <v>31</v>
      </c>
      <c r="IH53">
        <v>0.6</v>
      </c>
      <c r="II53">
        <v>0.6</v>
      </c>
      <c r="IJ53">
        <v>1.00342</v>
      </c>
      <c r="IK53">
        <v>2.7136200000000001</v>
      </c>
      <c r="IL53">
        <v>1.6015600000000001</v>
      </c>
      <c r="IM53">
        <v>2.34131</v>
      </c>
      <c r="IN53">
        <v>1.5502899999999999</v>
      </c>
      <c r="IO53">
        <v>2.3950200000000001</v>
      </c>
      <c r="IP53">
        <v>45.347299999999997</v>
      </c>
      <c r="IQ53">
        <v>24.113800000000001</v>
      </c>
      <c r="IR53">
        <v>18</v>
      </c>
      <c r="IS53">
        <v>614.94000000000005</v>
      </c>
      <c r="IT53">
        <v>365.017</v>
      </c>
      <c r="IU53">
        <v>29.078700000000001</v>
      </c>
      <c r="IV53">
        <v>36.837800000000001</v>
      </c>
      <c r="IW53">
        <v>29.9955</v>
      </c>
      <c r="IX53">
        <v>36.692599999999999</v>
      </c>
      <c r="IY53">
        <v>36.690899999999999</v>
      </c>
      <c r="IZ53">
        <v>20.069099999999999</v>
      </c>
      <c r="JA53">
        <v>47.284999999999997</v>
      </c>
      <c r="JB53">
        <v>0</v>
      </c>
      <c r="JC53">
        <v>29.1541</v>
      </c>
      <c r="JD53">
        <v>400</v>
      </c>
      <c r="JE53">
        <v>21.273299999999999</v>
      </c>
      <c r="JF53">
        <v>98.3369</v>
      </c>
      <c r="JG53">
        <v>98.401799999999994</v>
      </c>
    </row>
    <row r="54" spans="1:267" x14ac:dyDescent="0.3">
      <c r="A54">
        <v>38</v>
      </c>
      <c r="B54">
        <v>1659555660.5999999</v>
      </c>
      <c r="C54">
        <v>7197</v>
      </c>
      <c r="D54" t="s">
        <v>595</v>
      </c>
      <c r="E54" t="s">
        <v>596</v>
      </c>
      <c r="F54" t="s">
        <v>398</v>
      </c>
      <c r="G54" t="s">
        <v>399</v>
      </c>
      <c r="H54" t="s">
        <v>551</v>
      </c>
      <c r="I54" t="s">
        <v>480</v>
      </c>
      <c r="J54" t="s">
        <v>402</v>
      </c>
      <c r="K54">
        <f t="shared" si="0"/>
        <v>5.6591670517839088</v>
      </c>
      <c r="L54">
        <v>1659555660.5999999</v>
      </c>
      <c r="M54">
        <f t="shared" si="1"/>
        <v>7.1161278865374388E-3</v>
      </c>
      <c r="N54">
        <f t="shared" si="2"/>
        <v>7.1161278865374387</v>
      </c>
      <c r="O54">
        <f t="shared" si="3"/>
        <v>41.890920718359204</v>
      </c>
      <c r="P54">
        <f t="shared" si="4"/>
        <v>445.95499999999998</v>
      </c>
      <c r="Q54">
        <f t="shared" si="5"/>
        <v>254.17354287605338</v>
      </c>
      <c r="R54">
        <f t="shared" si="6"/>
        <v>25.101801392554318</v>
      </c>
      <c r="S54">
        <f t="shared" si="7"/>
        <v>44.041853110869994</v>
      </c>
      <c r="T54">
        <f t="shared" si="8"/>
        <v>0.39404688612997285</v>
      </c>
      <c r="U54">
        <f t="shared" si="9"/>
        <v>2.9049221756822061</v>
      </c>
      <c r="V54">
        <f t="shared" si="10"/>
        <v>0.36657860047996071</v>
      </c>
      <c r="W54">
        <f t="shared" si="11"/>
        <v>0.23141978118216117</v>
      </c>
      <c r="X54">
        <f t="shared" si="12"/>
        <v>382.35281133973206</v>
      </c>
      <c r="Y54">
        <f t="shared" si="13"/>
        <v>32.740208198404453</v>
      </c>
      <c r="Z54">
        <f t="shared" si="14"/>
        <v>31.995999999999999</v>
      </c>
      <c r="AA54">
        <f t="shared" si="15"/>
        <v>4.7740022447600277</v>
      </c>
      <c r="AB54">
        <f t="shared" si="16"/>
        <v>60.245365804820707</v>
      </c>
      <c r="AC54">
        <f t="shared" si="17"/>
        <v>2.9316662397927993</v>
      </c>
      <c r="AD54">
        <f t="shared" si="18"/>
        <v>4.8662103725797508</v>
      </c>
      <c r="AE54">
        <f t="shared" si="19"/>
        <v>1.8423360049672284</v>
      </c>
      <c r="AF54">
        <f t="shared" si="20"/>
        <v>-313.82123979630103</v>
      </c>
      <c r="AG54">
        <f t="shared" si="21"/>
        <v>52.996879611092858</v>
      </c>
      <c r="AH54">
        <f t="shared" si="22"/>
        <v>4.1441184382296115</v>
      </c>
      <c r="AI54">
        <f t="shared" si="23"/>
        <v>125.67256959275349</v>
      </c>
      <c r="AJ54">
        <v>0</v>
      </c>
      <c r="AK54">
        <v>0</v>
      </c>
      <c r="AL54">
        <f t="shared" si="24"/>
        <v>1</v>
      </c>
      <c r="AM54">
        <f t="shared" si="25"/>
        <v>0</v>
      </c>
      <c r="AN54">
        <f t="shared" si="26"/>
        <v>51228.629956087272</v>
      </c>
      <c r="AO54" t="s">
        <v>403</v>
      </c>
      <c r="AP54">
        <v>10366.9</v>
      </c>
      <c r="AQ54">
        <v>993.59653846153856</v>
      </c>
      <c r="AR54">
        <v>3431.87</v>
      </c>
      <c r="AS54">
        <f t="shared" si="27"/>
        <v>0.71047955241266758</v>
      </c>
      <c r="AT54">
        <v>-3.9894345373445681</v>
      </c>
      <c r="AU54" t="s">
        <v>597</v>
      </c>
      <c r="AV54">
        <v>10078.4</v>
      </c>
      <c r="AW54">
        <v>834.10239999999988</v>
      </c>
      <c r="AX54">
        <v>1173.05</v>
      </c>
      <c r="AY54">
        <f t="shared" si="28"/>
        <v>0.28894556924257286</v>
      </c>
      <c r="AZ54">
        <v>0.5</v>
      </c>
      <c r="BA54">
        <f t="shared" si="29"/>
        <v>1681.012505669866</v>
      </c>
      <c r="BB54">
        <f t="shared" si="30"/>
        <v>41.890920718359204</v>
      </c>
      <c r="BC54">
        <f t="shared" si="31"/>
        <v>242.86055767733157</v>
      </c>
      <c r="BD54">
        <f t="shared" si="32"/>
        <v>2.7293286100462968E-2</v>
      </c>
      <c r="BE54">
        <f t="shared" si="33"/>
        <v>1.9255956694088059</v>
      </c>
      <c r="BF54">
        <f t="shared" si="34"/>
        <v>637.94348135628297</v>
      </c>
      <c r="BG54" t="s">
        <v>598</v>
      </c>
      <c r="BH54">
        <v>617.27</v>
      </c>
      <c r="BI54">
        <f t="shared" si="35"/>
        <v>617.27</v>
      </c>
      <c r="BJ54">
        <f t="shared" si="36"/>
        <v>0.47379054601253145</v>
      </c>
      <c r="BK54">
        <f t="shared" si="37"/>
        <v>0.60985929684407514</v>
      </c>
      <c r="BL54">
        <f t="shared" si="38"/>
        <v>0.80253677254316769</v>
      </c>
      <c r="BM54">
        <f t="shared" si="39"/>
        <v>1.8887771631385057</v>
      </c>
      <c r="BN54">
        <f t="shared" si="40"/>
        <v>0.92640142118216995</v>
      </c>
      <c r="BO54">
        <f t="shared" si="41"/>
        <v>0.4513209027607909</v>
      </c>
      <c r="BP54">
        <f t="shared" si="42"/>
        <v>0.54867909723920905</v>
      </c>
      <c r="BQ54">
        <v>1166</v>
      </c>
      <c r="BR54">
        <v>300</v>
      </c>
      <c r="BS54">
        <v>300</v>
      </c>
      <c r="BT54">
        <v>300</v>
      </c>
      <c r="BU54">
        <v>10078.4</v>
      </c>
      <c r="BV54">
        <v>1070.58</v>
      </c>
      <c r="BW54">
        <v>-1.07063E-2</v>
      </c>
      <c r="BX54">
        <v>-11.71</v>
      </c>
      <c r="BY54" t="s">
        <v>406</v>
      </c>
      <c r="BZ54" t="s">
        <v>406</v>
      </c>
      <c r="CA54" t="s">
        <v>406</v>
      </c>
      <c r="CB54" t="s">
        <v>406</v>
      </c>
      <c r="CC54" t="s">
        <v>406</v>
      </c>
      <c r="CD54" t="s">
        <v>406</v>
      </c>
      <c r="CE54" t="s">
        <v>406</v>
      </c>
      <c r="CF54" t="s">
        <v>406</v>
      </c>
      <c r="CG54" t="s">
        <v>406</v>
      </c>
      <c r="CH54" t="s">
        <v>406</v>
      </c>
      <c r="CI54">
        <f t="shared" si="43"/>
        <v>1999.78</v>
      </c>
      <c r="CJ54">
        <f t="shared" si="44"/>
        <v>1681.012505669866</v>
      </c>
      <c r="CK54">
        <f t="shared" si="45"/>
        <v>0.84059871869398928</v>
      </c>
      <c r="CL54">
        <f t="shared" si="46"/>
        <v>0.1911974373879787</v>
      </c>
      <c r="CM54">
        <v>6</v>
      </c>
      <c r="CN54">
        <v>0.5</v>
      </c>
      <c r="CO54" t="s">
        <v>407</v>
      </c>
      <c r="CP54">
        <v>2</v>
      </c>
      <c r="CQ54">
        <v>1659555660.5999999</v>
      </c>
      <c r="CR54">
        <v>445.95499999999998</v>
      </c>
      <c r="CS54">
        <v>500.02600000000001</v>
      </c>
      <c r="CT54">
        <v>29.685199999999998</v>
      </c>
      <c r="CU54">
        <v>21.400300000000001</v>
      </c>
      <c r="CV54">
        <v>445.58800000000002</v>
      </c>
      <c r="CW54">
        <v>29.668600000000001</v>
      </c>
      <c r="CX54">
        <v>500.05799999999999</v>
      </c>
      <c r="CY54">
        <v>98.658199999999994</v>
      </c>
      <c r="CZ54">
        <v>0.100314</v>
      </c>
      <c r="DA54">
        <v>32.334400000000002</v>
      </c>
      <c r="DB54">
        <v>31.995999999999999</v>
      </c>
      <c r="DC54">
        <v>999.9</v>
      </c>
      <c r="DD54">
        <v>0</v>
      </c>
      <c r="DE54">
        <v>0</v>
      </c>
      <c r="DF54">
        <v>9994.3799999999992</v>
      </c>
      <c r="DG54">
        <v>0</v>
      </c>
      <c r="DH54">
        <v>380.19799999999998</v>
      </c>
      <c r="DI54">
        <v>-54.070599999999999</v>
      </c>
      <c r="DJ54">
        <v>459.59899999999999</v>
      </c>
      <c r="DK54">
        <v>510.96100000000001</v>
      </c>
      <c r="DL54">
        <v>8.2848900000000008</v>
      </c>
      <c r="DM54">
        <v>500.02600000000001</v>
      </c>
      <c r="DN54">
        <v>21.400300000000001</v>
      </c>
      <c r="DO54">
        <v>2.92869</v>
      </c>
      <c r="DP54">
        <v>2.11131</v>
      </c>
      <c r="DQ54">
        <v>23.6279</v>
      </c>
      <c r="DR54">
        <v>18.3048</v>
      </c>
      <c r="DS54">
        <v>1999.78</v>
      </c>
      <c r="DT54">
        <v>0.97999000000000003</v>
      </c>
      <c r="DU54">
        <v>2.00095E-2</v>
      </c>
      <c r="DV54">
        <v>0</v>
      </c>
      <c r="DW54">
        <v>834.428</v>
      </c>
      <c r="DX54">
        <v>5.0005300000000004</v>
      </c>
      <c r="DY54">
        <v>17888.599999999999</v>
      </c>
      <c r="DZ54">
        <v>17831.5</v>
      </c>
      <c r="EA54">
        <v>50.125</v>
      </c>
      <c r="EB54">
        <v>50.875</v>
      </c>
      <c r="EC54">
        <v>50.561999999999998</v>
      </c>
      <c r="ED54">
        <v>50.25</v>
      </c>
      <c r="EE54">
        <v>51.311999999999998</v>
      </c>
      <c r="EF54">
        <v>1954.86</v>
      </c>
      <c r="EG54">
        <v>39.909999999999997</v>
      </c>
      <c r="EH54">
        <v>0</v>
      </c>
      <c r="EI54">
        <v>123.9000000953674</v>
      </c>
      <c r="EJ54">
        <v>0</v>
      </c>
      <c r="EK54">
        <v>834.10239999999988</v>
      </c>
      <c r="EL54">
        <v>2.5079999925541969</v>
      </c>
      <c r="EM54">
        <v>48.946153841948572</v>
      </c>
      <c r="EN54">
        <v>17885.903999999999</v>
      </c>
      <c r="EO54">
        <v>15</v>
      </c>
      <c r="EP54">
        <v>1659555622.5999999</v>
      </c>
      <c r="EQ54" t="s">
        <v>599</v>
      </c>
      <c r="ER54">
        <v>1659555615.0999999</v>
      </c>
      <c r="ES54">
        <v>1659555622.5999999</v>
      </c>
      <c r="ET54">
        <v>88</v>
      </c>
      <c r="EU54">
        <v>7.4999999999999997E-2</v>
      </c>
      <c r="EV54">
        <v>-4.0000000000000001E-3</v>
      </c>
      <c r="EW54">
        <v>0.373</v>
      </c>
      <c r="EX54">
        <v>1.7999999999999999E-2</v>
      </c>
      <c r="EY54">
        <v>500</v>
      </c>
      <c r="EZ54">
        <v>21</v>
      </c>
      <c r="FA54">
        <v>0.03</v>
      </c>
      <c r="FB54">
        <v>0.02</v>
      </c>
      <c r="FC54">
        <v>41.959214403554959</v>
      </c>
      <c r="FD54">
        <v>-0.52412030972715207</v>
      </c>
      <c r="FE54">
        <v>0.1196472433394497</v>
      </c>
      <c r="FF54">
        <v>1</v>
      </c>
      <c r="FG54">
        <v>0.38881994438195849</v>
      </c>
      <c r="FH54">
        <v>8.0391495670115706E-2</v>
      </c>
      <c r="FI54">
        <v>1.6664938892479209E-2</v>
      </c>
      <c r="FJ54">
        <v>1</v>
      </c>
      <c r="FK54">
        <v>2</v>
      </c>
      <c r="FL54">
        <v>2</v>
      </c>
      <c r="FM54" t="s">
        <v>409</v>
      </c>
      <c r="FN54">
        <v>3.1277200000000001</v>
      </c>
      <c r="FO54">
        <v>2.7385999999999999</v>
      </c>
      <c r="FP54">
        <v>9.5335100000000006E-2</v>
      </c>
      <c r="FQ54">
        <v>0.10383100000000001</v>
      </c>
      <c r="FR54">
        <v>0.123005</v>
      </c>
      <c r="FS54">
        <v>9.7974800000000001E-2</v>
      </c>
      <c r="FT54">
        <v>21510.9</v>
      </c>
      <c r="FU54">
        <v>22100.3</v>
      </c>
      <c r="FV54">
        <v>23648.5</v>
      </c>
      <c r="FW54">
        <v>24981.8</v>
      </c>
      <c r="FX54">
        <v>29900.7</v>
      </c>
      <c r="FY54">
        <v>31625.7</v>
      </c>
      <c r="FZ54">
        <v>37711.300000000003</v>
      </c>
      <c r="GA54">
        <v>38894.1</v>
      </c>
      <c r="GB54">
        <v>2.1282000000000001</v>
      </c>
      <c r="GC54">
        <v>1.6938</v>
      </c>
      <c r="GD54">
        <v>1.09151E-3</v>
      </c>
      <c r="GE54">
        <v>0</v>
      </c>
      <c r="GF54">
        <v>31.978300000000001</v>
      </c>
      <c r="GG54">
        <v>999.9</v>
      </c>
      <c r="GH54">
        <v>43.5</v>
      </c>
      <c r="GI54">
        <v>41</v>
      </c>
      <c r="GJ54">
        <v>34.4786</v>
      </c>
      <c r="GK54">
        <v>60.902000000000001</v>
      </c>
      <c r="GL54">
        <v>25.897400000000001</v>
      </c>
      <c r="GM54">
        <v>1</v>
      </c>
      <c r="GN54">
        <v>0.79551099999999997</v>
      </c>
      <c r="GO54">
        <v>2.68784</v>
      </c>
      <c r="GP54">
        <v>20.2879</v>
      </c>
      <c r="GQ54">
        <v>5.2530799999999997</v>
      </c>
      <c r="GR54">
        <v>12.0099</v>
      </c>
      <c r="GS54">
        <v>4.9775999999999998</v>
      </c>
      <c r="GT54">
        <v>3.2930000000000001</v>
      </c>
      <c r="GU54">
        <v>9999</v>
      </c>
      <c r="GV54">
        <v>9999</v>
      </c>
      <c r="GW54">
        <v>9999</v>
      </c>
      <c r="GX54">
        <v>999.9</v>
      </c>
      <c r="GY54">
        <v>1.87602</v>
      </c>
      <c r="GZ54">
        <v>1.877</v>
      </c>
      <c r="HA54">
        <v>1.8830899999999999</v>
      </c>
      <c r="HB54">
        <v>1.88629</v>
      </c>
      <c r="HC54">
        <v>1.87714</v>
      </c>
      <c r="HD54">
        <v>1.88354</v>
      </c>
      <c r="HE54">
        <v>1.8825400000000001</v>
      </c>
      <c r="HF54">
        <v>1.88602</v>
      </c>
      <c r="HG54">
        <v>5</v>
      </c>
      <c r="HH54">
        <v>0</v>
      </c>
      <c r="HI54">
        <v>0</v>
      </c>
      <c r="HJ54">
        <v>0</v>
      </c>
      <c r="HK54" t="s">
        <v>410</v>
      </c>
      <c r="HL54" t="s">
        <v>411</v>
      </c>
      <c r="HM54" t="s">
        <v>412</v>
      </c>
      <c r="HN54" t="s">
        <v>412</v>
      </c>
      <c r="HO54" t="s">
        <v>412</v>
      </c>
      <c r="HP54" t="s">
        <v>412</v>
      </c>
      <c r="HQ54">
        <v>0</v>
      </c>
      <c r="HR54">
        <v>100</v>
      </c>
      <c r="HS54">
        <v>100</v>
      </c>
      <c r="HT54">
        <v>0.36699999999999999</v>
      </c>
      <c r="HU54">
        <v>1.66E-2</v>
      </c>
      <c r="HV54">
        <v>0.46968752873524311</v>
      </c>
      <c r="HW54">
        <v>-6.0172046994075008E-4</v>
      </c>
      <c r="HX54">
        <v>1.0037638322578611E-6</v>
      </c>
      <c r="HY54">
        <v>-3.7503755461929322E-10</v>
      </c>
      <c r="HZ54">
        <v>-3.1517109254097411E-2</v>
      </c>
      <c r="IA54">
        <v>5.4059752819484372E-3</v>
      </c>
      <c r="IB54">
        <v>-1.882334706413767E-4</v>
      </c>
      <c r="IC54">
        <v>2.0440475459167249E-6</v>
      </c>
      <c r="ID54">
        <v>4</v>
      </c>
      <c r="IE54">
        <v>2150</v>
      </c>
      <c r="IF54">
        <v>2</v>
      </c>
      <c r="IG54">
        <v>31</v>
      </c>
      <c r="IH54">
        <v>0.8</v>
      </c>
      <c r="II54">
        <v>0.6</v>
      </c>
      <c r="IJ54">
        <v>1.2011700000000001</v>
      </c>
      <c r="IK54">
        <v>2.7063000000000001</v>
      </c>
      <c r="IL54">
        <v>1.6003400000000001</v>
      </c>
      <c r="IM54">
        <v>2.34253</v>
      </c>
      <c r="IN54">
        <v>1.5502899999999999</v>
      </c>
      <c r="IO54">
        <v>2.3754900000000001</v>
      </c>
      <c r="IP54">
        <v>45.347299999999997</v>
      </c>
      <c r="IQ54">
        <v>24.105</v>
      </c>
      <c r="IR54">
        <v>18</v>
      </c>
      <c r="IS54">
        <v>614.51800000000003</v>
      </c>
      <c r="IT54">
        <v>365.85599999999999</v>
      </c>
      <c r="IU54">
        <v>29.3249</v>
      </c>
      <c r="IV54">
        <v>36.772300000000001</v>
      </c>
      <c r="IW54">
        <v>29.999700000000001</v>
      </c>
      <c r="IX54">
        <v>36.622100000000003</v>
      </c>
      <c r="IY54">
        <v>36.6188</v>
      </c>
      <c r="IZ54">
        <v>24.037199999999999</v>
      </c>
      <c r="JA54">
        <v>46.789200000000001</v>
      </c>
      <c r="JB54">
        <v>0</v>
      </c>
      <c r="JC54">
        <v>29.3398</v>
      </c>
      <c r="JD54">
        <v>500</v>
      </c>
      <c r="JE54">
        <v>21.4069</v>
      </c>
      <c r="JF54">
        <v>98.3459</v>
      </c>
      <c r="JG54">
        <v>98.411900000000003</v>
      </c>
    </row>
    <row r="55" spans="1:267" x14ac:dyDescent="0.3">
      <c r="A55">
        <v>39</v>
      </c>
      <c r="B55">
        <v>1659555775.5999999</v>
      </c>
      <c r="C55">
        <v>7312</v>
      </c>
      <c r="D55" t="s">
        <v>600</v>
      </c>
      <c r="E55" t="s">
        <v>601</v>
      </c>
      <c r="F55" t="s">
        <v>398</v>
      </c>
      <c r="G55" t="s">
        <v>399</v>
      </c>
      <c r="H55" t="s">
        <v>551</v>
      </c>
      <c r="I55" t="s">
        <v>480</v>
      </c>
      <c r="J55" t="s">
        <v>402</v>
      </c>
      <c r="K55">
        <f t="shared" si="0"/>
        <v>4.7329587369363058</v>
      </c>
      <c r="L55">
        <v>1659555775.5999999</v>
      </c>
      <c r="M55">
        <f t="shared" si="1"/>
        <v>6.8827378347045285E-3</v>
      </c>
      <c r="N55">
        <f t="shared" si="2"/>
        <v>6.8827378347045283</v>
      </c>
      <c r="O55">
        <f t="shared" si="3"/>
        <v>42.638657119097637</v>
      </c>
      <c r="P55">
        <f t="shared" si="4"/>
        <v>544.40499999999997</v>
      </c>
      <c r="Q55">
        <f t="shared" si="5"/>
        <v>341.22116463555767</v>
      </c>
      <c r="R55">
        <f t="shared" si="6"/>
        <v>33.698229012248611</v>
      </c>
      <c r="S55">
        <f t="shared" si="7"/>
        <v>53.764204178269999</v>
      </c>
      <c r="T55">
        <f t="shared" si="8"/>
        <v>0.38216213139274341</v>
      </c>
      <c r="U55">
        <f t="shared" si="9"/>
        <v>2.9061081581739114</v>
      </c>
      <c r="V55">
        <f t="shared" si="10"/>
        <v>0.35627722062529521</v>
      </c>
      <c r="W55">
        <f t="shared" si="11"/>
        <v>0.22485264830503141</v>
      </c>
      <c r="X55">
        <f t="shared" si="12"/>
        <v>382.39459936543119</v>
      </c>
      <c r="Y55">
        <f t="shared" si="13"/>
        <v>32.751442303415693</v>
      </c>
      <c r="Z55">
        <f t="shared" si="14"/>
        <v>31.965900000000001</v>
      </c>
      <c r="AA55">
        <f t="shared" si="15"/>
        <v>4.7658746768928371</v>
      </c>
      <c r="AB55">
        <f t="shared" si="16"/>
        <v>60.429820619930886</v>
      </c>
      <c r="AC55">
        <f t="shared" si="17"/>
        <v>2.9323837683417997</v>
      </c>
      <c r="AD55">
        <f t="shared" si="18"/>
        <v>4.8525442211467444</v>
      </c>
      <c r="AE55">
        <f t="shared" si="19"/>
        <v>1.8334909085510374</v>
      </c>
      <c r="AF55">
        <f t="shared" si="20"/>
        <v>-303.52873851046968</v>
      </c>
      <c r="AG55">
        <f t="shared" si="21"/>
        <v>49.932036633579912</v>
      </c>
      <c r="AH55">
        <f t="shared" si="22"/>
        <v>3.9013353049033266</v>
      </c>
      <c r="AI55">
        <f t="shared" si="23"/>
        <v>132.69923279344476</v>
      </c>
      <c r="AJ55">
        <v>0</v>
      </c>
      <c r="AK55">
        <v>0</v>
      </c>
      <c r="AL55">
        <f t="shared" si="24"/>
        <v>1</v>
      </c>
      <c r="AM55">
        <f t="shared" si="25"/>
        <v>0</v>
      </c>
      <c r="AN55">
        <f t="shared" si="26"/>
        <v>51270.366422828542</v>
      </c>
      <c r="AO55" t="s">
        <v>403</v>
      </c>
      <c r="AP55">
        <v>10366.9</v>
      </c>
      <c r="AQ55">
        <v>993.59653846153856</v>
      </c>
      <c r="AR55">
        <v>3431.87</v>
      </c>
      <c r="AS55">
        <f t="shared" si="27"/>
        <v>0.71047955241266758</v>
      </c>
      <c r="AT55">
        <v>-3.9894345373445681</v>
      </c>
      <c r="AU55" t="s">
        <v>602</v>
      </c>
      <c r="AV55">
        <v>10078.200000000001</v>
      </c>
      <c r="AW55">
        <v>835.82930769230779</v>
      </c>
      <c r="AX55">
        <v>1177.1199999999999</v>
      </c>
      <c r="AY55">
        <f t="shared" si="28"/>
        <v>0.28993704321368441</v>
      </c>
      <c r="AZ55">
        <v>0.5</v>
      </c>
      <c r="BA55">
        <f t="shared" si="29"/>
        <v>1681.1972996827155</v>
      </c>
      <c r="BB55">
        <f t="shared" si="30"/>
        <v>42.638657119097637</v>
      </c>
      <c r="BC55">
        <f t="shared" si="31"/>
        <v>243.72068706441851</v>
      </c>
      <c r="BD55">
        <f t="shared" si="32"/>
        <v>2.7735050291385854E-2</v>
      </c>
      <c r="BE55">
        <f t="shared" si="33"/>
        <v>1.9154801549544653</v>
      </c>
      <c r="BF55">
        <f t="shared" si="34"/>
        <v>639.14530003744278</v>
      </c>
      <c r="BG55" t="s">
        <v>603</v>
      </c>
      <c r="BH55">
        <v>619.1</v>
      </c>
      <c r="BI55">
        <f t="shared" si="35"/>
        <v>619.1</v>
      </c>
      <c r="BJ55">
        <f t="shared" si="36"/>
        <v>0.47405532146255258</v>
      </c>
      <c r="BK55">
        <f t="shared" si="37"/>
        <v>0.61161014355702692</v>
      </c>
      <c r="BL55">
        <f t="shared" si="38"/>
        <v>0.80161193414321119</v>
      </c>
      <c r="BM55">
        <f t="shared" si="39"/>
        <v>1.8596570130417207</v>
      </c>
      <c r="BN55">
        <f t="shared" si="40"/>
        <v>0.92473220726330474</v>
      </c>
      <c r="BO55">
        <f t="shared" si="41"/>
        <v>0.45302053468499132</v>
      </c>
      <c r="BP55">
        <f t="shared" si="42"/>
        <v>0.54697946531500863</v>
      </c>
      <c r="BQ55">
        <v>1168</v>
      </c>
      <c r="BR55">
        <v>300</v>
      </c>
      <c r="BS55">
        <v>300</v>
      </c>
      <c r="BT55">
        <v>300</v>
      </c>
      <c r="BU55">
        <v>10078.200000000001</v>
      </c>
      <c r="BV55">
        <v>1075.73</v>
      </c>
      <c r="BW55">
        <v>-1.0706200000000001E-2</v>
      </c>
      <c r="BX55">
        <v>-9.14</v>
      </c>
      <c r="BY55" t="s">
        <v>406</v>
      </c>
      <c r="BZ55" t="s">
        <v>406</v>
      </c>
      <c r="CA55" t="s">
        <v>406</v>
      </c>
      <c r="CB55" t="s">
        <v>406</v>
      </c>
      <c r="CC55" t="s">
        <v>406</v>
      </c>
      <c r="CD55" t="s">
        <v>406</v>
      </c>
      <c r="CE55" t="s">
        <v>406</v>
      </c>
      <c r="CF55" t="s">
        <v>406</v>
      </c>
      <c r="CG55" t="s">
        <v>406</v>
      </c>
      <c r="CH55" t="s">
        <v>406</v>
      </c>
      <c r="CI55">
        <f t="shared" si="43"/>
        <v>2000</v>
      </c>
      <c r="CJ55">
        <f t="shared" si="44"/>
        <v>1681.1972996827155</v>
      </c>
      <c r="CK55">
        <f t="shared" si="45"/>
        <v>0.84059864984135779</v>
      </c>
      <c r="CL55">
        <f t="shared" si="46"/>
        <v>0.19119729968271559</v>
      </c>
      <c r="CM55">
        <v>6</v>
      </c>
      <c r="CN55">
        <v>0.5</v>
      </c>
      <c r="CO55" t="s">
        <v>407</v>
      </c>
      <c r="CP55">
        <v>2</v>
      </c>
      <c r="CQ55">
        <v>1659555775.5999999</v>
      </c>
      <c r="CR55">
        <v>544.40499999999997</v>
      </c>
      <c r="CS55">
        <v>600.06399999999996</v>
      </c>
      <c r="CT55">
        <v>29.692699999999999</v>
      </c>
      <c r="CU55">
        <v>21.679200000000002</v>
      </c>
      <c r="CV55">
        <v>544.101</v>
      </c>
      <c r="CW55">
        <v>29.675899999999999</v>
      </c>
      <c r="CX55">
        <v>500.03399999999999</v>
      </c>
      <c r="CY55">
        <v>98.657899999999998</v>
      </c>
      <c r="CZ55">
        <v>9.9834000000000006E-2</v>
      </c>
      <c r="DA55">
        <v>32.284599999999998</v>
      </c>
      <c r="DB55">
        <v>31.965900000000001</v>
      </c>
      <c r="DC55">
        <v>999.9</v>
      </c>
      <c r="DD55">
        <v>0</v>
      </c>
      <c r="DE55">
        <v>0</v>
      </c>
      <c r="DF55">
        <v>10001.200000000001</v>
      </c>
      <c r="DG55">
        <v>0</v>
      </c>
      <c r="DH55">
        <v>291.62400000000002</v>
      </c>
      <c r="DI55">
        <v>-55.658299999999997</v>
      </c>
      <c r="DJ55">
        <v>561.06500000000005</v>
      </c>
      <c r="DK55">
        <v>613.36099999999999</v>
      </c>
      <c r="DL55">
        <v>8.0135100000000001</v>
      </c>
      <c r="DM55">
        <v>600.06399999999996</v>
      </c>
      <c r="DN55">
        <v>21.679200000000002</v>
      </c>
      <c r="DO55">
        <v>2.9294199999999999</v>
      </c>
      <c r="DP55">
        <v>2.1388199999999999</v>
      </c>
      <c r="DQ55">
        <v>23.632100000000001</v>
      </c>
      <c r="DR55">
        <v>18.511299999999999</v>
      </c>
      <c r="DS55">
        <v>2000</v>
      </c>
      <c r="DT55">
        <v>0.979993</v>
      </c>
      <c r="DU55">
        <v>2.0006599999999999E-2</v>
      </c>
      <c r="DV55">
        <v>0</v>
      </c>
      <c r="DW55">
        <v>835.63</v>
      </c>
      <c r="DX55">
        <v>5.0005300000000004</v>
      </c>
      <c r="DY55">
        <v>17889.7</v>
      </c>
      <c r="DZ55">
        <v>17833.5</v>
      </c>
      <c r="EA55">
        <v>50.061999999999998</v>
      </c>
      <c r="EB55">
        <v>50.686999999999998</v>
      </c>
      <c r="EC55">
        <v>50.436999999999998</v>
      </c>
      <c r="ED55">
        <v>50.125</v>
      </c>
      <c r="EE55">
        <v>51.186999999999998</v>
      </c>
      <c r="EF55">
        <v>1955.09</v>
      </c>
      <c r="EG55">
        <v>39.909999999999997</v>
      </c>
      <c r="EH55">
        <v>0</v>
      </c>
      <c r="EI55">
        <v>114.5</v>
      </c>
      <c r="EJ55">
        <v>0</v>
      </c>
      <c r="EK55">
        <v>835.82930769230779</v>
      </c>
      <c r="EL55">
        <v>-1.169914535492</v>
      </c>
      <c r="EM55">
        <v>-50.300854688348061</v>
      </c>
      <c r="EN55">
        <v>17896.05</v>
      </c>
      <c r="EO55">
        <v>15</v>
      </c>
      <c r="EP55">
        <v>1659555732.5999999</v>
      </c>
      <c r="EQ55" t="s">
        <v>604</v>
      </c>
      <c r="ER55">
        <v>1659555732.5999999</v>
      </c>
      <c r="ES55">
        <v>1659555730.5999999</v>
      </c>
      <c r="ET55">
        <v>89</v>
      </c>
      <c r="EU55">
        <v>-7.4999999999999997E-2</v>
      </c>
      <c r="EV55">
        <v>0</v>
      </c>
      <c r="EW55">
        <v>0.314</v>
      </c>
      <c r="EX55">
        <v>1.7999999999999999E-2</v>
      </c>
      <c r="EY55">
        <v>600</v>
      </c>
      <c r="EZ55">
        <v>21</v>
      </c>
      <c r="FA55">
        <v>0.03</v>
      </c>
      <c r="FB55">
        <v>0.02</v>
      </c>
      <c r="FC55">
        <v>42.657290683580932</v>
      </c>
      <c r="FD55">
        <v>-0.653458644930207</v>
      </c>
      <c r="FE55">
        <v>0.13371553025558619</v>
      </c>
      <c r="FF55">
        <v>1</v>
      </c>
      <c r="FG55">
        <v>0.38597649252758709</v>
      </c>
      <c r="FH55">
        <v>5.1494650771114327E-4</v>
      </c>
      <c r="FI55">
        <v>3.427788329852301E-3</v>
      </c>
      <c r="FJ55">
        <v>1</v>
      </c>
      <c r="FK55">
        <v>2</v>
      </c>
      <c r="FL55">
        <v>2</v>
      </c>
      <c r="FM55" t="s">
        <v>409</v>
      </c>
      <c r="FN55">
        <v>3.1274000000000002</v>
      </c>
      <c r="FO55">
        <v>2.7381700000000002</v>
      </c>
      <c r="FP55">
        <v>0.110427</v>
      </c>
      <c r="FQ55">
        <v>0.118336</v>
      </c>
      <c r="FR55">
        <v>0.12305000000000001</v>
      </c>
      <c r="FS55">
        <v>9.8903699999999997E-2</v>
      </c>
      <c r="FT55">
        <v>21156.9</v>
      </c>
      <c r="FU55">
        <v>21747.8</v>
      </c>
      <c r="FV55">
        <v>23653.7</v>
      </c>
      <c r="FW55">
        <v>24987.7</v>
      </c>
      <c r="FX55">
        <v>29905.7</v>
      </c>
      <c r="FY55">
        <v>31600.7</v>
      </c>
      <c r="FZ55">
        <v>37719.300000000003</v>
      </c>
      <c r="GA55">
        <v>38903.300000000003</v>
      </c>
      <c r="GB55">
        <v>2.1285699999999999</v>
      </c>
      <c r="GC55">
        <v>1.6970799999999999</v>
      </c>
      <c r="GD55">
        <v>5.5544100000000001E-3</v>
      </c>
      <c r="GE55">
        <v>0</v>
      </c>
      <c r="GF55">
        <v>31.875800000000002</v>
      </c>
      <c r="GG55">
        <v>999.9</v>
      </c>
      <c r="GH55">
        <v>43.3</v>
      </c>
      <c r="GI55">
        <v>41</v>
      </c>
      <c r="GJ55">
        <v>34.315300000000001</v>
      </c>
      <c r="GK55">
        <v>60.8919</v>
      </c>
      <c r="GL55">
        <v>25.913499999999999</v>
      </c>
      <c r="GM55">
        <v>1</v>
      </c>
      <c r="GN55">
        <v>0.78654500000000005</v>
      </c>
      <c r="GO55">
        <v>2.1718099999999998</v>
      </c>
      <c r="GP55">
        <v>20.293500000000002</v>
      </c>
      <c r="GQ55">
        <v>5.25068</v>
      </c>
      <c r="GR55">
        <v>12.0099</v>
      </c>
      <c r="GS55">
        <v>4.9775499999999999</v>
      </c>
      <c r="GT55">
        <v>3.2926199999999999</v>
      </c>
      <c r="GU55">
        <v>9999</v>
      </c>
      <c r="GV55">
        <v>9999</v>
      </c>
      <c r="GW55">
        <v>9999</v>
      </c>
      <c r="GX55">
        <v>999.9</v>
      </c>
      <c r="GY55">
        <v>1.87602</v>
      </c>
      <c r="GZ55">
        <v>1.8770100000000001</v>
      </c>
      <c r="HA55">
        <v>1.8831100000000001</v>
      </c>
      <c r="HB55">
        <v>1.88629</v>
      </c>
      <c r="HC55">
        <v>1.87714</v>
      </c>
      <c r="HD55">
        <v>1.8835500000000001</v>
      </c>
      <c r="HE55">
        <v>1.88253</v>
      </c>
      <c r="HF55">
        <v>1.8859900000000001</v>
      </c>
      <c r="HG55">
        <v>5</v>
      </c>
      <c r="HH55">
        <v>0</v>
      </c>
      <c r="HI55">
        <v>0</v>
      </c>
      <c r="HJ55">
        <v>0</v>
      </c>
      <c r="HK55" t="s">
        <v>410</v>
      </c>
      <c r="HL55" t="s">
        <v>411</v>
      </c>
      <c r="HM55" t="s">
        <v>412</v>
      </c>
      <c r="HN55" t="s">
        <v>412</v>
      </c>
      <c r="HO55" t="s">
        <v>412</v>
      </c>
      <c r="HP55" t="s">
        <v>412</v>
      </c>
      <c r="HQ55">
        <v>0</v>
      </c>
      <c r="HR55">
        <v>100</v>
      </c>
      <c r="HS55">
        <v>100</v>
      </c>
      <c r="HT55">
        <v>0.30399999999999999</v>
      </c>
      <c r="HU55">
        <v>1.6799999999999999E-2</v>
      </c>
      <c r="HV55">
        <v>0.39482324263970869</v>
      </c>
      <c r="HW55">
        <v>-6.0172046994075008E-4</v>
      </c>
      <c r="HX55">
        <v>1.0037638322578611E-6</v>
      </c>
      <c r="HY55">
        <v>-3.7503755461929322E-10</v>
      </c>
      <c r="HZ55">
        <v>-3.1263942309570789E-2</v>
      </c>
      <c r="IA55">
        <v>5.4059752819484372E-3</v>
      </c>
      <c r="IB55">
        <v>-1.882334706413767E-4</v>
      </c>
      <c r="IC55">
        <v>2.0440475459167249E-6</v>
      </c>
      <c r="ID55">
        <v>4</v>
      </c>
      <c r="IE55">
        <v>2150</v>
      </c>
      <c r="IF55">
        <v>2</v>
      </c>
      <c r="IG55">
        <v>31</v>
      </c>
      <c r="IH55">
        <v>0.7</v>
      </c>
      <c r="II55">
        <v>0.8</v>
      </c>
      <c r="IJ55">
        <v>1.3940399999999999</v>
      </c>
      <c r="IK55">
        <v>2.7014200000000002</v>
      </c>
      <c r="IL55">
        <v>1.6015600000000001</v>
      </c>
      <c r="IM55">
        <v>2.34375</v>
      </c>
      <c r="IN55">
        <v>1.5502899999999999</v>
      </c>
      <c r="IO55">
        <v>2.3754900000000001</v>
      </c>
      <c r="IP55">
        <v>45.318800000000003</v>
      </c>
      <c r="IQ55">
        <v>24.105</v>
      </c>
      <c r="IR55">
        <v>18</v>
      </c>
      <c r="IS55">
        <v>614.02599999999995</v>
      </c>
      <c r="IT55">
        <v>367.34300000000002</v>
      </c>
      <c r="IU55">
        <v>29.1081</v>
      </c>
      <c r="IV55">
        <v>36.679400000000001</v>
      </c>
      <c r="IW55">
        <v>29.9986</v>
      </c>
      <c r="IX55">
        <v>36.535800000000002</v>
      </c>
      <c r="IY55">
        <v>36.5334</v>
      </c>
      <c r="IZ55">
        <v>27.884</v>
      </c>
      <c r="JA55">
        <v>45.830199999999998</v>
      </c>
      <c r="JB55">
        <v>0</v>
      </c>
      <c r="JC55">
        <v>29.346</v>
      </c>
      <c r="JD55">
        <v>600</v>
      </c>
      <c r="JE55">
        <v>21.5458</v>
      </c>
      <c r="JF55">
        <v>98.367199999999997</v>
      </c>
      <c r="JG55">
        <v>98.435299999999998</v>
      </c>
    </row>
    <row r="56" spans="1:267" x14ac:dyDescent="0.3">
      <c r="A56">
        <v>40</v>
      </c>
      <c r="B56">
        <v>1659555891.5999999</v>
      </c>
      <c r="C56">
        <v>7428</v>
      </c>
      <c r="D56" t="s">
        <v>605</v>
      </c>
      <c r="E56" t="s">
        <v>606</v>
      </c>
      <c r="F56" t="s">
        <v>398</v>
      </c>
      <c r="G56" t="s">
        <v>399</v>
      </c>
      <c r="H56" t="s">
        <v>551</v>
      </c>
      <c r="I56" t="s">
        <v>480</v>
      </c>
      <c r="J56" t="s">
        <v>402</v>
      </c>
      <c r="K56">
        <f t="shared" si="0"/>
        <v>3.4481000202268399</v>
      </c>
      <c r="L56">
        <v>1659555891.5999999</v>
      </c>
      <c r="M56">
        <f t="shared" si="1"/>
        <v>6.7180137501681525E-3</v>
      </c>
      <c r="N56">
        <f t="shared" si="2"/>
        <v>6.7180137501681525</v>
      </c>
      <c r="O56">
        <f t="shared" si="3"/>
        <v>42.400567378346395</v>
      </c>
      <c r="P56">
        <f t="shared" si="4"/>
        <v>743.09299999999996</v>
      </c>
      <c r="Q56">
        <f t="shared" si="5"/>
        <v>527.77546670211689</v>
      </c>
      <c r="R56">
        <f t="shared" si="6"/>
        <v>52.122220803706604</v>
      </c>
      <c r="S56">
        <f t="shared" si="7"/>
        <v>73.386619627678485</v>
      </c>
      <c r="T56">
        <f t="shared" si="8"/>
        <v>0.36755366122493405</v>
      </c>
      <c r="U56">
        <f t="shared" si="9"/>
        <v>2.9075539541855147</v>
      </c>
      <c r="V56">
        <f t="shared" si="10"/>
        <v>0.34355431163617373</v>
      </c>
      <c r="W56">
        <f t="shared" si="11"/>
        <v>0.21674697169580295</v>
      </c>
      <c r="X56">
        <f t="shared" si="12"/>
        <v>382.36039936537406</v>
      </c>
      <c r="Y56">
        <f t="shared" si="13"/>
        <v>32.777711570472313</v>
      </c>
      <c r="Z56">
        <f t="shared" si="14"/>
        <v>32.038200000000003</v>
      </c>
      <c r="AA56">
        <f t="shared" si="15"/>
        <v>4.7854173569375149</v>
      </c>
      <c r="AB56">
        <f t="shared" si="16"/>
        <v>60.42982787157105</v>
      </c>
      <c r="AC56">
        <f t="shared" si="17"/>
        <v>2.9296854479573997</v>
      </c>
      <c r="AD56">
        <f t="shared" si="18"/>
        <v>4.8480784260774925</v>
      </c>
      <c r="AE56">
        <f t="shared" si="19"/>
        <v>1.8557319089801152</v>
      </c>
      <c r="AF56">
        <f t="shared" si="20"/>
        <v>-296.26440638241553</v>
      </c>
      <c r="AG56">
        <f t="shared" si="21"/>
        <v>36.068646423829215</v>
      </c>
      <c r="AH56">
        <f t="shared" si="22"/>
        <v>2.8175220967654346</v>
      </c>
      <c r="AI56">
        <f t="shared" si="23"/>
        <v>124.98216150355321</v>
      </c>
      <c r="AJ56">
        <v>0</v>
      </c>
      <c r="AK56">
        <v>0</v>
      </c>
      <c r="AL56">
        <f t="shared" si="24"/>
        <v>1</v>
      </c>
      <c r="AM56">
        <f t="shared" si="25"/>
        <v>0</v>
      </c>
      <c r="AN56">
        <f t="shared" si="26"/>
        <v>51313.83474619918</v>
      </c>
      <c r="AO56" t="s">
        <v>403</v>
      </c>
      <c r="AP56">
        <v>10366.9</v>
      </c>
      <c r="AQ56">
        <v>993.59653846153856</v>
      </c>
      <c r="AR56">
        <v>3431.87</v>
      </c>
      <c r="AS56">
        <f t="shared" si="27"/>
        <v>0.71047955241266758</v>
      </c>
      <c r="AT56">
        <v>-3.9894345373445681</v>
      </c>
      <c r="AU56" t="s">
        <v>607</v>
      </c>
      <c r="AV56">
        <v>10077.5</v>
      </c>
      <c r="AW56">
        <v>831.14483999999993</v>
      </c>
      <c r="AX56">
        <v>1168.56</v>
      </c>
      <c r="AY56">
        <f t="shared" si="28"/>
        <v>0.28874440336824814</v>
      </c>
      <c r="AZ56">
        <v>0.5</v>
      </c>
      <c r="BA56">
        <f t="shared" si="29"/>
        <v>1681.0460996826869</v>
      </c>
      <c r="BB56">
        <f t="shared" si="30"/>
        <v>42.400567378346395</v>
      </c>
      <c r="BC56">
        <f t="shared" si="31"/>
        <v>242.696326543699</v>
      </c>
      <c r="BD56">
        <f t="shared" si="32"/>
        <v>2.759591299991565E-2</v>
      </c>
      <c r="BE56">
        <f t="shared" si="33"/>
        <v>1.9368367905798589</v>
      </c>
      <c r="BF56">
        <f t="shared" si="34"/>
        <v>636.61322096943911</v>
      </c>
      <c r="BG56" t="s">
        <v>608</v>
      </c>
      <c r="BH56">
        <v>622.5</v>
      </c>
      <c r="BI56">
        <f t="shared" si="35"/>
        <v>622.5</v>
      </c>
      <c r="BJ56">
        <f t="shared" si="36"/>
        <v>0.46729307866091596</v>
      </c>
      <c r="BK56">
        <f t="shared" si="37"/>
        <v>0.61790858147456329</v>
      </c>
      <c r="BL56">
        <f t="shared" si="38"/>
        <v>0.80562902002940162</v>
      </c>
      <c r="BM56">
        <f t="shared" si="39"/>
        <v>1.9284892801793798</v>
      </c>
      <c r="BN56">
        <f t="shared" si="40"/>
        <v>0.92824288813443179</v>
      </c>
      <c r="BO56">
        <f t="shared" si="41"/>
        <v>0.46279309388230777</v>
      </c>
      <c r="BP56">
        <f t="shared" si="42"/>
        <v>0.53720690611769228</v>
      </c>
      <c r="BQ56">
        <v>1170</v>
      </c>
      <c r="BR56">
        <v>300</v>
      </c>
      <c r="BS56">
        <v>300</v>
      </c>
      <c r="BT56">
        <v>300</v>
      </c>
      <c r="BU56">
        <v>10077.5</v>
      </c>
      <c r="BV56">
        <v>1068.3800000000001</v>
      </c>
      <c r="BW56">
        <v>-1.0705599999999999E-2</v>
      </c>
      <c r="BX56">
        <v>-7.76</v>
      </c>
      <c r="BY56" t="s">
        <v>406</v>
      </c>
      <c r="BZ56" t="s">
        <v>406</v>
      </c>
      <c r="CA56" t="s">
        <v>406</v>
      </c>
      <c r="CB56" t="s">
        <v>406</v>
      </c>
      <c r="CC56" t="s">
        <v>406</v>
      </c>
      <c r="CD56" t="s">
        <v>406</v>
      </c>
      <c r="CE56" t="s">
        <v>406</v>
      </c>
      <c r="CF56" t="s">
        <v>406</v>
      </c>
      <c r="CG56" t="s">
        <v>406</v>
      </c>
      <c r="CH56" t="s">
        <v>406</v>
      </c>
      <c r="CI56">
        <f t="shared" si="43"/>
        <v>1999.82</v>
      </c>
      <c r="CJ56">
        <f t="shared" si="44"/>
        <v>1681.0460996826869</v>
      </c>
      <c r="CK56">
        <f t="shared" si="45"/>
        <v>0.84059870372467871</v>
      </c>
      <c r="CL56">
        <f t="shared" si="46"/>
        <v>0.19119740744935748</v>
      </c>
      <c r="CM56">
        <v>6</v>
      </c>
      <c r="CN56">
        <v>0.5</v>
      </c>
      <c r="CO56" t="s">
        <v>407</v>
      </c>
      <c r="CP56">
        <v>2</v>
      </c>
      <c r="CQ56">
        <v>1659555891.5999999</v>
      </c>
      <c r="CR56">
        <v>743.09299999999996</v>
      </c>
      <c r="CS56">
        <v>799.95500000000004</v>
      </c>
      <c r="CT56">
        <v>29.665199999999999</v>
      </c>
      <c r="CU56">
        <v>21.844000000000001</v>
      </c>
      <c r="CV56">
        <v>742.73800000000006</v>
      </c>
      <c r="CW56">
        <v>29.648700000000002</v>
      </c>
      <c r="CX56">
        <v>500.08100000000002</v>
      </c>
      <c r="CY56">
        <v>98.658699999999996</v>
      </c>
      <c r="CZ56">
        <v>9.9624500000000005E-2</v>
      </c>
      <c r="DA56">
        <v>32.268300000000004</v>
      </c>
      <c r="DB56">
        <v>32.038200000000003</v>
      </c>
      <c r="DC56">
        <v>999.9</v>
      </c>
      <c r="DD56">
        <v>0</v>
      </c>
      <c r="DE56">
        <v>0</v>
      </c>
      <c r="DF56">
        <v>10009.4</v>
      </c>
      <c r="DG56">
        <v>0</v>
      </c>
      <c r="DH56">
        <v>378.34399999999999</v>
      </c>
      <c r="DI56">
        <v>-56.862200000000001</v>
      </c>
      <c r="DJ56">
        <v>765.81100000000004</v>
      </c>
      <c r="DK56">
        <v>817.82</v>
      </c>
      <c r="DL56">
        <v>7.8212099999999998</v>
      </c>
      <c r="DM56">
        <v>799.95500000000004</v>
      </c>
      <c r="DN56">
        <v>21.844000000000001</v>
      </c>
      <c r="DO56">
        <v>2.9267300000000001</v>
      </c>
      <c r="DP56">
        <v>2.1551</v>
      </c>
      <c r="DQ56">
        <v>23.616800000000001</v>
      </c>
      <c r="DR56">
        <v>18.632400000000001</v>
      </c>
      <c r="DS56">
        <v>1999.82</v>
      </c>
      <c r="DT56">
        <v>0.979993</v>
      </c>
      <c r="DU56">
        <v>2.0006599999999999E-2</v>
      </c>
      <c r="DV56">
        <v>0</v>
      </c>
      <c r="DW56">
        <v>830.40200000000004</v>
      </c>
      <c r="DX56">
        <v>5.0005300000000004</v>
      </c>
      <c r="DY56">
        <v>17792.400000000001</v>
      </c>
      <c r="DZ56">
        <v>17831.900000000001</v>
      </c>
      <c r="EA56">
        <v>50</v>
      </c>
      <c r="EB56">
        <v>50.811999999999998</v>
      </c>
      <c r="EC56">
        <v>50.436999999999998</v>
      </c>
      <c r="ED56">
        <v>50.125</v>
      </c>
      <c r="EE56">
        <v>51.186999999999998</v>
      </c>
      <c r="EF56">
        <v>1954.91</v>
      </c>
      <c r="EG56">
        <v>39.909999999999997</v>
      </c>
      <c r="EH56">
        <v>0</v>
      </c>
      <c r="EI56">
        <v>115.4000000953674</v>
      </c>
      <c r="EJ56">
        <v>0</v>
      </c>
      <c r="EK56">
        <v>831.14483999999993</v>
      </c>
      <c r="EL56">
        <v>-4.2496922754725039</v>
      </c>
      <c r="EM56">
        <v>-463.43076864756028</v>
      </c>
      <c r="EN56">
        <v>17830.28</v>
      </c>
      <c r="EO56">
        <v>15</v>
      </c>
      <c r="EP56">
        <v>1659555848.5999999</v>
      </c>
      <c r="EQ56" t="s">
        <v>609</v>
      </c>
      <c r="ER56">
        <v>1659555848.0999999</v>
      </c>
      <c r="ES56">
        <v>1659555848.5999999</v>
      </c>
      <c r="ET56">
        <v>90</v>
      </c>
      <c r="EU56">
        <v>7.0000000000000001E-3</v>
      </c>
      <c r="EV56">
        <v>0</v>
      </c>
      <c r="EW56">
        <v>0.37</v>
      </c>
      <c r="EX56">
        <v>1.7999999999999999E-2</v>
      </c>
      <c r="EY56">
        <v>800</v>
      </c>
      <c r="EZ56">
        <v>21</v>
      </c>
      <c r="FA56">
        <v>0.04</v>
      </c>
      <c r="FB56">
        <v>0.02</v>
      </c>
      <c r="FC56">
        <v>42.492585149822268</v>
      </c>
      <c r="FD56">
        <v>-0.55282635329213403</v>
      </c>
      <c r="FE56">
        <v>0.13091625945876431</v>
      </c>
      <c r="FF56">
        <v>1</v>
      </c>
      <c r="FG56">
        <v>0.3697875310294137</v>
      </c>
      <c r="FH56">
        <v>2.5167752631799121E-3</v>
      </c>
      <c r="FI56">
        <v>3.2968635040294932E-3</v>
      </c>
      <c r="FJ56">
        <v>1</v>
      </c>
      <c r="FK56">
        <v>2</v>
      </c>
      <c r="FL56">
        <v>2</v>
      </c>
      <c r="FM56" t="s">
        <v>409</v>
      </c>
      <c r="FN56">
        <v>3.1272799999999998</v>
      </c>
      <c r="FO56">
        <v>2.7380399999999998</v>
      </c>
      <c r="FP56">
        <v>0.13716</v>
      </c>
      <c r="FQ56">
        <v>0.144008</v>
      </c>
      <c r="FR56">
        <v>0.12299499999999999</v>
      </c>
      <c r="FS56">
        <v>9.9458400000000002E-2</v>
      </c>
      <c r="FT56">
        <v>20524.400000000001</v>
      </c>
      <c r="FU56">
        <v>21117.9</v>
      </c>
      <c r="FV56">
        <v>23658.1</v>
      </c>
      <c r="FW56">
        <v>24992.5</v>
      </c>
      <c r="FX56">
        <v>29913</v>
      </c>
      <c r="FY56">
        <v>31585.9</v>
      </c>
      <c r="FZ56">
        <v>37726.199999999997</v>
      </c>
      <c r="GA56">
        <v>38909</v>
      </c>
      <c r="GB56">
        <v>2.1294499999999998</v>
      </c>
      <c r="GC56">
        <v>1.6997</v>
      </c>
      <c r="GD56">
        <v>4.81308E-3</v>
      </c>
      <c r="GE56">
        <v>0</v>
      </c>
      <c r="GF56">
        <v>31.960100000000001</v>
      </c>
      <c r="GG56">
        <v>999.9</v>
      </c>
      <c r="GH56">
        <v>43.3</v>
      </c>
      <c r="GI56">
        <v>41</v>
      </c>
      <c r="GJ56">
        <v>34.318100000000001</v>
      </c>
      <c r="GK56">
        <v>61.1419</v>
      </c>
      <c r="GL56">
        <v>25.817299999999999</v>
      </c>
      <c r="GM56">
        <v>1</v>
      </c>
      <c r="GN56">
        <v>0.78365899999999999</v>
      </c>
      <c r="GO56">
        <v>3.6913</v>
      </c>
      <c r="GP56">
        <v>20.2684</v>
      </c>
      <c r="GQ56">
        <v>5.2523299999999997</v>
      </c>
      <c r="GR56">
        <v>12.0099</v>
      </c>
      <c r="GS56">
        <v>4.9779499999999999</v>
      </c>
      <c r="GT56">
        <v>3.2929499999999998</v>
      </c>
      <c r="GU56">
        <v>9999</v>
      </c>
      <c r="GV56">
        <v>9999</v>
      </c>
      <c r="GW56">
        <v>9999</v>
      </c>
      <c r="GX56">
        <v>999.9</v>
      </c>
      <c r="GY56">
        <v>1.87598</v>
      </c>
      <c r="GZ56">
        <v>1.8769800000000001</v>
      </c>
      <c r="HA56">
        <v>1.8830899999999999</v>
      </c>
      <c r="HB56">
        <v>1.88629</v>
      </c>
      <c r="HC56">
        <v>1.8771199999999999</v>
      </c>
      <c r="HD56">
        <v>1.88354</v>
      </c>
      <c r="HE56">
        <v>1.8825099999999999</v>
      </c>
      <c r="HF56">
        <v>1.8859900000000001</v>
      </c>
      <c r="HG56">
        <v>5</v>
      </c>
      <c r="HH56">
        <v>0</v>
      </c>
      <c r="HI56">
        <v>0</v>
      </c>
      <c r="HJ56">
        <v>0</v>
      </c>
      <c r="HK56" t="s">
        <v>410</v>
      </c>
      <c r="HL56" t="s">
        <v>411</v>
      </c>
      <c r="HM56" t="s">
        <v>412</v>
      </c>
      <c r="HN56" t="s">
        <v>412</v>
      </c>
      <c r="HO56" t="s">
        <v>412</v>
      </c>
      <c r="HP56" t="s">
        <v>412</v>
      </c>
      <c r="HQ56">
        <v>0</v>
      </c>
      <c r="HR56">
        <v>100</v>
      </c>
      <c r="HS56">
        <v>100</v>
      </c>
      <c r="HT56">
        <v>0.35499999999999998</v>
      </c>
      <c r="HU56">
        <v>1.6500000000000001E-2</v>
      </c>
      <c r="HV56">
        <v>0.40145396246901638</v>
      </c>
      <c r="HW56">
        <v>-6.0172046994075008E-4</v>
      </c>
      <c r="HX56">
        <v>1.0037638322578611E-6</v>
      </c>
      <c r="HY56">
        <v>-3.7503755461929322E-10</v>
      </c>
      <c r="HZ56">
        <v>-3.1584068464618538E-2</v>
      </c>
      <c r="IA56">
        <v>5.4059752819484372E-3</v>
      </c>
      <c r="IB56">
        <v>-1.882334706413767E-4</v>
      </c>
      <c r="IC56">
        <v>2.0440475459167249E-6</v>
      </c>
      <c r="ID56">
        <v>4</v>
      </c>
      <c r="IE56">
        <v>2150</v>
      </c>
      <c r="IF56">
        <v>2</v>
      </c>
      <c r="IG56">
        <v>31</v>
      </c>
      <c r="IH56">
        <v>0.7</v>
      </c>
      <c r="II56">
        <v>0.7</v>
      </c>
      <c r="IJ56">
        <v>1.7626999999999999</v>
      </c>
      <c r="IK56">
        <v>2.6965300000000001</v>
      </c>
      <c r="IL56">
        <v>1.6015600000000001</v>
      </c>
      <c r="IM56">
        <v>2.34253</v>
      </c>
      <c r="IN56">
        <v>1.5502899999999999</v>
      </c>
      <c r="IO56">
        <v>2.3925800000000002</v>
      </c>
      <c r="IP56">
        <v>45.261899999999997</v>
      </c>
      <c r="IQ56">
        <v>24.096299999999999</v>
      </c>
      <c r="IR56">
        <v>18</v>
      </c>
      <c r="IS56">
        <v>613.92600000000004</v>
      </c>
      <c r="IT56">
        <v>368.45800000000003</v>
      </c>
      <c r="IU56">
        <v>28.617699999999999</v>
      </c>
      <c r="IV56">
        <v>36.593699999999998</v>
      </c>
      <c r="IW56">
        <v>30</v>
      </c>
      <c r="IX56">
        <v>36.452300000000001</v>
      </c>
      <c r="IY56">
        <v>36.4514</v>
      </c>
      <c r="IZ56">
        <v>35.277799999999999</v>
      </c>
      <c r="JA56">
        <v>44.322400000000002</v>
      </c>
      <c r="JB56">
        <v>0</v>
      </c>
      <c r="JC56">
        <v>28.605699999999999</v>
      </c>
      <c r="JD56">
        <v>800</v>
      </c>
      <c r="JE56">
        <v>21.7776</v>
      </c>
      <c r="JF56">
        <v>98.385199999999998</v>
      </c>
      <c r="JG56">
        <v>98.451599999999999</v>
      </c>
    </row>
    <row r="57" spans="1:267" x14ac:dyDescent="0.3">
      <c r="A57">
        <v>41</v>
      </c>
      <c r="B57">
        <v>1659556009.5999999</v>
      </c>
      <c r="C57">
        <v>7546</v>
      </c>
      <c r="D57" t="s">
        <v>610</v>
      </c>
      <c r="E57" t="s">
        <v>611</v>
      </c>
      <c r="F57" t="s">
        <v>398</v>
      </c>
      <c r="G57" t="s">
        <v>399</v>
      </c>
      <c r="H57" t="s">
        <v>551</v>
      </c>
      <c r="I57" t="s">
        <v>480</v>
      </c>
      <c r="J57" t="s">
        <v>402</v>
      </c>
      <c r="K57">
        <f t="shared" si="0"/>
        <v>2.1846051377265727</v>
      </c>
      <c r="L57">
        <v>1659556009.5999999</v>
      </c>
      <c r="M57">
        <f t="shared" si="1"/>
        <v>6.5279976223814691E-3</v>
      </c>
      <c r="N57">
        <f t="shared" si="2"/>
        <v>6.5279976223814691</v>
      </c>
      <c r="O57">
        <f t="shared" si="3"/>
        <v>41.321849994027701</v>
      </c>
      <c r="P57">
        <f t="shared" si="4"/>
        <v>1141.49</v>
      </c>
      <c r="Q57">
        <f t="shared" si="5"/>
        <v>912.23198609399071</v>
      </c>
      <c r="R57">
        <f t="shared" si="6"/>
        <v>90.089161064814277</v>
      </c>
      <c r="S57">
        <f t="shared" si="7"/>
        <v>112.72996127246</v>
      </c>
      <c r="T57">
        <f t="shared" si="8"/>
        <v>0.35456419110853254</v>
      </c>
      <c r="U57">
        <f t="shared" si="9"/>
        <v>2.9018345607761162</v>
      </c>
      <c r="V57">
        <f t="shared" si="10"/>
        <v>0.33213461239498759</v>
      </c>
      <c r="W57">
        <f t="shared" si="11"/>
        <v>0.20948099173032192</v>
      </c>
      <c r="X57">
        <f t="shared" si="12"/>
        <v>382.40979936545648</v>
      </c>
      <c r="Y57">
        <f t="shared" si="13"/>
        <v>32.672269598430624</v>
      </c>
      <c r="Z57">
        <f t="shared" si="14"/>
        <v>31.965199999999999</v>
      </c>
      <c r="AA57">
        <f t="shared" si="15"/>
        <v>4.7656858071031705</v>
      </c>
      <c r="AB57">
        <f t="shared" si="16"/>
        <v>60.34833675220068</v>
      </c>
      <c r="AC57">
        <f t="shared" si="17"/>
        <v>2.8999851420246001</v>
      </c>
      <c r="AD57">
        <f t="shared" si="18"/>
        <v>4.805410220222595</v>
      </c>
      <c r="AE57">
        <f t="shared" si="19"/>
        <v>1.8657006650785704</v>
      </c>
      <c r="AF57">
        <f t="shared" si="20"/>
        <v>-287.8846951470228</v>
      </c>
      <c r="AG57">
        <f t="shared" si="21"/>
        <v>22.950291500110314</v>
      </c>
      <c r="AH57">
        <f t="shared" si="22"/>
        <v>1.7942831292106414</v>
      </c>
      <c r="AI57">
        <f t="shared" si="23"/>
        <v>119.26967884775466</v>
      </c>
      <c r="AJ57">
        <v>0</v>
      </c>
      <c r="AK57">
        <v>0</v>
      </c>
      <c r="AL57">
        <f t="shared" si="24"/>
        <v>1</v>
      </c>
      <c r="AM57">
        <f t="shared" si="25"/>
        <v>0</v>
      </c>
      <c r="AN57">
        <f t="shared" si="26"/>
        <v>51179.026837953897</v>
      </c>
      <c r="AO57" t="s">
        <v>403</v>
      </c>
      <c r="AP57">
        <v>10366.9</v>
      </c>
      <c r="AQ57">
        <v>993.59653846153856</v>
      </c>
      <c r="AR57">
        <v>3431.87</v>
      </c>
      <c r="AS57">
        <f t="shared" si="27"/>
        <v>0.71047955241266758</v>
      </c>
      <c r="AT57">
        <v>-3.9894345373445681</v>
      </c>
      <c r="AU57" t="s">
        <v>612</v>
      </c>
      <c r="AV57">
        <v>10077.200000000001</v>
      </c>
      <c r="AW57">
        <v>825.27539999999999</v>
      </c>
      <c r="AX57">
        <v>1157.68</v>
      </c>
      <c r="AY57">
        <f t="shared" si="28"/>
        <v>0.28712994955428106</v>
      </c>
      <c r="AZ57">
        <v>0.5</v>
      </c>
      <c r="BA57">
        <f t="shared" si="29"/>
        <v>1681.2644996827282</v>
      </c>
      <c r="BB57">
        <f t="shared" si="30"/>
        <v>41.321849994027701</v>
      </c>
      <c r="BC57">
        <f t="shared" si="31"/>
        <v>241.37069549065268</v>
      </c>
      <c r="BD57">
        <f t="shared" si="32"/>
        <v>2.6950717474807186E-2</v>
      </c>
      <c r="BE57">
        <f t="shared" si="33"/>
        <v>1.9644374956810167</v>
      </c>
      <c r="BF57">
        <f t="shared" si="34"/>
        <v>633.37040153990949</v>
      </c>
      <c r="BG57" t="s">
        <v>613</v>
      </c>
      <c r="BH57">
        <v>615.29</v>
      </c>
      <c r="BI57">
        <f t="shared" si="35"/>
        <v>615.29</v>
      </c>
      <c r="BJ57">
        <f t="shared" si="36"/>
        <v>0.46851461543777217</v>
      </c>
      <c r="BK57">
        <f t="shared" si="37"/>
        <v>0.61285163812017185</v>
      </c>
      <c r="BL57">
        <f t="shared" si="38"/>
        <v>0.80742957771481716</v>
      </c>
      <c r="BM57">
        <f t="shared" si="39"/>
        <v>2.0258263500985669</v>
      </c>
      <c r="BN57">
        <f t="shared" si="40"/>
        <v>0.93270506195193903</v>
      </c>
      <c r="BO57">
        <f t="shared" si="41"/>
        <v>0.45691593911433753</v>
      </c>
      <c r="BP57">
        <f t="shared" si="42"/>
        <v>0.54308406088566241</v>
      </c>
      <c r="BQ57">
        <v>1172</v>
      </c>
      <c r="BR57">
        <v>300</v>
      </c>
      <c r="BS57">
        <v>300</v>
      </c>
      <c r="BT57">
        <v>300</v>
      </c>
      <c r="BU57">
        <v>10077.200000000001</v>
      </c>
      <c r="BV57">
        <v>1060.3599999999999</v>
      </c>
      <c r="BW57">
        <v>-1.07049E-2</v>
      </c>
      <c r="BX57">
        <v>-7.89</v>
      </c>
      <c r="BY57" t="s">
        <v>406</v>
      </c>
      <c r="BZ57" t="s">
        <v>406</v>
      </c>
      <c r="CA57" t="s">
        <v>406</v>
      </c>
      <c r="CB57" t="s">
        <v>406</v>
      </c>
      <c r="CC57" t="s">
        <v>406</v>
      </c>
      <c r="CD57" t="s">
        <v>406</v>
      </c>
      <c r="CE57" t="s">
        <v>406</v>
      </c>
      <c r="CF57" t="s">
        <v>406</v>
      </c>
      <c r="CG57" t="s">
        <v>406</v>
      </c>
      <c r="CH57" t="s">
        <v>406</v>
      </c>
      <c r="CI57">
        <f t="shared" si="43"/>
        <v>2000.08</v>
      </c>
      <c r="CJ57">
        <f t="shared" si="44"/>
        <v>1681.2644996827282</v>
      </c>
      <c r="CK57">
        <f t="shared" si="45"/>
        <v>0.84059862589632828</v>
      </c>
      <c r="CL57">
        <f t="shared" si="46"/>
        <v>0.19119725179265654</v>
      </c>
      <c r="CM57">
        <v>6</v>
      </c>
      <c r="CN57">
        <v>0.5</v>
      </c>
      <c r="CO57" t="s">
        <v>407</v>
      </c>
      <c r="CP57">
        <v>2</v>
      </c>
      <c r="CQ57">
        <v>1659556009.5999999</v>
      </c>
      <c r="CR57">
        <v>1141.49</v>
      </c>
      <c r="CS57">
        <v>1200.01</v>
      </c>
      <c r="CT57">
        <v>29.364899999999999</v>
      </c>
      <c r="CU57">
        <v>21.7624</v>
      </c>
      <c r="CV57">
        <v>1140.77</v>
      </c>
      <c r="CW57">
        <v>29.344999999999999</v>
      </c>
      <c r="CX57">
        <v>500.07</v>
      </c>
      <c r="CY57">
        <v>98.656599999999997</v>
      </c>
      <c r="CZ57">
        <v>0.100254</v>
      </c>
      <c r="DA57">
        <v>32.111899999999999</v>
      </c>
      <c r="DB57">
        <v>31.965199999999999</v>
      </c>
      <c r="DC57">
        <v>999.9</v>
      </c>
      <c r="DD57">
        <v>0</v>
      </c>
      <c r="DE57">
        <v>0</v>
      </c>
      <c r="DF57">
        <v>9976.8799999999992</v>
      </c>
      <c r="DG57">
        <v>0</v>
      </c>
      <c r="DH57">
        <v>330.10500000000002</v>
      </c>
      <c r="DI57">
        <v>-58.522300000000001</v>
      </c>
      <c r="DJ57">
        <v>1176.02</v>
      </c>
      <c r="DK57">
        <v>1226.71</v>
      </c>
      <c r="DL57">
        <v>7.6024799999999999</v>
      </c>
      <c r="DM57">
        <v>1200.01</v>
      </c>
      <c r="DN57">
        <v>21.7624</v>
      </c>
      <c r="DO57">
        <v>2.8970400000000001</v>
      </c>
      <c r="DP57">
        <v>2.1470099999999999</v>
      </c>
      <c r="DQ57">
        <v>23.447700000000001</v>
      </c>
      <c r="DR57">
        <v>18.572299999999998</v>
      </c>
      <c r="DS57">
        <v>2000.08</v>
      </c>
      <c r="DT57">
        <v>0.97999599999999998</v>
      </c>
      <c r="DU57">
        <v>2.0003699999999999E-2</v>
      </c>
      <c r="DV57">
        <v>0</v>
      </c>
      <c r="DW57">
        <v>825.26199999999994</v>
      </c>
      <c r="DX57">
        <v>5.0005300000000004</v>
      </c>
      <c r="DY57">
        <v>17667.7</v>
      </c>
      <c r="DZ57">
        <v>17834.2</v>
      </c>
      <c r="EA57">
        <v>50.061999999999998</v>
      </c>
      <c r="EB57">
        <v>50.875</v>
      </c>
      <c r="EC57">
        <v>50.5</v>
      </c>
      <c r="ED57">
        <v>50.25</v>
      </c>
      <c r="EE57">
        <v>51.25</v>
      </c>
      <c r="EF57">
        <v>1955.17</v>
      </c>
      <c r="EG57">
        <v>39.909999999999997</v>
      </c>
      <c r="EH57">
        <v>0</v>
      </c>
      <c r="EI57">
        <v>117.4000000953674</v>
      </c>
      <c r="EJ57">
        <v>0</v>
      </c>
      <c r="EK57">
        <v>825.27539999999999</v>
      </c>
      <c r="EL57">
        <v>-1.3560769125901551</v>
      </c>
      <c r="EM57">
        <v>-57.930769081854329</v>
      </c>
      <c r="EN57">
        <v>17671.511999999999</v>
      </c>
      <c r="EO57">
        <v>15</v>
      </c>
      <c r="EP57">
        <v>1659555967.5999999</v>
      </c>
      <c r="EQ57" t="s">
        <v>614</v>
      </c>
      <c r="ER57">
        <v>1659555963.0999999</v>
      </c>
      <c r="ES57">
        <v>1659555967.5999999</v>
      </c>
      <c r="ET57">
        <v>91</v>
      </c>
      <c r="EU57">
        <v>0.251</v>
      </c>
      <c r="EV57">
        <v>3.0000000000000001E-3</v>
      </c>
      <c r="EW57">
        <v>0.72899999999999998</v>
      </c>
      <c r="EX57">
        <v>2.1000000000000001E-2</v>
      </c>
      <c r="EY57">
        <v>1201</v>
      </c>
      <c r="EZ57">
        <v>22</v>
      </c>
      <c r="FA57">
        <v>7.0000000000000007E-2</v>
      </c>
      <c r="FB57">
        <v>0.01</v>
      </c>
      <c r="FC57">
        <v>41.298906204205309</v>
      </c>
      <c r="FD57">
        <v>-0.28791618439101963</v>
      </c>
      <c r="FE57">
        <v>0.13561944401049891</v>
      </c>
      <c r="FF57">
        <v>1</v>
      </c>
      <c r="FG57">
        <v>0.35715164064160693</v>
      </c>
      <c r="FH57">
        <v>-1.386330412725345E-4</v>
      </c>
      <c r="FI57">
        <v>2.919405642351409E-3</v>
      </c>
      <c r="FJ57">
        <v>1</v>
      </c>
      <c r="FK57">
        <v>2</v>
      </c>
      <c r="FL57">
        <v>2</v>
      </c>
      <c r="FM57" t="s">
        <v>409</v>
      </c>
      <c r="FN57">
        <v>3.12717</v>
      </c>
      <c r="FO57">
        <v>2.7383899999999999</v>
      </c>
      <c r="FP57">
        <v>0.181201</v>
      </c>
      <c r="FQ57">
        <v>0.18673200000000001</v>
      </c>
      <c r="FR57">
        <v>0.122137</v>
      </c>
      <c r="FS57">
        <v>9.9203700000000006E-2</v>
      </c>
      <c r="FT57">
        <v>19475.599999999999</v>
      </c>
      <c r="FU57">
        <v>20062.099999999999</v>
      </c>
      <c r="FV57">
        <v>23659.8</v>
      </c>
      <c r="FW57">
        <v>24994.2</v>
      </c>
      <c r="FX57">
        <v>29944.1</v>
      </c>
      <c r="FY57">
        <v>31597.599999999999</v>
      </c>
      <c r="FZ57">
        <v>37728.6</v>
      </c>
      <c r="GA57">
        <v>38912.5</v>
      </c>
      <c r="GB57">
        <v>2.1294499999999998</v>
      </c>
      <c r="GC57">
        <v>1.7019500000000001</v>
      </c>
      <c r="GD57">
        <v>2.7529899999999999E-3</v>
      </c>
      <c r="GE57">
        <v>0</v>
      </c>
      <c r="GF57">
        <v>31.9206</v>
      </c>
      <c r="GG57">
        <v>999.9</v>
      </c>
      <c r="GH57">
        <v>43.2</v>
      </c>
      <c r="GI57">
        <v>40.9</v>
      </c>
      <c r="GJ57">
        <v>34.058399999999999</v>
      </c>
      <c r="GK57">
        <v>60.831899999999997</v>
      </c>
      <c r="GL57">
        <v>25.781199999999998</v>
      </c>
      <c r="GM57">
        <v>1</v>
      </c>
      <c r="GN57">
        <v>0.77741899999999997</v>
      </c>
      <c r="GO57">
        <v>2.98536</v>
      </c>
      <c r="GP57">
        <v>20.283300000000001</v>
      </c>
      <c r="GQ57">
        <v>5.24979</v>
      </c>
      <c r="GR57">
        <v>12.0099</v>
      </c>
      <c r="GS57">
        <v>4.9775499999999999</v>
      </c>
      <c r="GT57">
        <v>3.2930000000000001</v>
      </c>
      <c r="GU57">
        <v>9999</v>
      </c>
      <c r="GV57">
        <v>9999</v>
      </c>
      <c r="GW57">
        <v>9999</v>
      </c>
      <c r="GX57">
        <v>999.9</v>
      </c>
      <c r="GY57">
        <v>1.8759999999999999</v>
      </c>
      <c r="GZ57">
        <v>1.8769800000000001</v>
      </c>
      <c r="HA57">
        <v>1.8830899999999999</v>
      </c>
      <c r="HB57">
        <v>1.88629</v>
      </c>
      <c r="HC57">
        <v>1.87714</v>
      </c>
      <c r="HD57">
        <v>1.88354</v>
      </c>
      <c r="HE57">
        <v>1.88253</v>
      </c>
      <c r="HF57">
        <v>1.8859900000000001</v>
      </c>
      <c r="HG57">
        <v>5</v>
      </c>
      <c r="HH57">
        <v>0</v>
      </c>
      <c r="HI57">
        <v>0</v>
      </c>
      <c r="HJ57">
        <v>0</v>
      </c>
      <c r="HK57" t="s">
        <v>410</v>
      </c>
      <c r="HL57" t="s">
        <v>411</v>
      </c>
      <c r="HM57" t="s">
        <v>412</v>
      </c>
      <c r="HN57" t="s">
        <v>412</v>
      </c>
      <c r="HO57" t="s">
        <v>412</v>
      </c>
      <c r="HP57" t="s">
        <v>412</v>
      </c>
      <c r="HQ57">
        <v>0</v>
      </c>
      <c r="HR57">
        <v>100</v>
      </c>
      <c r="HS57">
        <v>100</v>
      </c>
      <c r="HT57">
        <v>0.72</v>
      </c>
      <c r="HU57">
        <v>1.9900000000000001E-2</v>
      </c>
      <c r="HV57">
        <v>0.65376178180041677</v>
      </c>
      <c r="HW57">
        <v>-6.0172046994075008E-4</v>
      </c>
      <c r="HX57">
        <v>1.0037638322578611E-6</v>
      </c>
      <c r="HY57">
        <v>-3.7503755461929322E-10</v>
      </c>
      <c r="HZ57">
        <v>-2.8312185067904401E-2</v>
      </c>
      <c r="IA57">
        <v>5.4059752819484372E-3</v>
      </c>
      <c r="IB57">
        <v>-1.882334706413767E-4</v>
      </c>
      <c r="IC57">
        <v>2.0440475459167249E-6</v>
      </c>
      <c r="ID57">
        <v>4</v>
      </c>
      <c r="IE57">
        <v>2150</v>
      </c>
      <c r="IF57">
        <v>2</v>
      </c>
      <c r="IG57">
        <v>31</v>
      </c>
      <c r="IH57">
        <v>0.8</v>
      </c>
      <c r="II57">
        <v>0.7</v>
      </c>
      <c r="IJ57">
        <v>2.4572799999999999</v>
      </c>
      <c r="IK57">
        <v>2.6904300000000001</v>
      </c>
      <c r="IL57">
        <v>1.6015600000000001</v>
      </c>
      <c r="IM57">
        <v>2.34375</v>
      </c>
      <c r="IN57">
        <v>1.5502899999999999</v>
      </c>
      <c r="IO57">
        <v>2.4011200000000001</v>
      </c>
      <c r="IP57">
        <v>45.233499999999999</v>
      </c>
      <c r="IQ57">
        <v>24.105</v>
      </c>
      <c r="IR57">
        <v>18</v>
      </c>
      <c r="IS57">
        <v>613.46500000000003</v>
      </c>
      <c r="IT57">
        <v>369.51100000000002</v>
      </c>
      <c r="IU57">
        <v>28.871700000000001</v>
      </c>
      <c r="IV57">
        <v>36.561300000000003</v>
      </c>
      <c r="IW57">
        <v>29.9999</v>
      </c>
      <c r="IX57">
        <v>36.400500000000001</v>
      </c>
      <c r="IY57">
        <v>36.398000000000003</v>
      </c>
      <c r="IZ57">
        <v>49.193199999999997</v>
      </c>
      <c r="JA57">
        <v>44.841099999999997</v>
      </c>
      <c r="JB57">
        <v>0</v>
      </c>
      <c r="JC57">
        <v>28.896599999999999</v>
      </c>
      <c r="JD57">
        <v>1200</v>
      </c>
      <c r="JE57">
        <v>21.682200000000002</v>
      </c>
      <c r="JF57">
        <v>98.391800000000003</v>
      </c>
      <c r="JG57">
        <v>98.459400000000002</v>
      </c>
    </row>
    <row r="58" spans="1:267" x14ac:dyDescent="0.3">
      <c r="A58">
        <v>42</v>
      </c>
      <c r="B58">
        <v>1659556129.0999999</v>
      </c>
      <c r="C58">
        <v>7665.5</v>
      </c>
      <c r="D58" t="s">
        <v>615</v>
      </c>
      <c r="E58" t="s">
        <v>616</v>
      </c>
      <c r="F58" t="s">
        <v>398</v>
      </c>
      <c r="G58" t="s">
        <v>399</v>
      </c>
      <c r="H58" t="s">
        <v>551</v>
      </c>
      <c r="I58" t="s">
        <v>480</v>
      </c>
      <c r="J58" t="s">
        <v>402</v>
      </c>
      <c r="K58">
        <f t="shared" si="0"/>
        <v>1.6885359156993072</v>
      </c>
      <c r="L58">
        <v>1659556129.0999999</v>
      </c>
      <c r="M58">
        <f t="shared" si="1"/>
        <v>6.1002636881314588E-3</v>
      </c>
      <c r="N58">
        <f t="shared" si="2"/>
        <v>6.1002636881314585</v>
      </c>
      <c r="O58">
        <f t="shared" si="3"/>
        <v>40.452097336050748</v>
      </c>
      <c r="P58">
        <f t="shared" si="4"/>
        <v>1440.77</v>
      </c>
      <c r="Q58">
        <f t="shared" si="5"/>
        <v>1190.3169924972228</v>
      </c>
      <c r="R58">
        <f t="shared" si="6"/>
        <v>117.54117621756171</v>
      </c>
      <c r="S58">
        <f t="shared" si="7"/>
        <v>142.27285800876402</v>
      </c>
      <c r="T58">
        <f t="shared" si="8"/>
        <v>0.32616642027073239</v>
      </c>
      <c r="U58">
        <f t="shared" si="9"/>
        <v>2.904956498223946</v>
      </c>
      <c r="V58">
        <f t="shared" si="10"/>
        <v>0.30710129632508992</v>
      </c>
      <c r="W58">
        <f t="shared" si="11"/>
        <v>0.19355830476835492</v>
      </c>
      <c r="X58">
        <f t="shared" si="12"/>
        <v>382.42749936532613</v>
      </c>
      <c r="Y58">
        <f t="shared" si="13"/>
        <v>32.762839498464125</v>
      </c>
      <c r="Z58">
        <f t="shared" si="14"/>
        <v>31.988800000000001</v>
      </c>
      <c r="AA58">
        <f t="shared" si="15"/>
        <v>4.7720570117899905</v>
      </c>
      <c r="AB58">
        <f t="shared" si="16"/>
        <v>60.14006816635429</v>
      </c>
      <c r="AC58">
        <f t="shared" si="17"/>
        <v>2.8865954908223999</v>
      </c>
      <c r="AD58">
        <f t="shared" si="18"/>
        <v>4.7997875274064334</v>
      </c>
      <c r="AE58">
        <f t="shared" si="19"/>
        <v>1.8854615209675907</v>
      </c>
      <c r="AF58">
        <f t="shared" si="20"/>
        <v>-269.02162864659732</v>
      </c>
      <c r="AG58">
        <f t="shared" si="21"/>
        <v>16.037070308582241</v>
      </c>
      <c r="AH58">
        <f t="shared" si="22"/>
        <v>1.2524690330046606</v>
      </c>
      <c r="AI58">
        <f t="shared" si="23"/>
        <v>130.69541006031571</v>
      </c>
      <c r="AJ58">
        <v>0</v>
      </c>
      <c r="AK58">
        <v>0</v>
      </c>
      <c r="AL58">
        <f t="shared" si="24"/>
        <v>1</v>
      </c>
      <c r="AM58">
        <f t="shared" si="25"/>
        <v>0</v>
      </c>
      <c r="AN58">
        <f t="shared" si="26"/>
        <v>51270.214814627863</v>
      </c>
      <c r="AO58" t="s">
        <v>403</v>
      </c>
      <c r="AP58">
        <v>10366.9</v>
      </c>
      <c r="AQ58">
        <v>993.59653846153856</v>
      </c>
      <c r="AR58">
        <v>3431.87</v>
      </c>
      <c r="AS58">
        <f t="shared" si="27"/>
        <v>0.71047955241266758</v>
      </c>
      <c r="AT58">
        <v>-3.9894345373445681</v>
      </c>
      <c r="AU58" t="s">
        <v>617</v>
      </c>
      <c r="AV58">
        <v>10077.4</v>
      </c>
      <c r="AW58">
        <v>820.62343999999996</v>
      </c>
      <c r="AX58">
        <v>1145.68</v>
      </c>
      <c r="AY58">
        <f t="shared" si="28"/>
        <v>0.28372369247957552</v>
      </c>
      <c r="AZ58">
        <v>0.5</v>
      </c>
      <c r="BA58">
        <f t="shared" si="29"/>
        <v>1681.3403996826628</v>
      </c>
      <c r="BB58">
        <f t="shared" si="30"/>
        <v>40.452097336050748</v>
      </c>
      <c r="BC58">
        <f t="shared" si="31"/>
        <v>238.51805325652521</v>
      </c>
      <c r="BD58">
        <f t="shared" si="32"/>
        <v>2.6432203664280739E-2</v>
      </c>
      <c r="BE58">
        <f t="shared" si="33"/>
        <v>1.9954873961315547</v>
      </c>
      <c r="BF58">
        <f t="shared" si="34"/>
        <v>629.76159731973405</v>
      </c>
      <c r="BG58" t="s">
        <v>618</v>
      </c>
      <c r="BH58">
        <v>616.35</v>
      </c>
      <c r="BI58">
        <f t="shared" si="35"/>
        <v>616.35</v>
      </c>
      <c r="BJ58">
        <f t="shared" si="36"/>
        <v>0.46202255429090144</v>
      </c>
      <c r="BK58">
        <f t="shared" si="37"/>
        <v>0.61409056732095302</v>
      </c>
      <c r="BL58">
        <f t="shared" si="38"/>
        <v>0.81199565266806828</v>
      </c>
      <c r="BM58">
        <f t="shared" si="39"/>
        <v>2.1373564009640469</v>
      </c>
      <c r="BN58">
        <f t="shared" si="40"/>
        <v>0.93762657719183684</v>
      </c>
      <c r="BO58">
        <f t="shared" si="41"/>
        <v>0.46122825978291504</v>
      </c>
      <c r="BP58">
        <f t="shared" si="42"/>
        <v>0.53877174021708496</v>
      </c>
      <c r="BQ58">
        <v>1174</v>
      </c>
      <c r="BR58">
        <v>300</v>
      </c>
      <c r="BS58">
        <v>300</v>
      </c>
      <c r="BT58">
        <v>300</v>
      </c>
      <c r="BU58">
        <v>10077.4</v>
      </c>
      <c r="BV58">
        <v>1053.43</v>
      </c>
      <c r="BW58">
        <v>-1.07054E-2</v>
      </c>
      <c r="BX58">
        <v>-5.67</v>
      </c>
      <c r="BY58" t="s">
        <v>406</v>
      </c>
      <c r="BZ58" t="s">
        <v>406</v>
      </c>
      <c r="CA58" t="s">
        <v>406</v>
      </c>
      <c r="CB58" t="s">
        <v>406</v>
      </c>
      <c r="CC58" t="s">
        <v>406</v>
      </c>
      <c r="CD58" t="s">
        <v>406</v>
      </c>
      <c r="CE58" t="s">
        <v>406</v>
      </c>
      <c r="CF58" t="s">
        <v>406</v>
      </c>
      <c r="CG58" t="s">
        <v>406</v>
      </c>
      <c r="CH58" t="s">
        <v>406</v>
      </c>
      <c r="CI58">
        <f t="shared" si="43"/>
        <v>2000.17</v>
      </c>
      <c r="CJ58">
        <f t="shared" si="44"/>
        <v>1681.3403996826628</v>
      </c>
      <c r="CK58">
        <f t="shared" si="45"/>
        <v>0.84059874894767084</v>
      </c>
      <c r="CL58">
        <f t="shared" si="46"/>
        <v>0.19119749789534196</v>
      </c>
      <c r="CM58">
        <v>6</v>
      </c>
      <c r="CN58">
        <v>0.5</v>
      </c>
      <c r="CO58" t="s">
        <v>407</v>
      </c>
      <c r="CP58">
        <v>2</v>
      </c>
      <c r="CQ58">
        <v>1659556129.0999999</v>
      </c>
      <c r="CR58">
        <v>1440.77</v>
      </c>
      <c r="CS58">
        <v>1499.86</v>
      </c>
      <c r="CT58">
        <v>29.231999999999999</v>
      </c>
      <c r="CU58">
        <v>22.125599999999999</v>
      </c>
      <c r="CV58">
        <v>1439.99</v>
      </c>
      <c r="CW58">
        <v>29.214099999999998</v>
      </c>
      <c r="CX58">
        <v>499.995</v>
      </c>
      <c r="CY58">
        <v>98.647900000000007</v>
      </c>
      <c r="CZ58">
        <v>9.9893200000000001E-2</v>
      </c>
      <c r="DA58">
        <v>32.091200000000001</v>
      </c>
      <c r="DB58">
        <v>31.988800000000001</v>
      </c>
      <c r="DC58">
        <v>999.9</v>
      </c>
      <c r="DD58">
        <v>0</v>
      </c>
      <c r="DE58">
        <v>0</v>
      </c>
      <c r="DF58">
        <v>9995.6200000000008</v>
      </c>
      <c r="DG58">
        <v>0</v>
      </c>
      <c r="DH58">
        <v>328.07</v>
      </c>
      <c r="DI58">
        <v>-59.094000000000001</v>
      </c>
      <c r="DJ58">
        <v>1484.16</v>
      </c>
      <c r="DK58">
        <v>1533.8</v>
      </c>
      <c r="DL58">
        <v>7.1063799999999997</v>
      </c>
      <c r="DM58">
        <v>1499.86</v>
      </c>
      <c r="DN58">
        <v>22.125599999999999</v>
      </c>
      <c r="DO58">
        <v>2.88367</v>
      </c>
      <c r="DP58">
        <v>2.1826400000000001</v>
      </c>
      <c r="DQ58">
        <v>23.370999999999999</v>
      </c>
      <c r="DR58">
        <v>18.8355</v>
      </c>
      <c r="DS58">
        <v>2000.17</v>
      </c>
      <c r="DT58">
        <v>0.979993</v>
      </c>
      <c r="DU58">
        <v>2.0006599999999999E-2</v>
      </c>
      <c r="DV58">
        <v>0</v>
      </c>
      <c r="DW58">
        <v>820.83100000000002</v>
      </c>
      <c r="DX58">
        <v>5.0005300000000004</v>
      </c>
      <c r="DY58">
        <v>17572.400000000001</v>
      </c>
      <c r="DZ58">
        <v>17835</v>
      </c>
      <c r="EA58">
        <v>49.936999999999998</v>
      </c>
      <c r="EB58">
        <v>50.686999999999998</v>
      </c>
      <c r="EC58">
        <v>50.375</v>
      </c>
      <c r="ED58">
        <v>50.061999999999998</v>
      </c>
      <c r="EE58">
        <v>51.125</v>
      </c>
      <c r="EF58">
        <v>1955.25</v>
      </c>
      <c r="EG58">
        <v>39.92</v>
      </c>
      <c r="EH58">
        <v>0</v>
      </c>
      <c r="EI58">
        <v>119</v>
      </c>
      <c r="EJ58">
        <v>0</v>
      </c>
      <c r="EK58">
        <v>820.62343999999996</v>
      </c>
      <c r="EL58">
        <v>1.0023077047686879</v>
      </c>
      <c r="EM58">
        <v>-35.146153884483027</v>
      </c>
      <c r="EN58">
        <v>17573.8</v>
      </c>
      <c r="EO58">
        <v>15</v>
      </c>
      <c r="EP58">
        <v>1659556085.5999999</v>
      </c>
      <c r="EQ58" t="s">
        <v>619</v>
      </c>
      <c r="ER58">
        <v>1659556081.5999999</v>
      </c>
      <c r="ES58">
        <v>1659556085.5999999</v>
      </c>
      <c r="ET58">
        <v>92</v>
      </c>
      <c r="EU58">
        <v>3.5000000000000003E-2</v>
      </c>
      <c r="EV58">
        <v>-2E-3</v>
      </c>
      <c r="EW58">
        <v>0.77900000000000003</v>
      </c>
      <c r="EX58">
        <v>1.9E-2</v>
      </c>
      <c r="EY58">
        <v>1500</v>
      </c>
      <c r="EZ58">
        <v>22</v>
      </c>
      <c r="FA58">
        <v>0.06</v>
      </c>
      <c r="FB58">
        <v>0.01</v>
      </c>
      <c r="FC58">
        <v>40.663287231794207</v>
      </c>
      <c r="FD58">
        <v>8.0947799689509478E-2</v>
      </c>
      <c r="FE58">
        <v>0.16242411406730231</v>
      </c>
      <c r="FF58">
        <v>1</v>
      </c>
      <c r="FG58">
        <v>0.33150004744890288</v>
      </c>
      <c r="FH58">
        <v>-1.527895537765245E-2</v>
      </c>
      <c r="FI58">
        <v>4.0296964818022614E-3</v>
      </c>
      <c r="FJ58">
        <v>1</v>
      </c>
      <c r="FK58">
        <v>2</v>
      </c>
      <c r="FL58">
        <v>2</v>
      </c>
      <c r="FM58" t="s">
        <v>409</v>
      </c>
      <c r="FN58">
        <v>3.12676</v>
      </c>
      <c r="FO58">
        <v>2.7381899999999999</v>
      </c>
      <c r="FP58">
        <v>0.20899799999999999</v>
      </c>
      <c r="FQ58">
        <v>0.21383099999999999</v>
      </c>
      <c r="FR58">
        <v>0.12177</v>
      </c>
      <c r="FS58">
        <v>0.10038800000000001</v>
      </c>
      <c r="FT58">
        <v>18814.7</v>
      </c>
      <c r="FU58">
        <v>19394.5</v>
      </c>
      <c r="FV58">
        <v>23663.3</v>
      </c>
      <c r="FW58">
        <v>24998.7</v>
      </c>
      <c r="FX58">
        <v>29960.7</v>
      </c>
      <c r="FY58">
        <v>31561.1</v>
      </c>
      <c r="FZ58">
        <v>37733.800000000003</v>
      </c>
      <c r="GA58">
        <v>38918.699999999997</v>
      </c>
      <c r="GB58">
        <v>2.1295799999999998</v>
      </c>
      <c r="GC58">
        <v>1.7054499999999999</v>
      </c>
      <c r="GD58">
        <v>1.6741499999999999E-2</v>
      </c>
      <c r="GE58">
        <v>0</v>
      </c>
      <c r="GF58">
        <v>31.717199999999998</v>
      </c>
      <c r="GG58">
        <v>999.9</v>
      </c>
      <c r="GH58">
        <v>43.2</v>
      </c>
      <c r="GI58">
        <v>40.9</v>
      </c>
      <c r="GJ58">
        <v>34.059899999999999</v>
      </c>
      <c r="GK58">
        <v>60.741999999999997</v>
      </c>
      <c r="GL58">
        <v>26.049700000000001</v>
      </c>
      <c r="GM58">
        <v>1</v>
      </c>
      <c r="GN58">
        <v>0.77026899999999998</v>
      </c>
      <c r="GO58">
        <v>2.5523699999999998</v>
      </c>
      <c r="GP58">
        <v>20.2896</v>
      </c>
      <c r="GQ58">
        <v>5.2527799999999996</v>
      </c>
      <c r="GR58">
        <v>12.0099</v>
      </c>
      <c r="GS58">
        <v>4.97865</v>
      </c>
      <c r="GT58">
        <v>3.29298</v>
      </c>
      <c r="GU58">
        <v>9999</v>
      </c>
      <c r="GV58">
        <v>9999</v>
      </c>
      <c r="GW58">
        <v>9999</v>
      </c>
      <c r="GX58">
        <v>999.9</v>
      </c>
      <c r="GY58">
        <v>1.8760399999999999</v>
      </c>
      <c r="GZ58">
        <v>1.8770199999999999</v>
      </c>
      <c r="HA58">
        <v>1.8830899999999999</v>
      </c>
      <c r="HB58">
        <v>1.88629</v>
      </c>
      <c r="HC58">
        <v>1.87714</v>
      </c>
      <c r="HD58">
        <v>1.88354</v>
      </c>
      <c r="HE58">
        <v>1.8825499999999999</v>
      </c>
      <c r="HF58">
        <v>1.8859900000000001</v>
      </c>
      <c r="HG58">
        <v>5</v>
      </c>
      <c r="HH58">
        <v>0</v>
      </c>
      <c r="HI58">
        <v>0</v>
      </c>
      <c r="HJ58">
        <v>0</v>
      </c>
      <c r="HK58" t="s">
        <v>410</v>
      </c>
      <c r="HL58" t="s">
        <v>411</v>
      </c>
      <c r="HM58" t="s">
        <v>412</v>
      </c>
      <c r="HN58" t="s">
        <v>412</v>
      </c>
      <c r="HO58" t="s">
        <v>412</v>
      </c>
      <c r="HP58" t="s">
        <v>412</v>
      </c>
      <c r="HQ58">
        <v>0</v>
      </c>
      <c r="HR58">
        <v>100</v>
      </c>
      <c r="HS58">
        <v>100</v>
      </c>
      <c r="HT58">
        <v>0.78</v>
      </c>
      <c r="HU58">
        <v>1.7899999999999999E-2</v>
      </c>
      <c r="HV58">
        <v>0.68887504575619707</v>
      </c>
      <c r="HW58">
        <v>-6.0172046994075008E-4</v>
      </c>
      <c r="HX58">
        <v>1.0037638322578611E-6</v>
      </c>
      <c r="HY58">
        <v>-3.7503755461929322E-10</v>
      </c>
      <c r="HZ58">
        <v>-3.038957672602921E-2</v>
      </c>
      <c r="IA58">
        <v>5.4059752819484372E-3</v>
      </c>
      <c r="IB58">
        <v>-1.882334706413767E-4</v>
      </c>
      <c r="IC58">
        <v>2.0440475459167249E-6</v>
      </c>
      <c r="ID58">
        <v>4</v>
      </c>
      <c r="IE58">
        <v>2150</v>
      </c>
      <c r="IF58">
        <v>2</v>
      </c>
      <c r="IG58">
        <v>31</v>
      </c>
      <c r="IH58">
        <v>0.8</v>
      </c>
      <c r="II58">
        <v>0.7</v>
      </c>
      <c r="IJ58">
        <v>2.94922</v>
      </c>
      <c r="IK58">
        <v>2.6892100000000001</v>
      </c>
      <c r="IL58">
        <v>1.6015600000000001</v>
      </c>
      <c r="IM58">
        <v>2.34375</v>
      </c>
      <c r="IN58">
        <v>1.5502899999999999</v>
      </c>
      <c r="IO58">
        <v>2.4328599999999998</v>
      </c>
      <c r="IP58">
        <v>45.148400000000002</v>
      </c>
      <c r="IQ58">
        <v>24.113800000000001</v>
      </c>
      <c r="IR58">
        <v>18</v>
      </c>
      <c r="IS58">
        <v>612.89599999999996</v>
      </c>
      <c r="IT58">
        <v>371.19900000000001</v>
      </c>
      <c r="IU58">
        <v>28.908999999999999</v>
      </c>
      <c r="IV58">
        <v>36.4816</v>
      </c>
      <c r="IW58">
        <v>29.999199999999998</v>
      </c>
      <c r="IX58">
        <v>36.326300000000003</v>
      </c>
      <c r="IY58">
        <v>36.323</v>
      </c>
      <c r="IZ58">
        <v>59.0229</v>
      </c>
      <c r="JA58">
        <v>42.402299999999997</v>
      </c>
      <c r="JB58">
        <v>0</v>
      </c>
      <c r="JC58">
        <v>29.060099999999998</v>
      </c>
      <c r="JD58">
        <v>1500</v>
      </c>
      <c r="JE58">
        <v>22.161100000000001</v>
      </c>
      <c r="JF58">
        <v>98.405600000000007</v>
      </c>
      <c r="JG58">
        <v>98.475899999999996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2022-08-03T19:49:35Z</dcterms:created>
  <dcterms:modified xsi:type="dcterms:W3CDTF">2022-08-04T18:43:07Z</dcterms:modified>
</cp:coreProperties>
</file>