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L58" i="1" l="1"/>
  <c r="CK58" i="1"/>
  <c r="CI58" i="1"/>
  <c r="CJ58" i="1" s="1"/>
  <c r="BA58" i="1" s="1"/>
  <c r="BN58" i="1"/>
  <c r="BM58" i="1"/>
  <c r="BI58" i="1"/>
  <c r="BL58" i="1" s="1"/>
  <c r="BE58" i="1"/>
  <c r="BC58" i="1"/>
  <c r="AY58" i="1"/>
  <c r="AS58" i="1"/>
  <c r="BF58" i="1" s="1"/>
  <c r="AN58" i="1"/>
  <c r="AL58" i="1" s="1"/>
  <c r="AM58" i="1" s="1"/>
  <c r="AD58" i="1"/>
  <c r="AC58" i="1"/>
  <c r="AB58" i="1" s="1"/>
  <c r="U58" i="1"/>
  <c r="CL57" i="1"/>
  <c r="X57" i="1" s="1"/>
  <c r="CK57" i="1"/>
  <c r="CJ57" i="1"/>
  <c r="BA57" i="1" s="1"/>
  <c r="CI57" i="1"/>
  <c r="BN57" i="1"/>
  <c r="BM57" i="1"/>
  <c r="BL57" i="1"/>
  <c r="BI57" i="1"/>
  <c r="BK57" i="1" s="1"/>
  <c r="BO57" i="1" s="1"/>
  <c r="BP57" i="1" s="1"/>
  <c r="BF57" i="1"/>
  <c r="BE57" i="1"/>
  <c r="AY57" i="1"/>
  <c r="BC57" i="1" s="1"/>
  <c r="AS57" i="1"/>
  <c r="AN57" i="1"/>
  <c r="AL57" i="1"/>
  <c r="AD57" i="1"/>
  <c r="AC57" i="1"/>
  <c r="AB57" i="1"/>
  <c r="U57" i="1"/>
  <c r="CL56" i="1"/>
  <c r="CK56" i="1"/>
  <c r="CJ56" i="1" s="1"/>
  <c r="CI56" i="1"/>
  <c r="BN56" i="1"/>
  <c r="BM56" i="1"/>
  <c r="BK56" i="1"/>
  <c r="BO56" i="1" s="1"/>
  <c r="BP56" i="1" s="1"/>
  <c r="BI56" i="1"/>
  <c r="BJ56" i="1" s="1"/>
  <c r="BE56" i="1"/>
  <c r="BA56" i="1"/>
  <c r="BC56" i="1" s="1"/>
  <c r="AY56" i="1"/>
  <c r="AS56" i="1"/>
  <c r="BF56" i="1" s="1"/>
  <c r="AN56" i="1"/>
  <c r="AL56" i="1"/>
  <c r="P56" i="1" s="1"/>
  <c r="AD56" i="1"/>
  <c r="AC56" i="1"/>
  <c r="AB56" i="1"/>
  <c r="X56" i="1"/>
  <c r="U56" i="1"/>
  <c r="S56" i="1"/>
  <c r="CL55" i="1"/>
  <c r="X55" i="1" s="1"/>
  <c r="CK55" i="1"/>
  <c r="CJ55" i="1"/>
  <c r="BA55" i="1" s="1"/>
  <c r="CI55" i="1"/>
  <c r="BN55" i="1"/>
  <c r="BM55" i="1"/>
  <c r="BL55" i="1"/>
  <c r="BJ55" i="1"/>
  <c r="BI55" i="1"/>
  <c r="BK55" i="1" s="1"/>
  <c r="BO55" i="1" s="1"/>
  <c r="BP55" i="1" s="1"/>
  <c r="BE55" i="1"/>
  <c r="BB55" i="1"/>
  <c r="BD55" i="1" s="1"/>
  <c r="AY55" i="1"/>
  <c r="AS55" i="1"/>
  <c r="BF55" i="1" s="1"/>
  <c r="AN55" i="1"/>
  <c r="AL55" i="1"/>
  <c r="O55" i="1" s="1"/>
  <c r="K55" i="1" s="1"/>
  <c r="AD55" i="1"/>
  <c r="AC55" i="1"/>
  <c r="AB55" i="1"/>
  <c r="U55" i="1"/>
  <c r="S55" i="1"/>
  <c r="P55" i="1"/>
  <c r="CL54" i="1"/>
  <c r="CK54" i="1"/>
  <c r="CI54" i="1"/>
  <c r="BN54" i="1"/>
  <c r="BM54" i="1"/>
  <c r="BI54" i="1"/>
  <c r="BE54" i="1"/>
  <c r="AY54" i="1"/>
  <c r="AS54" i="1"/>
  <c r="BF54" i="1" s="1"/>
  <c r="AN54" i="1"/>
  <c r="AL54" i="1"/>
  <c r="N54" i="1" s="1"/>
  <c r="M54" i="1" s="1"/>
  <c r="AD54" i="1"/>
  <c r="AC54" i="1"/>
  <c r="AB54" i="1"/>
  <c r="U54" i="1"/>
  <c r="S54" i="1"/>
  <c r="O54" i="1"/>
  <c r="CL53" i="1"/>
  <c r="CK53" i="1"/>
  <c r="CJ53" i="1"/>
  <c r="BA53" i="1" s="1"/>
  <c r="CI53" i="1"/>
  <c r="BN53" i="1"/>
  <c r="BM53" i="1"/>
  <c r="BL53" i="1"/>
  <c r="BK53" i="1"/>
  <c r="BO53" i="1" s="1"/>
  <c r="BP53" i="1" s="1"/>
  <c r="BJ53" i="1"/>
  <c r="BI53" i="1"/>
  <c r="BF53" i="1"/>
  <c r="BE53" i="1"/>
  <c r="AY53" i="1"/>
  <c r="AS53" i="1"/>
  <c r="AN53" i="1"/>
  <c r="AL53" i="1" s="1"/>
  <c r="AF53" i="1"/>
  <c r="AD53" i="1"/>
  <c r="AB53" i="1" s="1"/>
  <c r="AC53" i="1"/>
  <c r="X53" i="1"/>
  <c r="U53" i="1"/>
  <c r="P53" i="1"/>
  <c r="N53" i="1"/>
  <c r="M53" i="1" s="1"/>
  <c r="CL52" i="1"/>
  <c r="CK52" i="1"/>
  <c r="CI52" i="1"/>
  <c r="BN52" i="1"/>
  <c r="BM52" i="1"/>
  <c r="BI52" i="1"/>
  <c r="BE52" i="1"/>
  <c r="AY52" i="1"/>
  <c r="AS52" i="1"/>
  <c r="BF52" i="1" s="1"/>
  <c r="AN52" i="1"/>
  <c r="AM52" i="1"/>
  <c r="AL52" i="1"/>
  <c r="N52" i="1" s="1"/>
  <c r="M52" i="1" s="1"/>
  <c r="AD52" i="1"/>
  <c r="AC52" i="1"/>
  <c r="AB52" i="1" s="1"/>
  <c r="U52" i="1"/>
  <c r="S52" i="1"/>
  <c r="P52" i="1"/>
  <c r="O52" i="1"/>
  <c r="CL51" i="1"/>
  <c r="CK51" i="1"/>
  <c r="CJ51" i="1"/>
  <c r="BA51" i="1" s="1"/>
  <c r="CI51" i="1"/>
  <c r="BN51" i="1"/>
  <c r="BM51" i="1"/>
  <c r="BJ51" i="1"/>
  <c r="BI51" i="1"/>
  <c r="BL51" i="1" s="1"/>
  <c r="BF51" i="1"/>
  <c r="BE51" i="1"/>
  <c r="AY51" i="1"/>
  <c r="AS51" i="1"/>
  <c r="AN51" i="1"/>
  <c r="AL51" i="1" s="1"/>
  <c r="AD51" i="1"/>
  <c r="AC51" i="1"/>
  <c r="AB51" i="1"/>
  <c r="X51" i="1"/>
  <c r="U51" i="1"/>
  <c r="CL50" i="1"/>
  <c r="CK50" i="1"/>
  <c r="CI50" i="1"/>
  <c r="CJ50" i="1" s="1"/>
  <c r="BA50" i="1" s="1"/>
  <c r="BC50" i="1" s="1"/>
  <c r="BN50" i="1"/>
  <c r="BM50" i="1"/>
  <c r="BI50" i="1"/>
  <c r="BL50" i="1" s="1"/>
  <c r="BE50" i="1"/>
  <c r="AY50" i="1"/>
  <c r="AS50" i="1"/>
  <c r="BF50" i="1" s="1"/>
  <c r="AN50" i="1"/>
  <c r="AL50" i="1" s="1"/>
  <c r="AM50" i="1" s="1"/>
  <c r="AD50" i="1"/>
  <c r="AC50" i="1"/>
  <c r="AB50" i="1" s="1"/>
  <c r="U50" i="1"/>
  <c r="S50" i="1"/>
  <c r="CL49" i="1"/>
  <c r="X49" i="1" s="1"/>
  <c r="CK49" i="1"/>
  <c r="CJ49" i="1"/>
  <c r="BA49" i="1" s="1"/>
  <c r="CI49" i="1"/>
  <c r="BN49" i="1"/>
  <c r="BM49" i="1"/>
  <c r="BL49" i="1"/>
  <c r="BJ49" i="1"/>
  <c r="BI49" i="1"/>
  <c r="BK49" i="1" s="1"/>
  <c r="BO49" i="1" s="1"/>
  <c r="BP49" i="1" s="1"/>
  <c r="BF49" i="1"/>
  <c r="BE49" i="1"/>
  <c r="AY49" i="1"/>
  <c r="BC49" i="1" s="1"/>
  <c r="AS49" i="1"/>
  <c r="AN49" i="1"/>
  <c r="AL49" i="1"/>
  <c r="AD49" i="1"/>
  <c r="AC49" i="1"/>
  <c r="AB49" i="1"/>
  <c r="U49" i="1"/>
  <c r="CL48" i="1"/>
  <c r="CK48" i="1"/>
  <c r="CI48" i="1"/>
  <c r="BN48" i="1"/>
  <c r="BM48" i="1"/>
  <c r="BK48" i="1"/>
  <c r="BO48" i="1" s="1"/>
  <c r="BP48" i="1" s="1"/>
  <c r="BI48" i="1"/>
  <c r="BJ48" i="1" s="1"/>
  <c r="BE48" i="1"/>
  <c r="AY48" i="1"/>
  <c r="AS48" i="1"/>
  <c r="BF48" i="1" s="1"/>
  <c r="AN48" i="1"/>
  <c r="AM48" i="1"/>
  <c r="AL48" i="1"/>
  <c r="P48" i="1" s="1"/>
  <c r="AD48" i="1"/>
  <c r="AC48" i="1"/>
  <c r="AB48" i="1" s="1"/>
  <c r="U48" i="1"/>
  <c r="S48" i="1"/>
  <c r="CL47" i="1"/>
  <c r="CK47" i="1"/>
  <c r="CJ47" i="1"/>
  <c r="BA47" i="1" s="1"/>
  <c r="CI47" i="1"/>
  <c r="BN47" i="1"/>
  <c r="BM47" i="1"/>
  <c r="BL47" i="1"/>
  <c r="BJ47" i="1"/>
  <c r="BI47" i="1"/>
  <c r="BK47" i="1" s="1"/>
  <c r="BO47" i="1" s="1"/>
  <c r="BP47" i="1" s="1"/>
  <c r="BE47" i="1"/>
  <c r="AY47" i="1"/>
  <c r="BC47" i="1" s="1"/>
  <c r="AS47" i="1"/>
  <c r="BF47" i="1" s="1"/>
  <c r="AN47" i="1"/>
  <c r="AL47" i="1"/>
  <c r="O47" i="1" s="1"/>
  <c r="K47" i="1" s="1"/>
  <c r="AD47" i="1"/>
  <c r="AC47" i="1"/>
  <c r="AB47" i="1"/>
  <c r="X47" i="1"/>
  <c r="U47" i="1"/>
  <c r="P47" i="1"/>
  <c r="CL46" i="1"/>
  <c r="CK46" i="1"/>
  <c r="CI46" i="1"/>
  <c r="BN46" i="1"/>
  <c r="BM46" i="1"/>
  <c r="BI46" i="1"/>
  <c r="BE46" i="1"/>
  <c r="AY46" i="1"/>
  <c r="AS46" i="1"/>
  <c r="BF46" i="1" s="1"/>
  <c r="AN46" i="1"/>
  <c r="AL46" i="1"/>
  <c r="N46" i="1" s="1"/>
  <c r="M46" i="1" s="1"/>
  <c r="AD46" i="1"/>
  <c r="AC46" i="1"/>
  <c r="AB46" i="1" s="1"/>
  <c r="U46" i="1"/>
  <c r="S46" i="1"/>
  <c r="O46" i="1"/>
  <c r="CL45" i="1"/>
  <c r="CK45" i="1"/>
  <c r="CJ45" i="1"/>
  <c r="BA45" i="1" s="1"/>
  <c r="CI45" i="1"/>
  <c r="BP45" i="1"/>
  <c r="BN45" i="1"/>
  <c r="BM45" i="1"/>
  <c r="BL45" i="1"/>
  <c r="BK45" i="1"/>
  <c r="BO45" i="1" s="1"/>
  <c r="BJ45" i="1"/>
  <c r="BI45" i="1"/>
  <c r="BF45" i="1"/>
  <c r="BE45" i="1"/>
  <c r="AY45" i="1"/>
  <c r="AS45" i="1"/>
  <c r="AN45" i="1"/>
  <c r="AL45" i="1" s="1"/>
  <c r="P45" i="1" s="1"/>
  <c r="AD45" i="1"/>
  <c r="AB45" i="1" s="1"/>
  <c r="AC45" i="1"/>
  <c r="X45" i="1"/>
  <c r="U45" i="1"/>
  <c r="CL44" i="1"/>
  <c r="CK44" i="1"/>
  <c r="CI44" i="1"/>
  <c r="BN44" i="1"/>
  <c r="BM44" i="1"/>
  <c r="BI44" i="1"/>
  <c r="BE44" i="1"/>
  <c r="AY44" i="1"/>
  <c r="AS44" i="1"/>
  <c r="BF44" i="1" s="1"/>
  <c r="AN44" i="1"/>
  <c r="AL44" i="1" s="1"/>
  <c r="O44" i="1" s="1"/>
  <c r="AM44" i="1"/>
  <c r="AD44" i="1"/>
  <c r="AC44" i="1"/>
  <c r="AB44" i="1" s="1"/>
  <c r="U44" i="1"/>
  <c r="CL43" i="1"/>
  <c r="CK43" i="1"/>
  <c r="CJ43" i="1"/>
  <c r="BA43" i="1" s="1"/>
  <c r="CI43" i="1"/>
  <c r="BN43" i="1"/>
  <c r="BM43" i="1"/>
  <c r="BL43" i="1"/>
  <c r="BJ43" i="1"/>
  <c r="BI43" i="1"/>
  <c r="BK43" i="1" s="1"/>
  <c r="BO43" i="1" s="1"/>
  <c r="BP43" i="1" s="1"/>
  <c r="BF43" i="1"/>
  <c r="BE43" i="1"/>
  <c r="AY43" i="1"/>
  <c r="BC43" i="1" s="1"/>
  <c r="AS43" i="1"/>
  <c r="AN43" i="1"/>
  <c r="AL43" i="1" s="1"/>
  <c r="AD43" i="1"/>
  <c r="AC43" i="1"/>
  <c r="AB43" i="1"/>
  <c r="X43" i="1"/>
  <c r="U43" i="1"/>
  <c r="CL42" i="1"/>
  <c r="CK42" i="1"/>
  <c r="CI42" i="1"/>
  <c r="BN42" i="1"/>
  <c r="BM42" i="1"/>
  <c r="BI42" i="1"/>
  <c r="BE42" i="1"/>
  <c r="AY42" i="1"/>
  <c r="AS42" i="1"/>
  <c r="BF42" i="1" s="1"/>
  <c r="AN42" i="1"/>
  <c r="AL42" i="1" s="1"/>
  <c r="AM42" i="1" s="1"/>
  <c r="AD42" i="1"/>
  <c r="AC42" i="1"/>
  <c r="AB42" i="1" s="1"/>
  <c r="U42" i="1"/>
  <c r="O42" i="1"/>
  <c r="CL41" i="1"/>
  <c r="X41" i="1" s="1"/>
  <c r="CK41" i="1"/>
  <c r="CJ41" i="1"/>
  <c r="BA41" i="1" s="1"/>
  <c r="CI41" i="1"/>
  <c r="BP41" i="1"/>
  <c r="BN41" i="1"/>
  <c r="BM41" i="1"/>
  <c r="BL41" i="1"/>
  <c r="BK41" i="1"/>
  <c r="BO41" i="1" s="1"/>
  <c r="BJ41" i="1"/>
  <c r="BI41" i="1"/>
  <c r="BF41" i="1"/>
  <c r="BE41" i="1"/>
  <c r="AY41" i="1"/>
  <c r="BC41" i="1" s="1"/>
  <c r="AS41" i="1"/>
  <c r="AN41" i="1"/>
  <c r="AL41" i="1" s="1"/>
  <c r="AD41" i="1"/>
  <c r="AC41" i="1"/>
  <c r="AB41" i="1"/>
  <c r="U41" i="1"/>
  <c r="CL40" i="1"/>
  <c r="CK40" i="1"/>
  <c r="CI40" i="1"/>
  <c r="BN40" i="1"/>
  <c r="BM40" i="1"/>
  <c r="BK40" i="1"/>
  <c r="BO40" i="1" s="1"/>
  <c r="BP40" i="1" s="1"/>
  <c r="BI40" i="1"/>
  <c r="BJ40" i="1" s="1"/>
  <c r="BE40" i="1"/>
  <c r="AY40" i="1"/>
  <c r="AS40" i="1"/>
  <c r="BF40" i="1" s="1"/>
  <c r="AN40" i="1"/>
  <c r="AL40" i="1" s="1"/>
  <c r="AM40" i="1"/>
  <c r="AD40" i="1"/>
  <c r="AC40" i="1"/>
  <c r="AB40" i="1" s="1"/>
  <c r="U40" i="1"/>
  <c r="S40" i="1"/>
  <c r="CL39" i="1"/>
  <c r="CK39" i="1"/>
  <c r="CJ39" i="1"/>
  <c r="BA39" i="1" s="1"/>
  <c r="CI39" i="1"/>
  <c r="BN39" i="1"/>
  <c r="BM39" i="1"/>
  <c r="BL39" i="1"/>
  <c r="BJ39" i="1"/>
  <c r="BI39" i="1"/>
  <c r="BK39" i="1" s="1"/>
  <c r="BO39" i="1" s="1"/>
  <c r="BP39" i="1" s="1"/>
  <c r="BE39" i="1"/>
  <c r="AY39" i="1"/>
  <c r="AS39" i="1"/>
  <c r="BF39" i="1" s="1"/>
  <c r="AN39" i="1"/>
  <c r="AL39" i="1"/>
  <c r="AD39" i="1"/>
  <c r="AB39" i="1" s="1"/>
  <c r="AC39" i="1"/>
  <c r="X39" i="1"/>
  <c r="U39" i="1"/>
  <c r="CL38" i="1"/>
  <c r="CK38" i="1"/>
  <c r="CJ38" i="1"/>
  <c r="BA38" i="1" s="1"/>
  <c r="CI38" i="1"/>
  <c r="BP38" i="1"/>
  <c r="BO38" i="1"/>
  <c r="BN38" i="1"/>
  <c r="BM38" i="1"/>
  <c r="BL38" i="1"/>
  <c r="BK38" i="1"/>
  <c r="BJ38" i="1"/>
  <c r="BI38" i="1"/>
  <c r="BF38" i="1"/>
  <c r="BE38" i="1"/>
  <c r="AY38" i="1"/>
  <c r="AS38" i="1"/>
  <c r="AN38" i="1"/>
  <c r="AL38" i="1" s="1"/>
  <c r="AD38" i="1"/>
  <c r="AB38" i="1" s="1"/>
  <c r="AC38" i="1"/>
  <c r="X38" i="1"/>
  <c r="U38" i="1"/>
  <c r="CL37" i="1"/>
  <c r="CK37" i="1"/>
  <c r="CI37" i="1"/>
  <c r="CJ37" i="1" s="1"/>
  <c r="BA37" i="1" s="1"/>
  <c r="BC37" i="1" s="1"/>
  <c r="BN37" i="1"/>
  <c r="BM37" i="1"/>
  <c r="BI37" i="1"/>
  <c r="BL37" i="1" s="1"/>
  <c r="BE37" i="1"/>
  <c r="AY37" i="1"/>
  <c r="AS37" i="1"/>
  <c r="BF37" i="1" s="1"/>
  <c r="AN37" i="1"/>
  <c r="AM37" i="1"/>
  <c r="AL37" i="1"/>
  <c r="S37" i="1" s="1"/>
  <c r="AD37" i="1"/>
  <c r="AC37" i="1"/>
  <c r="AB37" i="1" s="1"/>
  <c r="U37" i="1"/>
  <c r="O37" i="1"/>
  <c r="K37" i="1" s="1"/>
  <c r="CL36" i="1"/>
  <c r="X36" i="1" s="1"/>
  <c r="CK36" i="1"/>
  <c r="CJ36" i="1" s="1"/>
  <c r="BA36" i="1" s="1"/>
  <c r="BC36" i="1" s="1"/>
  <c r="CI36" i="1"/>
  <c r="BN36" i="1"/>
  <c r="BM36" i="1"/>
  <c r="BL36" i="1"/>
  <c r="BK36" i="1"/>
  <c r="BO36" i="1" s="1"/>
  <c r="BP36" i="1" s="1"/>
  <c r="BJ36" i="1"/>
  <c r="BI36" i="1"/>
  <c r="BF36" i="1"/>
  <c r="BE36" i="1"/>
  <c r="AY36" i="1"/>
  <c r="AS36" i="1"/>
  <c r="AN36" i="1"/>
  <c r="AL36" i="1"/>
  <c r="AD36" i="1"/>
  <c r="AC36" i="1"/>
  <c r="AB36" i="1"/>
  <c r="U36" i="1"/>
  <c r="CL35" i="1"/>
  <c r="X35" i="1" s="1"/>
  <c r="Y35" i="1" s="1"/>
  <c r="Z35" i="1" s="1"/>
  <c r="AH35" i="1" s="1"/>
  <c r="CK35" i="1"/>
  <c r="CJ35" i="1" s="1"/>
  <c r="BA35" i="1" s="1"/>
  <c r="CI35" i="1"/>
  <c r="BO35" i="1"/>
  <c r="BP35" i="1" s="1"/>
  <c r="BN35" i="1"/>
  <c r="BM35" i="1"/>
  <c r="BL35" i="1"/>
  <c r="BK35" i="1"/>
  <c r="BJ35" i="1"/>
  <c r="BI35" i="1"/>
  <c r="BE35" i="1"/>
  <c r="BC35" i="1"/>
  <c r="BB35" i="1"/>
  <c r="BD35" i="1" s="1"/>
  <c r="AY35" i="1"/>
  <c r="AS35" i="1"/>
  <c r="BF35" i="1" s="1"/>
  <c r="AN35" i="1"/>
  <c r="AM35" i="1"/>
  <c r="AL35" i="1"/>
  <c r="N35" i="1" s="1"/>
  <c r="M35" i="1" s="1"/>
  <c r="AD35" i="1"/>
  <c r="AC35" i="1"/>
  <c r="AB35" i="1" s="1"/>
  <c r="AA35" i="1"/>
  <c r="AE35" i="1" s="1"/>
  <c r="U35" i="1"/>
  <c r="S35" i="1"/>
  <c r="P35" i="1"/>
  <c r="O35" i="1"/>
  <c r="CL34" i="1"/>
  <c r="X34" i="1" s="1"/>
  <c r="CK34" i="1"/>
  <c r="CJ34" i="1"/>
  <c r="BA34" i="1" s="1"/>
  <c r="CI34" i="1"/>
  <c r="BN34" i="1"/>
  <c r="BM34" i="1"/>
  <c r="BL34" i="1"/>
  <c r="BK34" i="1"/>
  <c r="BO34" i="1" s="1"/>
  <c r="BP34" i="1" s="1"/>
  <c r="BJ34" i="1"/>
  <c r="BI34" i="1"/>
  <c r="BE34" i="1"/>
  <c r="AY34" i="1"/>
  <c r="AS34" i="1"/>
  <c r="BF34" i="1" s="1"/>
  <c r="AN34" i="1"/>
  <c r="AL34" i="1"/>
  <c r="P34" i="1" s="1"/>
  <c r="AD34" i="1"/>
  <c r="AC34" i="1"/>
  <c r="AB34" i="1"/>
  <c r="U34" i="1"/>
  <c r="CL33" i="1"/>
  <c r="CK33" i="1"/>
  <c r="CI33" i="1"/>
  <c r="BN33" i="1"/>
  <c r="BM33" i="1"/>
  <c r="BK33" i="1"/>
  <c r="BO33" i="1" s="1"/>
  <c r="BP33" i="1" s="1"/>
  <c r="BI33" i="1"/>
  <c r="BJ33" i="1" s="1"/>
  <c r="BE33" i="1"/>
  <c r="AY33" i="1"/>
  <c r="AS33" i="1"/>
  <c r="BF33" i="1" s="1"/>
  <c r="AN33" i="1"/>
  <c r="AL33" i="1" s="1"/>
  <c r="AD33" i="1"/>
  <c r="AC33" i="1"/>
  <c r="AB33" i="1" s="1"/>
  <c r="U33" i="1"/>
  <c r="CL32" i="1"/>
  <c r="CK32" i="1"/>
  <c r="CJ32" i="1"/>
  <c r="BA32" i="1" s="1"/>
  <c r="CI32" i="1"/>
  <c r="BN32" i="1"/>
  <c r="BM32" i="1"/>
  <c r="BL32" i="1"/>
  <c r="BJ32" i="1"/>
  <c r="BI32" i="1"/>
  <c r="BK32" i="1" s="1"/>
  <c r="BO32" i="1" s="1"/>
  <c r="BP32" i="1" s="1"/>
  <c r="BF32" i="1"/>
  <c r="BE32" i="1"/>
  <c r="AY32" i="1"/>
  <c r="AS32" i="1"/>
  <c r="AN32" i="1"/>
  <c r="AL32" i="1" s="1"/>
  <c r="AD32" i="1"/>
  <c r="AB32" i="1" s="1"/>
  <c r="AC32" i="1"/>
  <c r="X32" i="1"/>
  <c r="U32" i="1"/>
  <c r="CL31" i="1"/>
  <c r="CK31" i="1"/>
  <c r="CI31" i="1"/>
  <c r="BN31" i="1"/>
  <c r="BM31" i="1"/>
  <c r="BI31" i="1"/>
  <c r="BE31" i="1"/>
  <c r="AY31" i="1"/>
  <c r="AS31" i="1"/>
  <c r="BF31" i="1" s="1"/>
  <c r="AN31" i="1"/>
  <c r="AM31" i="1"/>
  <c r="AL31" i="1"/>
  <c r="N31" i="1" s="1"/>
  <c r="M31" i="1" s="1"/>
  <c r="AD31" i="1"/>
  <c r="AC31" i="1"/>
  <c r="AB31" i="1" s="1"/>
  <c r="U31" i="1"/>
  <c r="O31" i="1"/>
  <c r="CL30" i="1"/>
  <c r="CK30" i="1"/>
  <c r="CJ30" i="1"/>
  <c r="BA30" i="1" s="1"/>
  <c r="CI30" i="1"/>
  <c r="BP30" i="1"/>
  <c r="BN30" i="1"/>
  <c r="BM30" i="1"/>
  <c r="BL30" i="1"/>
  <c r="BJ30" i="1"/>
  <c r="BI30" i="1"/>
  <c r="BK30" i="1" s="1"/>
  <c r="BO30" i="1" s="1"/>
  <c r="BF30" i="1"/>
  <c r="BE30" i="1"/>
  <c r="AY30" i="1"/>
  <c r="BC30" i="1" s="1"/>
  <c r="AS30" i="1"/>
  <c r="AN30" i="1"/>
  <c r="AL30" i="1" s="1"/>
  <c r="AD30" i="1"/>
  <c r="AB30" i="1" s="1"/>
  <c r="AC30" i="1"/>
  <c r="X30" i="1"/>
  <c r="U30" i="1"/>
  <c r="P30" i="1"/>
  <c r="CL29" i="1"/>
  <c r="CK29" i="1"/>
  <c r="CI29" i="1"/>
  <c r="BN29" i="1"/>
  <c r="BM29" i="1"/>
  <c r="BI29" i="1"/>
  <c r="BE29" i="1"/>
  <c r="AY29" i="1"/>
  <c r="AS29" i="1"/>
  <c r="BF29" i="1" s="1"/>
  <c r="AN29" i="1"/>
  <c r="AM29" i="1"/>
  <c r="AL29" i="1"/>
  <c r="P29" i="1" s="1"/>
  <c r="AD29" i="1"/>
  <c r="AC29" i="1"/>
  <c r="AB29" i="1" s="1"/>
  <c r="U29" i="1"/>
  <c r="S29" i="1"/>
  <c r="O29" i="1"/>
  <c r="CL28" i="1"/>
  <c r="X28" i="1" s="1"/>
  <c r="CK28" i="1"/>
  <c r="CJ28" i="1" s="1"/>
  <c r="BA28" i="1" s="1"/>
  <c r="CI28" i="1"/>
  <c r="BN28" i="1"/>
  <c r="BM28" i="1"/>
  <c r="BL28" i="1"/>
  <c r="BK28" i="1"/>
  <c r="BO28" i="1" s="1"/>
  <c r="BP28" i="1" s="1"/>
  <c r="BJ28" i="1"/>
  <c r="BI28" i="1"/>
  <c r="BF28" i="1"/>
  <c r="BE28" i="1"/>
  <c r="AY28" i="1"/>
  <c r="AS28" i="1"/>
  <c r="AN28" i="1"/>
  <c r="AL28" i="1"/>
  <c r="AD28" i="1"/>
  <c r="AB28" i="1" s="1"/>
  <c r="AC28" i="1"/>
  <c r="U28" i="1"/>
  <c r="CL27" i="1"/>
  <c r="CK27" i="1"/>
  <c r="CI27" i="1"/>
  <c r="BN27" i="1"/>
  <c r="BM27" i="1"/>
  <c r="BK27" i="1"/>
  <c r="BO27" i="1" s="1"/>
  <c r="BP27" i="1" s="1"/>
  <c r="BI27" i="1"/>
  <c r="BL27" i="1" s="1"/>
  <c r="BE27" i="1"/>
  <c r="AY27" i="1"/>
  <c r="AS27" i="1"/>
  <c r="BF27" i="1" s="1"/>
  <c r="AN27" i="1"/>
  <c r="AM27" i="1"/>
  <c r="AL27" i="1"/>
  <c r="N27" i="1" s="1"/>
  <c r="AD27" i="1"/>
  <c r="AC27" i="1"/>
  <c r="AB27" i="1" s="1"/>
  <c r="X27" i="1"/>
  <c r="U27" i="1"/>
  <c r="S27" i="1"/>
  <c r="P27" i="1"/>
  <c r="O27" i="1"/>
  <c r="BB27" i="1" s="1"/>
  <c r="M27" i="1"/>
  <c r="CL26" i="1"/>
  <c r="CK26" i="1"/>
  <c r="CJ26" i="1"/>
  <c r="CI26" i="1"/>
  <c r="BP26" i="1"/>
  <c r="BN26" i="1"/>
  <c r="BM26" i="1"/>
  <c r="BL26" i="1"/>
  <c r="BK26" i="1"/>
  <c r="BO26" i="1" s="1"/>
  <c r="BJ26" i="1"/>
  <c r="BI26" i="1"/>
  <c r="BE26" i="1"/>
  <c r="BA26" i="1"/>
  <c r="AY26" i="1"/>
  <c r="AS26" i="1"/>
  <c r="BF26" i="1" s="1"/>
  <c r="AN26" i="1"/>
  <c r="AL26" i="1" s="1"/>
  <c r="AD26" i="1"/>
  <c r="AC26" i="1"/>
  <c r="AB26" i="1"/>
  <c r="X26" i="1"/>
  <c r="U26" i="1"/>
  <c r="CL25" i="1"/>
  <c r="CK25" i="1"/>
  <c r="CJ25" i="1"/>
  <c r="BA25" i="1" s="1"/>
  <c r="CI25" i="1"/>
  <c r="BN25" i="1"/>
  <c r="BM25" i="1"/>
  <c r="BI25" i="1"/>
  <c r="BL25" i="1" s="1"/>
  <c r="BE25" i="1"/>
  <c r="AY25" i="1"/>
  <c r="BC25" i="1" s="1"/>
  <c r="AS25" i="1"/>
  <c r="BF25" i="1" s="1"/>
  <c r="AN25" i="1"/>
  <c r="AL25" i="1" s="1"/>
  <c r="O25" i="1" s="1"/>
  <c r="AM25" i="1"/>
  <c r="AD25" i="1"/>
  <c r="AC25" i="1"/>
  <c r="X25" i="1"/>
  <c r="U25" i="1"/>
  <c r="S25" i="1"/>
  <c r="P25" i="1"/>
  <c r="N25" i="1"/>
  <c r="M25" i="1" s="1"/>
  <c r="CL24" i="1"/>
  <c r="CK24" i="1"/>
  <c r="CI24" i="1"/>
  <c r="CJ24" i="1" s="1"/>
  <c r="BA24" i="1" s="1"/>
  <c r="BC24" i="1" s="1"/>
  <c r="BN24" i="1"/>
  <c r="BM24" i="1"/>
  <c r="BL24" i="1"/>
  <c r="BK24" i="1"/>
  <c r="BO24" i="1" s="1"/>
  <c r="BP24" i="1" s="1"/>
  <c r="BI24" i="1"/>
  <c r="BJ24" i="1" s="1"/>
  <c r="BF24" i="1"/>
  <c r="BE24" i="1"/>
  <c r="AY24" i="1"/>
  <c r="AS24" i="1"/>
  <c r="AN24" i="1"/>
  <c r="AL24" i="1" s="1"/>
  <c r="AD24" i="1"/>
  <c r="AB24" i="1" s="1"/>
  <c r="AC24" i="1"/>
  <c r="U24" i="1"/>
  <c r="CL23" i="1"/>
  <c r="CK23" i="1"/>
  <c r="CJ23" i="1"/>
  <c r="BA23" i="1" s="1"/>
  <c r="CI23" i="1"/>
  <c r="BO23" i="1"/>
  <c r="BP23" i="1" s="1"/>
  <c r="BN23" i="1"/>
  <c r="BM23" i="1"/>
  <c r="BL23" i="1"/>
  <c r="BK23" i="1"/>
  <c r="BJ23" i="1"/>
  <c r="BI23" i="1"/>
  <c r="BF23" i="1"/>
  <c r="BE23" i="1"/>
  <c r="AY23" i="1"/>
  <c r="BC23" i="1" s="1"/>
  <c r="AS23" i="1"/>
  <c r="AN23" i="1"/>
  <c r="AL23" i="1" s="1"/>
  <c r="AD23" i="1"/>
  <c r="AC23" i="1"/>
  <c r="AB23" i="1" s="1"/>
  <c r="X23" i="1"/>
  <c r="U23" i="1"/>
  <c r="CL22" i="1"/>
  <c r="CK22" i="1"/>
  <c r="CI22" i="1"/>
  <c r="CJ22" i="1" s="1"/>
  <c r="BA22" i="1" s="1"/>
  <c r="BN22" i="1"/>
  <c r="BM22" i="1"/>
  <c r="BI22" i="1"/>
  <c r="BL22" i="1" s="1"/>
  <c r="BE22" i="1"/>
  <c r="AY22" i="1"/>
  <c r="AS22" i="1"/>
  <c r="BF22" i="1" s="1"/>
  <c r="AN22" i="1"/>
  <c r="AL22" i="1"/>
  <c r="N22" i="1" s="1"/>
  <c r="M22" i="1" s="1"/>
  <c r="AD22" i="1"/>
  <c r="AC22" i="1"/>
  <c r="AB22" i="1"/>
  <c r="U22" i="1"/>
  <c r="O22" i="1"/>
  <c r="K22" i="1" s="1"/>
  <c r="CL21" i="1"/>
  <c r="CK21" i="1"/>
  <c r="CJ21" i="1" s="1"/>
  <c r="BA21" i="1" s="1"/>
  <c r="BC21" i="1" s="1"/>
  <c r="CI21" i="1"/>
  <c r="BN21" i="1"/>
  <c r="BM21" i="1"/>
  <c r="BK21" i="1"/>
  <c r="BO21" i="1" s="1"/>
  <c r="BP21" i="1" s="1"/>
  <c r="BJ21" i="1"/>
  <c r="BI21" i="1"/>
  <c r="BL21" i="1" s="1"/>
  <c r="BF21" i="1"/>
  <c r="BE21" i="1"/>
  <c r="AY21" i="1"/>
  <c r="AS21" i="1"/>
  <c r="AN21" i="1"/>
  <c r="AL21" i="1" s="1"/>
  <c r="AD21" i="1"/>
  <c r="AB21" i="1" s="1"/>
  <c r="AC21" i="1"/>
  <c r="X21" i="1"/>
  <c r="U21" i="1"/>
  <c r="CL20" i="1"/>
  <c r="X20" i="1" s="1"/>
  <c r="CK20" i="1"/>
  <c r="CJ20" i="1"/>
  <c r="BA20" i="1" s="1"/>
  <c r="CI20" i="1"/>
  <c r="BN20" i="1"/>
  <c r="BM20" i="1"/>
  <c r="BL20" i="1"/>
  <c r="BJ20" i="1"/>
  <c r="BI20" i="1"/>
  <c r="BK20" i="1" s="1"/>
  <c r="BO20" i="1" s="1"/>
  <c r="BP20" i="1" s="1"/>
  <c r="BE20" i="1"/>
  <c r="AY20" i="1"/>
  <c r="BC20" i="1" s="1"/>
  <c r="AS20" i="1"/>
  <c r="BF20" i="1" s="1"/>
  <c r="AN20" i="1"/>
  <c r="AL20" i="1" s="1"/>
  <c r="AD20" i="1"/>
  <c r="AC20" i="1"/>
  <c r="AB20" i="1" s="1"/>
  <c r="U20" i="1"/>
  <c r="CL19" i="1"/>
  <c r="CK19" i="1"/>
  <c r="CI19" i="1"/>
  <c r="CJ19" i="1" s="1"/>
  <c r="BA19" i="1" s="1"/>
  <c r="BC19" i="1" s="1"/>
  <c r="BN19" i="1"/>
  <c r="BM19" i="1"/>
  <c r="BK19" i="1"/>
  <c r="BO19" i="1" s="1"/>
  <c r="BP19" i="1" s="1"/>
  <c r="BI19" i="1"/>
  <c r="BL19" i="1" s="1"/>
  <c r="BE19" i="1"/>
  <c r="AY19" i="1"/>
  <c r="AS19" i="1"/>
  <c r="BF19" i="1" s="1"/>
  <c r="AN19" i="1"/>
  <c r="AL19" i="1"/>
  <c r="S19" i="1" s="1"/>
  <c r="AD19" i="1"/>
  <c r="AC19" i="1"/>
  <c r="AB19" i="1"/>
  <c r="U19" i="1"/>
  <c r="CL18" i="1"/>
  <c r="CK18" i="1"/>
  <c r="CJ18" i="1"/>
  <c r="BA18" i="1" s="1"/>
  <c r="BC18" i="1" s="1"/>
  <c r="CI18" i="1"/>
  <c r="BP18" i="1"/>
  <c r="BO18" i="1"/>
  <c r="BN18" i="1"/>
  <c r="BM18" i="1"/>
  <c r="BL18" i="1"/>
  <c r="BK18" i="1"/>
  <c r="BJ18" i="1"/>
  <c r="BI18" i="1"/>
  <c r="BF18" i="1"/>
  <c r="BE18" i="1"/>
  <c r="AY18" i="1"/>
  <c r="AS18" i="1"/>
  <c r="AN18" i="1"/>
  <c r="AL18" i="1" s="1"/>
  <c r="AD18" i="1"/>
  <c r="AC18" i="1"/>
  <c r="AB18" i="1" s="1"/>
  <c r="X18" i="1"/>
  <c r="U18" i="1"/>
  <c r="CL17" i="1"/>
  <c r="CK17" i="1"/>
  <c r="CI17" i="1"/>
  <c r="CJ17" i="1" s="1"/>
  <c r="BA17" i="1" s="1"/>
  <c r="BN17" i="1"/>
  <c r="BM17" i="1"/>
  <c r="BL17" i="1"/>
  <c r="BI17" i="1"/>
  <c r="BK17" i="1" s="1"/>
  <c r="BO17" i="1" s="1"/>
  <c r="BP17" i="1" s="1"/>
  <c r="BE17" i="1"/>
  <c r="BB17" i="1"/>
  <c r="AY17" i="1"/>
  <c r="AS17" i="1"/>
  <c r="BF17" i="1" s="1"/>
  <c r="AN17" i="1"/>
  <c r="AL17" i="1"/>
  <c r="P17" i="1" s="1"/>
  <c r="AD17" i="1"/>
  <c r="AC17" i="1"/>
  <c r="AB17" i="1"/>
  <c r="U17" i="1"/>
  <c r="O17" i="1"/>
  <c r="K17" i="1" s="1"/>
  <c r="P24" i="1" l="1"/>
  <c r="N24" i="1"/>
  <c r="M24" i="1" s="1"/>
  <c r="O24" i="1"/>
  <c r="AM24" i="1"/>
  <c r="S24" i="1"/>
  <c r="P18" i="1"/>
  <c r="S18" i="1"/>
  <c r="O18" i="1"/>
  <c r="N18" i="1"/>
  <c r="M18" i="1" s="1"/>
  <c r="AM18" i="1"/>
  <c r="BC17" i="1"/>
  <c r="BC22" i="1"/>
  <c r="AG20" i="1"/>
  <c r="BD17" i="1"/>
  <c r="S20" i="1"/>
  <c r="AM20" i="1"/>
  <c r="P20" i="1"/>
  <c r="O20" i="1"/>
  <c r="N20" i="1"/>
  <c r="M20" i="1" s="1"/>
  <c r="Y20" i="1"/>
  <c r="Z20" i="1" s="1"/>
  <c r="Y18" i="1"/>
  <c r="Z18" i="1" s="1"/>
  <c r="AM21" i="1"/>
  <c r="S21" i="1"/>
  <c r="N21" i="1"/>
  <c r="M21" i="1" s="1"/>
  <c r="P21" i="1"/>
  <c r="O21" i="1"/>
  <c r="O23" i="1"/>
  <c r="N23" i="1"/>
  <c r="M23" i="1" s="1"/>
  <c r="AM23" i="1"/>
  <c r="P23" i="1"/>
  <c r="S23" i="1"/>
  <c r="Y25" i="1"/>
  <c r="Z25" i="1" s="1"/>
  <c r="V25" i="1" s="1"/>
  <c r="T25" i="1" s="1"/>
  <c r="W25" i="1" s="1"/>
  <c r="Q25" i="1" s="1"/>
  <c r="R25" i="1" s="1"/>
  <c r="AF25" i="1"/>
  <c r="BB25" i="1"/>
  <c r="BD25" i="1" s="1"/>
  <c r="AM26" i="1"/>
  <c r="S26" i="1"/>
  <c r="P26" i="1"/>
  <c r="O26" i="1"/>
  <c r="N26" i="1"/>
  <c r="M26" i="1" s="1"/>
  <c r="AF22" i="1"/>
  <c r="BL29" i="1"/>
  <c r="BK29" i="1"/>
  <c r="BO29" i="1" s="1"/>
  <c r="BP29" i="1" s="1"/>
  <c r="BJ29" i="1"/>
  <c r="S17" i="1"/>
  <c r="AM19" i="1"/>
  <c r="P22" i="1"/>
  <c r="X22" i="1"/>
  <c r="BJ22" i="1"/>
  <c r="Y23" i="1"/>
  <c r="Z23" i="1" s="1"/>
  <c r="Y28" i="1"/>
  <c r="Z28" i="1" s="1"/>
  <c r="BL31" i="1"/>
  <c r="BK31" i="1"/>
  <c r="BO31" i="1" s="1"/>
  <c r="BP31" i="1" s="1"/>
  <c r="BJ31" i="1"/>
  <c r="P33" i="1"/>
  <c r="O33" i="1"/>
  <c r="N33" i="1"/>
  <c r="M33" i="1" s="1"/>
  <c r="AM33" i="1"/>
  <c r="S33" i="1"/>
  <c r="AF52" i="1"/>
  <c r="Y55" i="1"/>
  <c r="Z55" i="1" s="1"/>
  <c r="N19" i="1"/>
  <c r="M19" i="1" s="1"/>
  <c r="BK22" i="1"/>
  <c r="BO22" i="1" s="1"/>
  <c r="BP22" i="1" s="1"/>
  <c r="CJ27" i="1"/>
  <c r="BA27" i="1" s="1"/>
  <c r="BC27" i="1" s="1"/>
  <c r="CJ33" i="1"/>
  <c r="BA33" i="1" s="1"/>
  <c r="BC33" i="1" s="1"/>
  <c r="AM39" i="1"/>
  <c r="N39" i="1"/>
  <c r="M39" i="1" s="1"/>
  <c r="S39" i="1"/>
  <c r="P39" i="1"/>
  <c r="S28" i="1"/>
  <c r="P28" i="1"/>
  <c r="O28" i="1"/>
  <c r="AM28" i="1"/>
  <c r="O19" i="1"/>
  <c r="BC28" i="1"/>
  <c r="K29" i="1"/>
  <c r="BB29" i="1"/>
  <c r="AF31" i="1"/>
  <c r="AF27" i="1"/>
  <c r="AM17" i="1"/>
  <c r="BB22" i="1"/>
  <c r="BD22" i="1" s="1"/>
  <c r="N17" i="1"/>
  <c r="M17" i="1" s="1"/>
  <c r="P19" i="1"/>
  <c r="X19" i="1"/>
  <c r="BJ19" i="1"/>
  <c r="S22" i="1"/>
  <c r="CJ29" i="1"/>
  <c r="BA29" i="1" s="1"/>
  <c r="BC29" i="1" s="1"/>
  <c r="X29" i="1"/>
  <c r="CJ31" i="1"/>
  <c r="BA31" i="1" s="1"/>
  <c r="BC31" i="1" s="1"/>
  <c r="X31" i="1"/>
  <c r="K35" i="1"/>
  <c r="AF35" i="1"/>
  <c r="AI35" i="1" s="1"/>
  <c r="V35" i="1"/>
  <c r="T35" i="1" s="1"/>
  <c r="W35" i="1" s="1"/>
  <c r="Q35" i="1" s="1"/>
  <c r="R35" i="1" s="1"/>
  <c r="S36" i="1"/>
  <c r="P36" i="1"/>
  <c r="O36" i="1"/>
  <c r="N36" i="1"/>
  <c r="M36" i="1" s="1"/>
  <c r="AM36" i="1"/>
  <c r="AM38" i="1"/>
  <c r="S38" i="1"/>
  <c r="P38" i="1"/>
  <c r="O38" i="1"/>
  <c r="K31" i="1"/>
  <c r="BB31" i="1"/>
  <c r="O32" i="1"/>
  <c r="N32" i="1"/>
  <c r="M32" i="1" s="1"/>
  <c r="Y32" i="1" s="1"/>
  <c r="Z32" i="1" s="1"/>
  <c r="AM32" i="1"/>
  <c r="S32" i="1"/>
  <c r="O39" i="1"/>
  <c r="S43" i="1"/>
  <c r="O43" i="1"/>
  <c r="AM43" i="1"/>
  <c r="N43" i="1"/>
  <c r="M43" i="1" s="1"/>
  <c r="CJ46" i="1"/>
  <c r="BA46" i="1" s="1"/>
  <c r="BC46" i="1" s="1"/>
  <c r="X46" i="1"/>
  <c r="S51" i="1"/>
  <c r="P51" i="1"/>
  <c r="O51" i="1"/>
  <c r="AM51" i="1"/>
  <c r="N51" i="1"/>
  <c r="M51" i="1" s="1"/>
  <c r="Y51" i="1" s="1"/>
  <c r="Z51" i="1" s="1"/>
  <c r="AM22" i="1"/>
  <c r="BJ25" i="1"/>
  <c r="N28" i="1"/>
  <c r="M28" i="1" s="1"/>
  <c r="AM30" i="1"/>
  <c r="S30" i="1"/>
  <c r="O30" i="1"/>
  <c r="N38" i="1"/>
  <c r="M38" i="1" s="1"/>
  <c r="BC38" i="1"/>
  <c r="P41" i="1"/>
  <c r="O41" i="1"/>
  <c r="AM41" i="1"/>
  <c r="S41" i="1"/>
  <c r="N41" i="1"/>
  <c r="M41" i="1" s="1"/>
  <c r="P43" i="1"/>
  <c r="X17" i="1"/>
  <c r="BJ17" i="1"/>
  <c r="X24" i="1"/>
  <c r="AB25" i="1"/>
  <c r="K25" i="1" s="1"/>
  <c r="BK25" i="1"/>
  <c r="BO25" i="1" s="1"/>
  <c r="BP25" i="1" s="1"/>
  <c r="BC26" i="1"/>
  <c r="Y27" i="1"/>
  <c r="Z27" i="1" s="1"/>
  <c r="V27" i="1" s="1"/>
  <c r="T27" i="1" s="1"/>
  <c r="W27" i="1" s="1"/>
  <c r="Q27" i="1" s="1"/>
  <c r="R27" i="1" s="1"/>
  <c r="N30" i="1"/>
  <c r="M30" i="1" s="1"/>
  <c r="Y30" i="1" s="1"/>
  <c r="Z30" i="1" s="1"/>
  <c r="P32" i="1"/>
  <c r="BC32" i="1"/>
  <c r="BC34" i="1"/>
  <c r="AG35" i="1"/>
  <c r="Y39" i="1"/>
  <c r="Z39" i="1" s="1"/>
  <c r="AG39" i="1" s="1"/>
  <c r="BB42" i="1"/>
  <c r="K42" i="1"/>
  <c r="K44" i="1"/>
  <c r="BB44" i="1"/>
  <c r="BD44" i="1" s="1"/>
  <c r="K27" i="1"/>
  <c r="N29" i="1"/>
  <c r="M29" i="1" s="1"/>
  <c r="P31" i="1"/>
  <c r="BL33" i="1"/>
  <c r="S34" i="1"/>
  <c r="N37" i="1"/>
  <c r="M37" i="1" s="1"/>
  <c r="S42" i="1"/>
  <c r="BB47" i="1"/>
  <c r="BD47" i="1" s="1"/>
  <c r="CJ48" i="1"/>
  <c r="BA48" i="1" s="1"/>
  <c r="BC48" i="1" s="1"/>
  <c r="AM53" i="1"/>
  <c r="S53" i="1"/>
  <c r="O53" i="1"/>
  <c r="K54" i="1"/>
  <c r="BB54" i="1"/>
  <c r="P42" i="1"/>
  <c r="N42" i="1"/>
  <c r="M42" i="1" s="1"/>
  <c r="BL44" i="1"/>
  <c r="BJ44" i="1"/>
  <c r="N45" i="1"/>
  <c r="M45" i="1" s="1"/>
  <c r="BL52" i="1"/>
  <c r="BK52" i="1"/>
  <c r="BO52" i="1" s="1"/>
  <c r="BP52" i="1" s="1"/>
  <c r="BJ52" i="1"/>
  <c r="BL54" i="1"/>
  <c r="BJ54" i="1"/>
  <c r="AM34" i="1"/>
  <c r="P37" i="1"/>
  <c r="X37" i="1"/>
  <c r="BJ37" i="1"/>
  <c r="Y38" i="1"/>
  <c r="Z38" i="1" s="1"/>
  <c r="AG38" i="1" s="1"/>
  <c r="BC39" i="1"/>
  <c r="P40" i="1"/>
  <c r="O40" i="1"/>
  <c r="N40" i="1"/>
  <c r="M40" i="1" s="1"/>
  <c r="CJ42" i="1"/>
  <c r="BA42" i="1" s="1"/>
  <c r="BC42" i="1" s="1"/>
  <c r="X42" i="1"/>
  <c r="BK44" i="1"/>
  <c r="BO44" i="1" s="1"/>
  <c r="BP44" i="1" s="1"/>
  <c r="BC53" i="1"/>
  <c r="BK54" i="1"/>
  <c r="BO54" i="1" s="1"/>
  <c r="BP54" i="1" s="1"/>
  <c r="S31" i="1"/>
  <c r="N34" i="1"/>
  <c r="M34" i="1" s="1"/>
  <c r="Y34" i="1" s="1"/>
  <c r="Z34" i="1" s="1"/>
  <c r="BK37" i="1"/>
  <c r="BO37" i="1" s="1"/>
  <c r="BP37" i="1" s="1"/>
  <c r="Y43" i="1"/>
  <c r="Z43" i="1" s="1"/>
  <c r="AG43" i="1" s="1"/>
  <c r="AM45" i="1"/>
  <c r="S45" i="1"/>
  <c r="O45" i="1"/>
  <c r="K46" i="1"/>
  <c r="BB46" i="1"/>
  <c r="BD46" i="1" s="1"/>
  <c r="BL46" i="1"/>
  <c r="BJ46" i="1"/>
  <c r="K52" i="1"/>
  <c r="BB52" i="1"/>
  <c r="AF54" i="1"/>
  <c r="BJ27" i="1"/>
  <c r="O34" i="1"/>
  <c r="BB37" i="1"/>
  <c r="BD37" i="1" s="1"/>
  <c r="S44" i="1"/>
  <c r="P44" i="1"/>
  <c r="N44" i="1"/>
  <c r="M44" i="1" s="1"/>
  <c r="BK46" i="1"/>
  <c r="BO46" i="1" s="1"/>
  <c r="BP46" i="1" s="1"/>
  <c r="P49" i="1"/>
  <c r="O49" i="1"/>
  <c r="N49" i="1"/>
  <c r="M49" i="1" s="1"/>
  <c r="Y49" i="1" s="1"/>
  <c r="Z49" i="1" s="1"/>
  <c r="AM49" i="1"/>
  <c r="S49" i="1"/>
  <c r="Y53" i="1"/>
  <c r="Z53" i="1" s="1"/>
  <c r="P57" i="1"/>
  <c r="O57" i="1"/>
  <c r="N57" i="1"/>
  <c r="M57" i="1" s="1"/>
  <c r="Y57" i="1" s="1"/>
  <c r="Z57" i="1" s="1"/>
  <c r="AM57" i="1"/>
  <c r="S57" i="1"/>
  <c r="P58" i="1"/>
  <c r="O58" i="1"/>
  <c r="N58" i="1"/>
  <c r="M58" i="1" s="1"/>
  <c r="CJ40" i="1"/>
  <c r="BA40" i="1" s="1"/>
  <c r="BC40" i="1" s="1"/>
  <c r="BC45" i="1"/>
  <c r="AF46" i="1"/>
  <c r="P50" i="1"/>
  <c r="O50" i="1"/>
  <c r="N50" i="1"/>
  <c r="M50" i="1" s="1"/>
  <c r="BC51" i="1"/>
  <c r="CJ52" i="1"/>
  <c r="BA52" i="1" s="1"/>
  <c r="BC52" i="1" s="1"/>
  <c r="X52" i="1"/>
  <c r="CJ54" i="1"/>
  <c r="BA54" i="1" s="1"/>
  <c r="BC54" i="1" s="1"/>
  <c r="X54" i="1"/>
  <c r="S58" i="1"/>
  <c r="X33" i="1"/>
  <c r="BL42" i="1"/>
  <c r="BK42" i="1"/>
  <c r="BO42" i="1" s="1"/>
  <c r="BP42" i="1" s="1"/>
  <c r="BJ42" i="1"/>
  <c r="CJ44" i="1"/>
  <c r="BA44" i="1" s="1"/>
  <c r="BC44" i="1" s="1"/>
  <c r="X44" i="1"/>
  <c r="Y45" i="1"/>
  <c r="Z45" i="1" s="1"/>
  <c r="AG45" i="1" s="1"/>
  <c r="BC55" i="1"/>
  <c r="BL40" i="1"/>
  <c r="P46" i="1"/>
  <c r="BL48" i="1"/>
  <c r="P54" i="1"/>
  <c r="BL56" i="1"/>
  <c r="S47" i="1"/>
  <c r="AM56" i="1"/>
  <c r="AM47" i="1"/>
  <c r="N48" i="1"/>
  <c r="M48" i="1" s="1"/>
  <c r="X50" i="1"/>
  <c r="BJ50" i="1"/>
  <c r="BK51" i="1"/>
  <c r="BO51" i="1" s="1"/>
  <c r="BP51" i="1" s="1"/>
  <c r="AM55" i="1"/>
  <c r="N56" i="1"/>
  <c r="M56" i="1" s="1"/>
  <c r="X58" i="1"/>
  <c r="BJ58" i="1"/>
  <c r="AM46" i="1"/>
  <c r="N47" i="1"/>
  <c r="M47" i="1" s="1"/>
  <c r="O48" i="1"/>
  <c r="BK50" i="1"/>
  <c r="BO50" i="1" s="1"/>
  <c r="BP50" i="1" s="1"/>
  <c r="AM54" i="1"/>
  <c r="N55" i="1"/>
  <c r="M55" i="1" s="1"/>
  <c r="O56" i="1"/>
  <c r="BJ57" i="1"/>
  <c r="BK58" i="1"/>
  <c r="BO58" i="1" s="1"/>
  <c r="BP58" i="1" s="1"/>
  <c r="X40" i="1"/>
  <c r="X48" i="1"/>
  <c r="AA51" i="1" l="1"/>
  <c r="AE51" i="1" s="1"/>
  <c r="AH51" i="1"/>
  <c r="AG51" i="1"/>
  <c r="AG34" i="1"/>
  <c r="AA34" i="1"/>
  <c r="AE34" i="1" s="1"/>
  <c r="AH34" i="1"/>
  <c r="AA30" i="1"/>
  <c r="AE30" i="1" s="1"/>
  <c r="AH30" i="1"/>
  <c r="AI30" i="1" s="1"/>
  <c r="AG30" i="1"/>
  <c r="AA49" i="1"/>
  <c r="AE49" i="1" s="1"/>
  <c r="AH49" i="1"/>
  <c r="AG49" i="1"/>
  <c r="AA57" i="1"/>
  <c r="AE57" i="1" s="1"/>
  <c r="AH57" i="1"/>
  <c r="AG57" i="1"/>
  <c r="AA32" i="1"/>
  <c r="AE32" i="1" s="1"/>
  <c r="AH32" i="1"/>
  <c r="AG32" i="1"/>
  <c r="K30" i="1"/>
  <c r="BB30" i="1"/>
  <c r="BD30" i="1" s="1"/>
  <c r="BD31" i="1"/>
  <c r="Y21" i="1"/>
  <c r="Z21" i="1" s="1"/>
  <c r="AF21" i="1"/>
  <c r="V21" i="1"/>
  <c r="T21" i="1" s="1"/>
  <c r="W21" i="1" s="1"/>
  <c r="Q21" i="1" s="1"/>
  <c r="R21" i="1" s="1"/>
  <c r="AF40" i="1"/>
  <c r="BB43" i="1"/>
  <c r="BD43" i="1" s="1"/>
  <c r="K43" i="1"/>
  <c r="BB36" i="1"/>
  <c r="BD36" i="1" s="1"/>
  <c r="K36" i="1"/>
  <c r="Y29" i="1"/>
  <c r="Z29" i="1" s="1"/>
  <c r="V29" i="1" s="1"/>
  <c r="T29" i="1" s="1"/>
  <c r="W29" i="1" s="1"/>
  <c r="Q29" i="1" s="1"/>
  <c r="R29" i="1" s="1"/>
  <c r="BB19" i="1"/>
  <c r="BD19" i="1" s="1"/>
  <c r="K19" i="1"/>
  <c r="V39" i="1"/>
  <c r="T39" i="1" s="1"/>
  <c r="W39" i="1" s="1"/>
  <c r="Q39" i="1" s="1"/>
  <c r="R39" i="1" s="1"/>
  <c r="AF39" i="1"/>
  <c r="AG27" i="1"/>
  <c r="AF41" i="1"/>
  <c r="AF36" i="1"/>
  <c r="BB18" i="1"/>
  <c r="BD18" i="1" s="1"/>
  <c r="K18" i="1"/>
  <c r="K48" i="1"/>
  <c r="BB48" i="1"/>
  <c r="BD48" i="1" s="1"/>
  <c r="AF50" i="1"/>
  <c r="AF44" i="1"/>
  <c r="AF34" i="1"/>
  <c r="V34" i="1"/>
  <c r="T34" i="1" s="1"/>
  <c r="W34" i="1" s="1"/>
  <c r="Q34" i="1" s="1"/>
  <c r="R34" i="1" s="1"/>
  <c r="K40" i="1"/>
  <c r="BB40" i="1"/>
  <c r="BD40" i="1" s="1"/>
  <c r="AF29" i="1"/>
  <c r="BB51" i="1"/>
  <c r="BD51" i="1" s="1"/>
  <c r="K51" i="1"/>
  <c r="BD27" i="1"/>
  <c r="AF51" i="1"/>
  <c r="V51" i="1"/>
  <c r="T51" i="1" s="1"/>
  <c r="W51" i="1" s="1"/>
  <c r="Q51" i="1" s="1"/>
  <c r="R51" i="1" s="1"/>
  <c r="AA55" i="1"/>
  <c r="AE55" i="1" s="1"/>
  <c r="AH55" i="1"/>
  <c r="Y48" i="1"/>
  <c r="Z48" i="1" s="1"/>
  <c r="Y40" i="1"/>
  <c r="Z40" i="1" s="1"/>
  <c r="V40" i="1" s="1"/>
  <c r="T40" i="1" s="1"/>
  <c r="W40" i="1" s="1"/>
  <c r="Q40" i="1" s="1"/>
  <c r="R40" i="1" s="1"/>
  <c r="V47" i="1"/>
  <c r="T47" i="1" s="1"/>
  <c r="W47" i="1" s="1"/>
  <c r="Q47" i="1" s="1"/>
  <c r="R47" i="1" s="1"/>
  <c r="AF47" i="1"/>
  <c r="Y33" i="1"/>
  <c r="Z33" i="1" s="1"/>
  <c r="BB50" i="1"/>
  <c r="BD50" i="1" s="1"/>
  <c r="K50" i="1"/>
  <c r="Y41" i="1"/>
  <c r="Z41" i="1" s="1"/>
  <c r="V41" i="1" s="1"/>
  <c r="T41" i="1" s="1"/>
  <c r="W41" i="1" s="1"/>
  <c r="Q41" i="1" s="1"/>
  <c r="R41" i="1" s="1"/>
  <c r="AF57" i="1"/>
  <c r="V57" i="1"/>
  <c r="T57" i="1" s="1"/>
  <c r="W57" i="1" s="1"/>
  <c r="Q57" i="1" s="1"/>
  <c r="R57" i="1" s="1"/>
  <c r="AG55" i="1"/>
  <c r="AF42" i="1"/>
  <c r="K41" i="1"/>
  <c r="BB41" i="1"/>
  <c r="BD41" i="1" s="1"/>
  <c r="AF28" i="1"/>
  <c r="V28" i="1"/>
  <c r="T28" i="1" s="1"/>
  <c r="W28" i="1" s="1"/>
  <c r="Q28" i="1" s="1"/>
  <c r="R28" i="1" s="1"/>
  <c r="K39" i="1"/>
  <c r="BB39" i="1"/>
  <c r="BD39" i="1" s="1"/>
  <c r="K38" i="1"/>
  <c r="BB38" i="1"/>
  <c r="BD38" i="1" s="1"/>
  <c r="AA23" i="1"/>
  <c r="AE23" i="1" s="1"/>
  <c r="AH23" i="1"/>
  <c r="AI23" i="1" s="1"/>
  <c r="V23" i="1"/>
  <c r="T23" i="1" s="1"/>
  <c r="W23" i="1" s="1"/>
  <c r="Q23" i="1" s="1"/>
  <c r="R23" i="1" s="1"/>
  <c r="AF23" i="1"/>
  <c r="AH18" i="1"/>
  <c r="AA18" i="1"/>
  <c r="AE18" i="1" s="1"/>
  <c r="AG18" i="1"/>
  <c r="AG23" i="1"/>
  <c r="AH27" i="1"/>
  <c r="AI27" i="1" s="1"/>
  <c r="AA27" i="1"/>
  <c r="AE27" i="1" s="1"/>
  <c r="K33" i="1"/>
  <c r="BB33" i="1"/>
  <c r="BD33" i="1" s="1"/>
  <c r="Y50" i="1"/>
  <c r="Z50" i="1" s="1"/>
  <c r="V50" i="1" s="1"/>
  <c r="T50" i="1" s="1"/>
  <c r="W50" i="1" s="1"/>
  <c r="Q50" i="1" s="1"/>
  <c r="R50" i="1" s="1"/>
  <c r="K28" i="1"/>
  <c r="BB28" i="1"/>
  <c r="BD28" i="1" s="1"/>
  <c r="K23" i="1"/>
  <c r="BB23" i="1"/>
  <c r="BD23" i="1" s="1"/>
  <c r="AH20" i="1"/>
  <c r="AA20" i="1"/>
  <c r="AE20" i="1" s="1"/>
  <c r="K53" i="1"/>
  <c r="BB53" i="1"/>
  <c r="BD53" i="1" s="1"/>
  <c r="AA45" i="1"/>
  <c r="AE45" i="1" s="1"/>
  <c r="AH45" i="1"/>
  <c r="AF49" i="1"/>
  <c r="V49" i="1"/>
  <c r="T49" i="1" s="1"/>
  <c r="W49" i="1" s="1"/>
  <c r="Q49" i="1" s="1"/>
  <c r="R49" i="1" s="1"/>
  <c r="AF48" i="1"/>
  <c r="V48" i="1"/>
  <c r="T48" i="1" s="1"/>
  <c r="W48" i="1" s="1"/>
  <c r="Q48" i="1" s="1"/>
  <c r="R48" i="1" s="1"/>
  <c r="Y54" i="1"/>
  <c r="Z54" i="1" s="1"/>
  <c r="Y47" i="1"/>
  <c r="Z47" i="1" s="1"/>
  <c r="K49" i="1"/>
  <c r="BB49" i="1"/>
  <c r="BD49" i="1" s="1"/>
  <c r="AA38" i="1"/>
  <c r="AE38" i="1" s="1"/>
  <c r="AH38" i="1"/>
  <c r="Y46" i="1"/>
  <c r="Z46" i="1" s="1"/>
  <c r="Y19" i="1"/>
  <c r="Z19" i="1" s="1"/>
  <c r="Y22" i="1"/>
  <c r="Z22" i="1" s="1"/>
  <c r="K24" i="1"/>
  <c r="BB24" i="1"/>
  <c r="BD24" i="1" s="1"/>
  <c r="K45" i="1"/>
  <c r="BB45" i="1"/>
  <c r="BD45" i="1" s="1"/>
  <c r="Y58" i="1"/>
  <c r="Z58" i="1" s="1"/>
  <c r="Y44" i="1"/>
  <c r="Z44" i="1" s="1"/>
  <c r="AF58" i="1"/>
  <c r="AA53" i="1"/>
  <c r="AE53" i="1" s="1"/>
  <c r="AH53" i="1"/>
  <c r="AI53" i="1" s="1"/>
  <c r="AG53" i="1"/>
  <c r="BD52" i="1"/>
  <c r="BD54" i="1"/>
  <c r="AF37" i="1"/>
  <c r="V37" i="1"/>
  <c r="T37" i="1" s="1"/>
  <c r="W37" i="1" s="1"/>
  <c r="Q37" i="1" s="1"/>
  <c r="R37" i="1" s="1"/>
  <c r="Y17" i="1"/>
  <c r="Z17" i="1" s="1"/>
  <c r="AF38" i="1"/>
  <c r="V38" i="1"/>
  <c r="T38" i="1" s="1"/>
  <c r="W38" i="1" s="1"/>
  <c r="Q38" i="1" s="1"/>
  <c r="R38" i="1" s="1"/>
  <c r="V53" i="1"/>
  <c r="T53" i="1" s="1"/>
  <c r="W53" i="1" s="1"/>
  <c r="Q53" i="1" s="1"/>
  <c r="R53" i="1" s="1"/>
  <c r="V32" i="1"/>
  <c r="T32" i="1" s="1"/>
  <c r="W32" i="1" s="1"/>
  <c r="Q32" i="1" s="1"/>
  <c r="R32" i="1" s="1"/>
  <c r="AF32" i="1"/>
  <c r="Y36" i="1"/>
  <c r="Z36" i="1" s="1"/>
  <c r="BD29" i="1"/>
  <c r="Y26" i="1"/>
  <c r="Z26" i="1" s="1"/>
  <c r="AF26" i="1"/>
  <c r="K21" i="1"/>
  <c r="BB21" i="1"/>
  <c r="BD21" i="1" s="1"/>
  <c r="AF20" i="1"/>
  <c r="V20" i="1"/>
  <c r="T20" i="1" s="1"/>
  <c r="W20" i="1" s="1"/>
  <c r="Q20" i="1" s="1"/>
  <c r="R20" i="1" s="1"/>
  <c r="AF24" i="1"/>
  <c r="AA39" i="1"/>
  <c r="AE39" i="1" s="1"/>
  <c r="AH39" i="1"/>
  <c r="AI39" i="1" s="1"/>
  <c r="AA28" i="1"/>
  <c r="AE28" i="1" s="1"/>
  <c r="AG28" i="1"/>
  <c r="AH28" i="1"/>
  <c r="K57" i="1"/>
  <c r="BB57" i="1"/>
  <c r="BD57" i="1" s="1"/>
  <c r="Y24" i="1"/>
  <c r="Z24" i="1" s="1"/>
  <c r="K56" i="1"/>
  <c r="BB56" i="1"/>
  <c r="BD56" i="1" s="1"/>
  <c r="V55" i="1"/>
  <c r="T55" i="1" s="1"/>
  <c r="W55" i="1" s="1"/>
  <c r="Q55" i="1" s="1"/>
  <c r="R55" i="1" s="1"/>
  <c r="AF55" i="1"/>
  <c r="AF56" i="1"/>
  <c r="Y56" i="1"/>
  <c r="Z56" i="1" s="1"/>
  <c r="Y52" i="1"/>
  <c r="Z52" i="1" s="1"/>
  <c r="BB58" i="1"/>
  <c r="BD58" i="1" s="1"/>
  <c r="K58" i="1"/>
  <c r="K34" i="1"/>
  <c r="BB34" i="1"/>
  <c r="BD34" i="1" s="1"/>
  <c r="AA43" i="1"/>
  <c r="AE43" i="1" s="1"/>
  <c r="AH43" i="1"/>
  <c r="Y42" i="1"/>
  <c r="Z42" i="1" s="1"/>
  <c r="V42" i="1" s="1"/>
  <c r="T42" i="1" s="1"/>
  <c r="W42" i="1" s="1"/>
  <c r="Q42" i="1" s="1"/>
  <c r="R42" i="1" s="1"/>
  <c r="Y37" i="1"/>
  <c r="Z37" i="1" s="1"/>
  <c r="V45" i="1"/>
  <c r="T45" i="1" s="1"/>
  <c r="W45" i="1" s="1"/>
  <c r="Q45" i="1" s="1"/>
  <c r="R45" i="1" s="1"/>
  <c r="AF45" i="1"/>
  <c r="BD42" i="1"/>
  <c r="AF30" i="1"/>
  <c r="V30" i="1"/>
  <c r="T30" i="1" s="1"/>
  <c r="W30" i="1" s="1"/>
  <c r="Q30" i="1" s="1"/>
  <c r="R30" i="1" s="1"/>
  <c r="V43" i="1"/>
  <c r="T43" i="1" s="1"/>
  <c r="W43" i="1" s="1"/>
  <c r="Q43" i="1" s="1"/>
  <c r="R43" i="1" s="1"/>
  <c r="AF43" i="1"/>
  <c r="K32" i="1"/>
  <c r="BB32" i="1"/>
  <c r="BD32" i="1" s="1"/>
  <c r="Y31" i="1"/>
  <c r="Z31" i="1" s="1"/>
  <c r="AF17" i="1"/>
  <c r="V17" i="1"/>
  <c r="T17" i="1" s="1"/>
  <c r="W17" i="1" s="1"/>
  <c r="Q17" i="1" s="1"/>
  <c r="R17" i="1" s="1"/>
  <c r="AF19" i="1"/>
  <c r="V19" i="1"/>
  <c r="T19" i="1" s="1"/>
  <c r="W19" i="1" s="1"/>
  <c r="Q19" i="1" s="1"/>
  <c r="R19" i="1" s="1"/>
  <c r="AF33" i="1"/>
  <c r="V33" i="1"/>
  <c r="T33" i="1" s="1"/>
  <c r="W33" i="1" s="1"/>
  <c r="Q33" i="1" s="1"/>
  <c r="R33" i="1" s="1"/>
  <c r="K26" i="1"/>
  <c r="BB26" i="1"/>
  <c r="BD26" i="1" s="1"/>
  <c r="AH25" i="1"/>
  <c r="AA25" i="1"/>
  <c r="AE25" i="1" s="1"/>
  <c r="AG25" i="1"/>
  <c r="K20" i="1"/>
  <c r="BB20" i="1"/>
  <c r="BD20" i="1" s="1"/>
  <c r="AF18" i="1"/>
  <c r="V18" i="1"/>
  <c r="T18" i="1" s="1"/>
  <c r="W18" i="1" s="1"/>
  <c r="Q18" i="1" s="1"/>
  <c r="R18" i="1" s="1"/>
  <c r="AI28" i="1" l="1"/>
  <c r="AA44" i="1"/>
  <c r="AE44" i="1" s="1"/>
  <c r="AH44" i="1"/>
  <c r="AI44" i="1" s="1"/>
  <c r="AG44" i="1"/>
  <c r="AA22" i="1"/>
  <c r="AE22" i="1" s="1"/>
  <c r="AH22" i="1"/>
  <c r="AG22" i="1"/>
  <c r="V22" i="1"/>
  <c r="T22" i="1" s="1"/>
  <c r="W22" i="1" s="1"/>
  <c r="Q22" i="1" s="1"/>
  <c r="R22" i="1" s="1"/>
  <c r="AH48" i="1"/>
  <c r="AI48" i="1" s="1"/>
  <c r="AG48" i="1"/>
  <c r="AA48" i="1"/>
  <c r="AE48" i="1" s="1"/>
  <c r="AA36" i="1"/>
  <c r="AE36" i="1" s="1"/>
  <c r="AH36" i="1"/>
  <c r="AI36" i="1" s="1"/>
  <c r="AG36" i="1"/>
  <c r="AA37" i="1"/>
  <c r="AE37" i="1" s="1"/>
  <c r="AH37" i="1"/>
  <c r="AI37" i="1" s="1"/>
  <c r="AG37" i="1"/>
  <c r="AI45" i="1"/>
  <c r="AA33" i="1"/>
  <c r="AE33" i="1" s="1"/>
  <c r="AH33" i="1"/>
  <c r="AG33" i="1"/>
  <c r="AI55" i="1"/>
  <c r="AA21" i="1"/>
  <c r="AE21" i="1" s="1"/>
  <c r="AH21" i="1"/>
  <c r="AI21" i="1" s="1"/>
  <c r="AG21" i="1"/>
  <c r="AI57" i="1"/>
  <c r="AI34" i="1"/>
  <c r="AA19" i="1"/>
  <c r="AE19" i="1" s="1"/>
  <c r="AG19" i="1"/>
  <c r="AH19" i="1"/>
  <c r="AA47" i="1"/>
  <c r="AE47" i="1" s="1"/>
  <c r="AH47" i="1"/>
  <c r="AI47" i="1" s="1"/>
  <c r="AG47" i="1"/>
  <c r="AA52" i="1"/>
  <c r="AE52" i="1" s="1"/>
  <c r="AH52" i="1"/>
  <c r="AI52" i="1" s="1"/>
  <c r="AG52" i="1"/>
  <c r="V52" i="1"/>
  <c r="T52" i="1" s="1"/>
  <c r="W52" i="1" s="1"/>
  <c r="Q52" i="1" s="1"/>
  <c r="R52" i="1" s="1"/>
  <c r="AH58" i="1"/>
  <c r="AA58" i="1"/>
  <c r="AE58" i="1" s="1"/>
  <c r="AG58" i="1"/>
  <c r="AA54" i="1"/>
  <c r="AE54" i="1" s="1"/>
  <c r="AH54" i="1"/>
  <c r="AG54" i="1"/>
  <c r="V54" i="1"/>
  <c r="T54" i="1" s="1"/>
  <c r="W54" i="1" s="1"/>
  <c r="Q54" i="1" s="1"/>
  <c r="R54" i="1" s="1"/>
  <c r="AA26" i="1"/>
  <c r="AE26" i="1" s="1"/>
  <c r="AH26" i="1"/>
  <c r="AG26" i="1"/>
  <c r="AH50" i="1"/>
  <c r="AI50" i="1" s="1"/>
  <c r="AA50" i="1"/>
  <c r="AE50" i="1" s="1"/>
  <c r="AG50" i="1"/>
  <c r="AI18" i="1"/>
  <c r="AI49" i="1"/>
  <c r="AA46" i="1"/>
  <c r="AE46" i="1" s="1"/>
  <c r="AH46" i="1"/>
  <c r="AG46" i="1"/>
  <c r="V46" i="1"/>
  <c r="T46" i="1" s="1"/>
  <c r="W46" i="1" s="1"/>
  <c r="Q46" i="1" s="1"/>
  <c r="R46" i="1" s="1"/>
  <c r="AH56" i="1"/>
  <c r="AI56" i="1" s="1"/>
  <c r="AG56" i="1"/>
  <c r="AA56" i="1"/>
  <c r="AE56" i="1" s="1"/>
  <c r="AA24" i="1"/>
  <c r="AE24" i="1" s="1"/>
  <c r="AH24" i="1"/>
  <c r="AI24" i="1" s="1"/>
  <c r="AG24" i="1"/>
  <c r="V24" i="1"/>
  <c r="T24" i="1" s="1"/>
  <c r="W24" i="1" s="1"/>
  <c r="Q24" i="1" s="1"/>
  <c r="R24" i="1" s="1"/>
  <c r="V26" i="1"/>
  <c r="T26" i="1" s="1"/>
  <c r="W26" i="1" s="1"/>
  <c r="Q26" i="1" s="1"/>
  <c r="R26" i="1" s="1"/>
  <c r="AI51" i="1"/>
  <c r="AA29" i="1"/>
  <c r="AE29" i="1" s="1"/>
  <c r="AH29" i="1"/>
  <c r="AG29" i="1"/>
  <c r="AH42" i="1"/>
  <c r="AI42" i="1" s="1"/>
  <c r="AA42" i="1"/>
  <c r="AE42" i="1" s="1"/>
  <c r="AG42" i="1"/>
  <c r="AI25" i="1"/>
  <c r="AI43" i="1"/>
  <c r="AA31" i="1"/>
  <c r="AE31" i="1" s="1"/>
  <c r="AH31" i="1"/>
  <c r="AG31" i="1"/>
  <c r="V31" i="1"/>
  <c r="T31" i="1" s="1"/>
  <c r="W31" i="1" s="1"/>
  <c r="Q31" i="1" s="1"/>
  <c r="R31" i="1" s="1"/>
  <c r="V56" i="1"/>
  <c r="T56" i="1" s="1"/>
  <c r="W56" i="1" s="1"/>
  <c r="Q56" i="1" s="1"/>
  <c r="R56" i="1" s="1"/>
  <c r="AH17" i="1"/>
  <c r="AI17" i="1" s="1"/>
  <c r="AA17" i="1"/>
  <c r="AE17" i="1" s="1"/>
  <c r="AG17" i="1"/>
  <c r="V58" i="1"/>
  <c r="T58" i="1" s="1"/>
  <c r="W58" i="1" s="1"/>
  <c r="Q58" i="1" s="1"/>
  <c r="R58" i="1" s="1"/>
  <c r="AI38" i="1"/>
  <c r="AI20" i="1"/>
  <c r="AA41" i="1"/>
  <c r="AE41" i="1" s="1"/>
  <c r="AH41" i="1"/>
  <c r="AG41" i="1"/>
  <c r="AH40" i="1"/>
  <c r="AI40" i="1" s="1"/>
  <c r="AA40" i="1"/>
  <c r="AE40" i="1" s="1"/>
  <c r="AG40" i="1"/>
  <c r="V44" i="1"/>
  <c r="T44" i="1" s="1"/>
  <c r="W44" i="1" s="1"/>
  <c r="Q44" i="1" s="1"/>
  <c r="R44" i="1" s="1"/>
  <c r="V36" i="1"/>
  <c r="T36" i="1" s="1"/>
  <c r="W36" i="1" s="1"/>
  <c r="Q36" i="1" s="1"/>
  <c r="R36" i="1" s="1"/>
  <c r="AI32" i="1"/>
  <c r="AI41" i="1" l="1"/>
  <c r="AI46" i="1"/>
  <c r="AI26" i="1"/>
  <c r="AI58" i="1"/>
  <c r="AI19" i="1"/>
  <c r="AI22" i="1"/>
  <c r="AI33" i="1"/>
  <c r="AI31" i="1"/>
  <c r="AI29" i="1"/>
  <c r="AI54" i="1"/>
</calcChain>
</file>

<file path=xl/sharedStrings.xml><?xml version="1.0" encoding="utf-8"?>
<sst xmlns="http://schemas.openxmlformats.org/spreadsheetml/2006/main" count="2027" uniqueCount="624">
  <si>
    <t>File opened</t>
  </si>
  <si>
    <t>2022-08-03 12:08:19</t>
  </si>
  <si>
    <t>Console s/n</t>
  </si>
  <si>
    <t>68C-831536</t>
  </si>
  <si>
    <t>Console ver</t>
  </si>
  <si>
    <t>Bluestem v.2.0.04</t>
  </si>
  <si>
    <t>Scripts ver</t>
  </si>
  <si>
    <t>2021.08  2.0.04, Aug 2021</t>
  </si>
  <si>
    <t>Head s/n</t>
  </si>
  <si>
    <t>68H-891536</t>
  </si>
  <si>
    <t>Head ver</t>
  </si>
  <si>
    <t>1.4.7</t>
  </si>
  <si>
    <t>Head cal</t>
  </si>
  <si>
    <t>{"oxygen": "21", "co2azero": "0.991536", "co2aspan1": "1.00016", "co2aspan2": "-0.0229026", "co2aspan2a": "0.283582", "co2aspan2b": "0.281785", "co2aspanconc1": "2490", "co2aspanconc2": "303.6", "co2bzero": "0.996475", "co2bspan1": "0.999965", "co2bspan2": "-0.022782", "co2bspan2a": "0.28343", "co2bspan2b": "0.28159", "co2bspanconc1": "2490", "co2bspanconc2": "303.6", "h2oazero": "1.11741", "h2oaspan1": "1.00576", "h2oaspan2": "0", "h2oaspan2a": "0.0727476", "h2oaspan2b": "0.0731668", "h2oaspanconc1": "12.55", "h2oaspanconc2": "0", "h2obzero": "1.11376", "h2obspan1": "1.00195", "h2obspan2": "0", "h2obspan2a": "0.0725383", "h2obspan2b": "0.0726801", "h2obspanconc1": "12.55", "h2obspanconc2": "0", "tazero": "-0.100403", "tbzero": "-0.0173244", "flowmeterzero": "1.0012", "flowazero": "0.31004", "flowbzero": "0.32112", "chamberpressurezero": "2.58519", "ssa_ref": "30521.1", "ssb_ref": "28427.3"}</t>
  </si>
  <si>
    <t>CO2 rangematch</t>
  </si>
  <si>
    <t>Mon Jul 18 08:43</t>
  </si>
  <si>
    <t>H2O rangematch</t>
  </si>
  <si>
    <t>Mon Jul 18 08:50</t>
  </si>
  <si>
    <t>Chamber type</t>
  </si>
  <si>
    <t>6800-01A</t>
  </si>
  <si>
    <t>Chamber s/n</t>
  </si>
  <si>
    <t>MPF-651434</t>
  </si>
  <si>
    <t>Chamber rev</t>
  </si>
  <si>
    <t>0</t>
  </si>
  <si>
    <t>Chamber cal</t>
  </si>
  <si>
    <t>Fluorometer</t>
  </si>
  <si>
    <t>Flr. Version</t>
  </si>
  <si>
    <t>12:08:19</t>
  </si>
  <si>
    <t>Stability Definition:	A (GasEx): Slp&lt;0.5 Std&lt;0.5 Per=120	gsw (GasEx): Slp&lt;0.004 Std&lt;0.004 Per=180</t>
  </si>
  <si>
    <t>12:08:26</t>
  </si>
  <si>
    <t>Config file loaded: 1 topics from file /home/licor/configs/ed stability aci.txt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</si>
  <si>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</si>
  <si>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</si>
  <si>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</si>
  <si>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</si>
  <si>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</si>
  <si>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</si>
  <si>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</si>
  <si>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</si>
  <si>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</si>
  <si>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</si>
  <si>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</si>
  <si>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</si>
  <si>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</si>
  <si>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</si>
  <si>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</si>
  <si>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</si>
  <si>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</si>
  <si>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</si>
  <si>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</si>
  <si>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</si>
  <si>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</si>
  <si>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</si>
  <si>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</si>
  <si>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</si>
  <si>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</si>
  <si>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</si>
  <si>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</si>
  <si>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</si>
  <si>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</si>
  <si>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</si>
  <si>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</si>
  <si>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</si>
  <si>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</si>
  <si>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</si>
  <si>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</si>
  <si>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</si>
  <si>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</si>
  <si>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</si>
  <si>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</si>
  <si>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</si>
  <si>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</si>
  <si>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</si>
  <si>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</si>
  <si>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</si>
  <si>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</si>
  <si>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</si>
  <si>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</si>
  <si>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</si>
  <si>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</si>
  <si>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</si>
  <si>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</si>
  <si>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</si>
  <si>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</si>
  <si>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0.288389 74.8623 349.004 579.475 818.194 1020.76 1191.76 1301</t>
  </si>
  <si>
    <t>Fs_true</t>
  </si>
  <si>
    <t>0.235078 106.843 401.042 601.371 800.737 1001.29 1200.28 1401.47</t>
  </si>
  <si>
    <t>leak_wt</t>
  </si>
  <si>
    <t>SysObs</t>
  </si>
  <si>
    <t>UserDefCon</t>
  </si>
  <si>
    <t>UserDefVar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</si>
  <si>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</si>
  <si>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</si>
  <si>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</si>
  <si>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</si>
  <si>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</si>
  <si>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</si>
  <si>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</si>
  <si>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</si>
  <si>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</si>
  <si>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</si>
  <si>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</si>
  <si>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</si>
  <si>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</si>
  <si>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</si>
  <si>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</si>
  <si>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</si>
  <si>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</si>
  <si>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</si>
  <si>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</si>
  <si>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</si>
  <si>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</si>
  <si>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</si>
  <si>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</si>
  <si>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</si>
  <si>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</si>
  <si>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</si>
  <si>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plot</t>
  </si>
  <si>
    <t>replicate</t>
  </si>
  <si>
    <t>species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</si>
  <si>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</si>
  <si>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</si>
  <si>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</si>
  <si>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</si>
  <si>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</si>
  <si>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</si>
  <si>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</si>
  <si>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</si>
  <si>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</si>
  <si>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</si>
  <si>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</si>
  <si>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</si>
  <si>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</si>
  <si>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</si>
  <si>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</si>
  <si>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</si>
  <si>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</si>
  <si>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</si>
  <si>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</si>
  <si>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</si>
  <si>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</si>
  <si>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</si>
  <si>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</si>
  <si>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</si>
  <si>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</si>
  <si>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</si>
  <si>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</si>
  <si>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</si>
  <si>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</si>
  <si>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</si>
  <si>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</si>
  <si>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</si>
  <si>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</si>
  <si>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</si>
  <si>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</si>
  <si>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</si>
  <si>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</si>
  <si>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</si>
  <si>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</si>
  <si>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</si>
  <si>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</si>
  <si>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</si>
  <si>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</si>
  <si>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</si>
  <si>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</si>
  <si>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</si>
  <si>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</si>
  <si>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</si>
  <si>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</si>
  <si>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</si>
  <si>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</si>
  <si>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</si>
  <si>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</si>
  <si>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</si>
  <si>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</si>
  <si>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</si>
  <si>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</si>
  <si>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</si>
  <si>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</si>
  <si>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</si>
  <si>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</si>
  <si>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</si>
  <si>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</si>
  <si>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</si>
  <si>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</si>
  <si>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</si>
  <si>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</si>
  <si>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</si>
  <si>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</si>
  <si>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</si>
  <si>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</si>
  <si>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</si>
  <si>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</si>
  <si>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</si>
  <si>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</si>
  <si>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</si>
  <si>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</si>
  <si>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</si>
  <si>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</si>
  <si>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</si>
  <si>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</si>
  <si>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</si>
  <si>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</si>
  <si>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</si>
  <si>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</si>
  <si>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</si>
  <si>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</si>
  <si>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</si>
  <si>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</si>
  <si>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</si>
  <si>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</si>
  <si>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</si>
  <si>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</si>
  <si>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</si>
  <si>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</si>
  <si>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</si>
  <si>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</si>
  <si>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</si>
  <si>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</si>
  <si>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</si>
  <si>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</si>
  <si>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</si>
  <si>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</si>
  <si>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</si>
  <si>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</si>
  <si>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</si>
  <si>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</si>
  <si>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</si>
  <si>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</si>
  <si>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</si>
  <si>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</si>
  <si>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</si>
  <si>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</si>
  <si>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</si>
  <si>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</si>
  <si>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</si>
  <si>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</si>
  <si>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</si>
  <si>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</si>
  <si>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</si>
  <si>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</si>
  <si>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</si>
  <si>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</si>
  <si>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</si>
  <si>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</si>
  <si>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</si>
  <si>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</si>
  <si>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</si>
  <si>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</si>
  <si>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</si>
  <si>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</si>
  <si>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</si>
  <si>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</si>
  <si>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</si>
  <si>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</si>
  <si>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</si>
  <si>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</si>
  <si>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</si>
  <si>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</si>
  <si>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</si>
  <si>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</si>
  <si>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</si>
  <si>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</si>
  <si>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</si>
  <si>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</si>
  <si>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</si>
  <si>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</si>
  <si>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</si>
  <si>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</si>
  <si>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</si>
  <si>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</si>
  <si>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</si>
  <si>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</si>
  <si>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</si>
  <si>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</si>
  <si>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</si>
  <si>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</si>
  <si>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</si>
  <si>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</si>
  <si>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</si>
  <si>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</si>
  <si>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</si>
  <si>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</si>
  <si>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</si>
  <si>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</si>
  <si>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</si>
  <si>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</si>
  <si>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</si>
  <si>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</si>
  <si>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</si>
  <si>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</si>
  <si>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</si>
  <si>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</si>
  <si>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</si>
  <si>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</si>
  <si>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</si>
  <si>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</si>
  <si>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</si>
  <si>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</si>
  <si>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</si>
  <si>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</si>
  <si>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</si>
  <si>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</si>
  <si>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</si>
  <si>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</si>
  <si>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</si>
  <si>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</si>
  <si>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</si>
  <si>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</si>
  <si>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</si>
  <si>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</si>
  <si>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</si>
  <si>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</si>
  <si>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</si>
  <si>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</si>
  <si>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</si>
  <si>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</si>
  <si>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</si>
  <si>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</si>
  <si>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</si>
  <si>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</si>
  <si>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</si>
  <si>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</si>
  <si>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</si>
  <si>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</si>
  <si>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</si>
  <si>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</si>
  <si>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</si>
  <si>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</si>
  <si>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</si>
  <si>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</si>
  <si>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</si>
  <si>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</si>
  <si>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</si>
  <si>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</si>
  <si>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</si>
  <si>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</si>
  <si>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</si>
  <si>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</si>
  <si>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</si>
  <si>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</si>
  <si>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</si>
  <si>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</si>
  <si>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</si>
  <si>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</si>
  <si>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</si>
  <si>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</si>
  <si>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</si>
  <si>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</si>
  <si>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</si>
  <si>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</si>
  <si>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</si>
  <si>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</si>
  <si>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</si>
  <si>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</si>
  <si>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</si>
  <si>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</si>
  <si>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</si>
  <si>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</si>
  <si>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</si>
  <si>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</si>
  <si>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</si>
  <si>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</si>
  <si>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</si>
  <si>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</si>
  <si>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</si>
  <si>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</si>
  <si>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</si>
  <si>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</si>
  <si>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</si>
  <si>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</si>
  <si>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</si>
  <si>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</si>
  <si>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</si>
  <si>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</si>
  <si>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</si>
  <si>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</si>
  <si>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</si>
  <si>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</si>
  <si>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</si>
  <si>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</si>
  <si>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</si>
  <si>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</si>
  <si>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</si>
  <si>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</si>
  <si>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</si>
  <si>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</si>
  <si>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</si>
  <si>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</si>
  <si>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</si>
  <si>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</si>
  <si>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</si>
  <si>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</si>
  <si>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</si>
  <si>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</si>
  <si>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</si>
  <si>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</si>
  <si>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</si>
  <si>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</si>
  <si>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20220804 12:39:07</t>
  </si>
  <si>
    <t>12:39:07</t>
  </si>
  <si>
    <t>none</t>
  </si>
  <si>
    <t>ripe3</t>
  </si>
  <si>
    <t>2</t>
  </si>
  <si>
    <t>1</t>
  </si>
  <si>
    <t>maize</t>
  </si>
  <si>
    <t>MPF-918-20220629-11_33_48</t>
  </si>
  <si>
    <t>MPF-8859-20220803-12_38_47</t>
  </si>
  <si>
    <t>DARK-8860-20220803-12_38_55</t>
  </si>
  <si>
    <t>-</t>
  </si>
  <si>
    <t>0: Broadleaf</t>
  </si>
  <si>
    <t>12:38:29</t>
  </si>
  <si>
    <t>2/2</t>
  </si>
  <si>
    <t>00000000</t>
  </si>
  <si>
    <t>iiiiiiii</t>
  </si>
  <si>
    <t>off</t>
  </si>
  <si>
    <t>20220804 12:42:17</t>
  </si>
  <si>
    <t>12:42:17</t>
  </si>
  <si>
    <t>MPF-8861-20220803-12_41_57</t>
  </si>
  <si>
    <t>DARK-8862-20220803-12_42_04</t>
  </si>
  <si>
    <t>12:40:32</t>
  </si>
  <si>
    <t>20220804 12:44:32</t>
  </si>
  <si>
    <t>12:44:32</t>
  </si>
  <si>
    <t>MPF-8863-20220803-12_44_12</t>
  </si>
  <si>
    <t>DARK-8864-20220803-12_44_19</t>
  </si>
  <si>
    <t>12:43:51</t>
  </si>
  <si>
    <t>20220804 12:46:41</t>
  </si>
  <si>
    <t>12:46:41</t>
  </si>
  <si>
    <t>MPF-8865-20220803-12_46_21</t>
  </si>
  <si>
    <t>DARK-8866-20220803-12_46_29</t>
  </si>
  <si>
    <t>12:46:00</t>
  </si>
  <si>
    <t>20220804 12:49:00</t>
  </si>
  <si>
    <t>12:49:00</t>
  </si>
  <si>
    <t>MPF-8867-20220803-12_48_40</t>
  </si>
  <si>
    <t>DARK-8868-20220803-12_48_47</t>
  </si>
  <si>
    <t>12:48:18</t>
  </si>
  <si>
    <t>20220804 12:51:02</t>
  </si>
  <si>
    <t>12:51:02</t>
  </si>
  <si>
    <t>MPF-8869-20220803-12_50_42</t>
  </si>
  <si>
    <t>DARK-8870-20220803-12_50_50</t>
  </si>
  <si>
    <t>12:50:21</t>
  </si>
  <si>
    <t>20220804 12:53:13</t>
  </si>
  <si>
    <t>12:53:13</t>
  </si>
  <si>
    <t>MPF-8871-20220803-12_52_53</t>
  </si>
  <si>
    <t>DARK-8872-20220803-12_53_00</t>
  </si>
  <si>
    <t>12:52:31</t>
  </si>
  <si>
    <t>20220804 12:55:57</t>
  </si>
  <si>
    <t>12:55:57</t>
  </si>
  <si>
    <t>MPF-8873-20220803-12_55_37</t>
  </si>
  <si>
    <t>DARK-8874-20220803-12_55_45</t>
  </si>
  <si>
    <t>12:54:35</t>
  </si>
  <si>
    <t>20220804 12:59:07</t>
  </si>
  <si>
    <t>12:59:07</t>
  </si>
  <si>
    <t>MPF-8875-20220803-12_58_47</t>
  </si>
  <si>
    <t>DARK-8876-20220803-12_58_54</t>
  </si>
  <si>
    <t>12:57:14</t>
  </si>
  <si>
    <t>1/2</t>
  </si>
  <si>
    <t>20220804 13:01:09</t>
  </si>
  <si>
    <t>13:01:09</t>
  </si>
  <si>
    <t>MPF-8877-20220803-13_00_49</t>
  </si>
  <si>
    <t>DARK-8878-20220803-13_00_57</t>
  </si>
  <si>
    <t>13:00:29</t>
  </si>
  <si>
    <t>20220804 13:03:12</t>
  </si>
  <si>
    <t>13:03:12</t>
  </si>
  <si>
    <t>MPF-8879-20220803-13_02_52</t>
  </si>
  <si>
    <t>DARK-8880-20220803-13_03_00</t>
  </si>
  <si>
    <t>13:02:29</t>
  </si>
  <si>
    <t>20220804 13:05:04</t>
  </si>
  <si>
    <t>13:05:04</t>
  </si>
  <si>
    <t>MPF-8881-20220803-13_04_44</t>
  </si>
  <si>
    <t>DARK-8882-20220803-13_04_52</t>
  </si>
  <si>
    <t>13:04:27</t>
  </si>
  <si>
    <t>20220804 13:07:54</t>
  </si>
  <si>
    <t>13:07:54</t>
  </si>
  <si>
    <t>MPF-8883-20220803-13_07_34</t>
  </si>
  <si>
    <t>DARK-8884-20220803-13_07_42</t>
  </si>
  <si>
    <t>13:07:10</t>
  </si>
  <si>
    <t>20220804 13:10:02</t>
  </si>
  <si>
    <t>13:10:02</t>
  </si>
  <si>
    <t>MPF-8885-20220803-13_09_42</t>
  </si>
  <si>
    <t>DARK-8886-20220803-13_09_49</t>
  </si>
  <si>
    <t>13:09:18</t>
  </si>
  <si>
    <t>20220804 13:31:21</t>
  </si>
  <si>
    <t>13:31:21</t>
  </si>
  <si>
    <t>3</t>
  </si>
  <si>
    <t>MPF-8887-20220803-13_31_01</t>
  </si>
  <si>
    <t>DARK-8888-20220803-13_31_09</t>
  </si>
  <si>
    <t>13:30:44</t>
  </si>
  <si>
    <t>20220804 13:34:27</t>
  </si>
  <si>
    <t>13:34:27</t>
  </si>
  <si>
    <t>MPF-8889-20220803-13_34_07</t>
  </si>
  <si>
    <t>DARK-8890-20220803-13_34_14</t>
  </si>
  <si>
    <t>13:32:47</t>
  </si>
  <si>
    <t>20220804 13:36:29</t>
  </si>
  <si>
    <t>13:36:29</t>
  </si>
  <si>
    <t>MPF-8891-20220803-13_36_09</t>
  </si>
  <si>
    <t>DARK-8892-20220803-13_36_17</t>
  </si>
  <si>
    <t>13:35:49</t>
  </si>
  <si>
    <t>20220804 13:38:53</t>
  </si>
  <si>
    <t>13:38:53</t>
  </si>
  <si>
    <t>MPF-8893-20220803-13_38_33</t>
  </si>
  <si>
    <t>DARK-8894-20220803-13_38_40</t>
  </si>
  <si>
    <t>13:38:12</t>
  </si>
  <si>
    <t>20220804 13:41:16</t>
  </si>
  <si>
    <t>13:41:16</t>
  </si>
  <si>
    <t>MPF-8895-20220803-13_40_56</t>
  </si>
  <si>
    <t>DARK-8896-20220803-13_41_04</t>
  </si>
  <si>
    <t>13:40:36</t>
  </si>
  <si>
    <t>20220804 13:43:35</t>
  </si>
  <si>
    <t>13:43:35</t>
  </si>
  <si>
    <t>MPF-8897-20220803-13_43_15</t>
  </si>
  <si>
    <t>DARK-8898-20220803-13_43_22</t>
  </si>
  <si>
    <t>13:42:53</t>
  </si>
  <si>
    <t>20220804 13:45:38</t>
  </si>
  <si>
    <t>13:45:38</t>
  </si>
  <si>
    <t>MPF-8899-20220803-13_45_18</t>
  </si>
  <si>
    <t>DARK-8900-20220803-13_45_25</t>
  </si>
  <si>
    <t>13:44:58</t>
  </si>
  <si>
    <t>20220804 13:48:05</t>
  </si>
  <si>
    <t>13:48:05</t>
  </si>
  <si>
    <t>MPF-8901-20220803-13_47_45</t>
  </si>
  <si>
    <t>DARK-8902-20220803-13_47_53</t>
  </si>
  <si>
    <t>13:47:02</t>
  </si>
  <si>
    <t>20220804 13:51:03</t>
  </si>
  <si>
    <t>13:51:03</t>
  </si>
  <si>
    <t>MPF-8903-20220803-13_50_43</t>
  </si>
  <si>
    <t>DARK-8904-20220803-13_50_51</t>
  </si>
  <si>
    <t>13:50:26</t>
  </si>
  <si>
    <t>20220804 13:53:12</t>
  </si>
  <si>
    <t>13:53:12</t>
  </si>
  <si>
    <t>MPF-8905-20220803-13_52_52</t>
  </si>
  <si>
    <t>DARK-8906-20220803-13_52_59</t>
  </si>
  <si>
    <t>13:52:29</t>
  </si>
  <si>
    <t>20220804 13:56:02</t>
  </si>
  <si>
    <t>13:56:02</t>
  </si>
  <si>
    <t>MPF-8907-20220803-13_55_42</t>
  </si>
  <si>
    <t>DARK-8908-20220803-13_55_50</t>
  </si>
  <si>
    <t>13:55:25</t>
  </si>
  <si>
    <t>20220804 13:58:08</t>
  </si>
  <si>
    <t>13:58:08</t>
  </si>
  <si>
    <t>MPF-8909-20220803-13_57_48</t>
  </si>
  <si>
    <t>DARK-8910-20220803-13_57_56</t>
  </si>
  <si>
    <t>13:57:14</t>
  </si>
  <si>
    <t>20220804 14:01:04</t>
  </si>
  <si>
    <t>14:01:04</t>
  </si>
  <si>
    <t>MPF-8911-20220803-14_00_44</t>
  </si>
  <si>
    <t>DARK-8912-20220803-14_00_52</t>
  </si>
  <si>
    <t>14:00:26</t>
  </si>
  <si>
    <t>20220804 14:03:48</t>
  </si>
  <si>
    <t>14:03:48</t>
  </si>
  <si>
    <t>MPF-8913-20220803-14_03_28</t>
  </si>
  <si>
    <t>DARK-8914-20220803-14_03_35</t>
  </si>
  <si>
    <t>14:03:04</t>
  </si>
  <si>
    <t>20220804 14:14:57</t>
  </si>
  <si>
    <t>14:14:57</t>
  </si>
  <si>
    <t>5</t>
  </si>
  <si>
    <t>MPF-8915-20220803-14_14_37</t>
  </si>
  <si>
    <t>DARK-8916-20220803-14_14_45</t>
  </si>
  <si>
    <t>14:14:21</t>
  </si>
  <si>
    <t>20220804 14:18:07</t>
  </si>
  <si>
    <t>14:18:07</t>
  </si>
  <si>
    <t>MPF-8917-20220803-14_17_47</t>
  </si>
  <si>
    <t>DARK-8918-20220803-14_17_55</t>
  </si>
  <si>
    <t>14:16:42</t>
  </si>
  <si>
    <t>20220804 14:20:07</t>
  </si>
  <si>
    <t>14:20:07</t>
  </si>
  <si>
    <t>MPF-8919-20220803-14_19_47</t>
  </si>
  <si>
    <t>DARK-8920-20220803-14_19_55</t>
  </si>
  <si>
    <t>14:19:27</t>
  </si>
  <si>
    <t>20220804 14:22:25</t>
  </si>
  <si>
    <t>14:22:25</t>
  </si>
  <si>
    <t>MPF-8921-20220803-14_22_05</t>
  </si>
  <si>
    <t>DARK-8922-20220803-14_22_13</t>
  </si>
  <si>
    <t>14:21:45</t>
  </si>
  <si>
    <t>20220804 14:24:35</t>
  </si>
  <si>
    <t>14:24:35</t>
  </si>
  <si>
    <t>MPF-8923-20220803-14_24_15</t>
  </si>
  <si>
    <t>DARK-8924-20220803-14_24_22</t>
  </si>
  <si>
    <t>14:23:54</t>
  </si>
  <si>
    <t>20220804 14:26:51</t>
  </si>
  <si>
    <t>14:26:51</t>
  </si>
  <si>
    <t>MPF-8925-20220803-14_26_31</t>
  </si>
  <si>
    <t>DARK-8926-20220803-14_26_38</t>
  </si>
  <si>
    <t>14:26:11</t>
  </si>
  <si>
    <t>20220804 14:28:57</t>
  </si>
  <si>
    <t>14:28:57</t>
  </si>
  <si>
    <t>MPF-8927-20220803-14_28_37</t>
  </si>
  <si>
    <t>DARK-8928-20220803-14_28_44</t>
  </si>
  <si>
    <t>14:28:16</t>
  </si>
  <si>
    <t>20220804 14:31:34</t>
  </si>
  <si>
    <t>14:31:34</t>
  </si>
  <si>
    <t>MPF-8929-20220803-14_31_14</t>
  </si>
  <si>
    <t>DARK-8930-20220803-14_31_22</t>
  </si>
  <si>
    <t>14:30:27</t>
  </si>
  <si>
    <t>20220804 14:33:50</t>
  </si>
  <si>
    <t>14:33:50</t>
  </si>
  <si>
    <t>MPF-8931-20220803-14_33_30</t>
  </si>
  <si>
    <t>DARK-8932-20220803-14_33_37</t>
  </si>
  <si>
    <t>14:33:11</t>
  </si>
  <si>
    <t>20220804 14:35:58</t>
  </si>
  <si>
    <t>14:35:58</t>
  </si>
  <si>
    <t>MPF-8933-20220803-14_35_38</t>
  </si>
  <si>
    <t>DARK-8934-20220803-14_35_46</t>
  </si>
  <si>
    <t>14:35:17</t>
  </si>
  <si>
    <t>20220804 14:38:55</t>
  </si>
  <si>
    <t>14:38:55</t>
  </si>
  <si>
    <t>MPF-8935-20220803-14_38_35</t>
  </si>
  <si>
    <t>DARK-8936-20220803-14_38_42</t>
  </si>
  <si>
    <t>14:38:12</t>
  </si>
  <si>
    <t>20220804 14:42:05</t>
  </si>
  <si>
    <t>14:42:05</t>
  </si>
  <si>
    <t>MPF-8937-20220803-14_41_45</t>
  </si>
  <si>
    <t>DARK-8938-20220803-14_41_52</t>
  </si>
  <si>
    <t>14:41:24</t>
  </si>
  <si>
    <t>20220804 14:45:03</t>
  </si>
  <si>
    <t>14:45:03</t>
  </si>
  <si>
    <t>MPF-8939-20220803-14_44_43</t>
  </si>
  <si>
    <t>DARK-8940-20220803-14_44_50</t>
  </si>
  <si>
    <t>14:44:23</t>
  </si>
  <si>
    <t>20220804 14:47:46</t>
  </si>
  <si>
    <t>14:47:46</t>
  </si>
  <si>
    <t>MPF-8941-20220803-14_47_26</t>
  </si>
  <si>
    <t>DARK-8942-20220803-14_47_34</t>
  </si>
  <si>
    <t>14:47:01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</si>
</sst>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58"/>
  <sheetViews>
    <sheetView tabSelected="1" workbookViewId="0"/>
  </sheetViews>
  <sheetFormatPr defaultRowHeight="14.4" x14ac:dyDescent="0.3"/>
  <sheetData>
    <row r="2" spans="1:267" x14ac:dyDescent="0.3">
      <c r="A2" t="s">
        <v>32</v>
      </c>
      <c r="B2" t="s">
        <v>33</v>
      </c>
      <c r="C2" t="s">
        <v>35</v>
      </c>
    </row>
    <row r="3" spans="1:267" x14ac:dyDescent="0.3">
      <c r="B3" t="s">
        <v>34</v>
      </c>
      <c r="C3">
        <v>21</v>
      </c>
    </row>
    <row r="4" spans="1:267" x14ac:dyDescent="0.3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67" x14ac:dyDescent="0.3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67" x14ac:dyDescent="0.3">
      <c r="B7">
        <v>0</v>
      </c>
      <c r="C7">
        <v>1</v>
      </c>
      <c r="D7">
        <v>0</v>
      </c>
      <c r="E7">
        <v>0</v>
      </c>
    </row>
    <row r="8" spans="1:267" x14ac:dyDescent="0.3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67" x14ac:dyDescent="0.3">
      <c r="B9" t="s">
        <v>55</v>
      </c>
      <c r="C9" t="s">
        <v>57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7" x14ac:dyDescent="0.3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6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67" x14ac:dyDescent="0.3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67" x14ac:dyDescent="0.3">
      <c r="B13">
        <v>-6276</v>
      </c>
      <c r="C13">
        <v>6.6</v>
      </c>
      <c r="D13">
        <v>1.7090000000000001E-5</v>
      </c>
      <c r="E13">
        <v>3.11</v>
      </c>
      <c r="F13" t="s">
        <v>84</v>
      </c>
      <c r="G13" t="s">
        <v>86</v>
      </c>
      <c r="H13">
        <v>0</v>
      </c>
    </row>
    <row r="14" spans="1:267" x14ac:dyDescent="0.3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90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92</v>
      </c>
      <c r="AK14" t="s">
        <v>92</v>
      </c>
      <c r="AL14" t="s">
        <v>92</v>
      </c>
      <c r="AM14" t="s">
        <v>92</v>
      </c>
      <c r="AN14" t="s">
        <v>92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96</v>
      </c>
      <c r="CJ14" t="s">
        <v>96</v>
      </c>
      <c r="CK14" t="s">
        <v>96</v>
      </c>
      <c r="CL14" t="s">
        <v>96</v>
      </c>
      <c r="CM14" t="s">
        <v>97</v>
      </c>
      <c r="CN14" t="s">
        <v>97</v>
      </c>
      <c r="CO14" t="s">
        <v>97</v>
      </c>
      <c r="CP14" t="s">
        <v>97</v>
      </c>
      <c r="CQ14" t="s">
        <v>98</v>
      </c>
      <c r="CR14" t="s">
        <v>98</v>
      </c>
      <c r="CS14" t="s">
        <v>98</v>
      </c>
      <c r="CT14" t="s">
        <v>98</v>
      </c>
      <c r="CU14" t="s">
        <v>98</v>
      </c>
      <c r="CV14" t="s">
        <v>98</v>
      </c>
      <c r="CW14" t="s">
        <v>98</v>
      </c>
      <c r="CX14" t="s">
        <v>98</v>
      </c>
      <c r="CY14" t="s">
        <v>98</v>
      </c>
      <c r="CZ14" t="s">
        <v>98</v>
      </c>
      <c r="DA14" t="s">
        <v>98</v>
      </c>
      <c r="DB14" t="s">
        <v>98</v>
      </c>
      <c r="DC14" t="s">
        <v>98</v>
      </c>
      <c r="DD14" t="s">
        <v>98</v>
      </c>
      <c r="DE14" t="s">
        <v>98</v>
      </c>
      <c r="DF14" t="s">
        <v>98</v>
      </c>
      <c r="DG14" t="s">
        <v>98</v>
      </c>
      <c r="DH14" t="s">
        <v>98</v>
      </c>
      <c r="DI14" t="s">
        <v>99</v>
      </c>
      <c r="DJ14" t="s">
        <v>99</v>
      </c>
      <c r="DK14" t="s">
        <v>99</v>
      </c>
      <c r="DL14" t="s">
        <v>99</v>
      </c>
      <c r="DM14" t="s">
        <v>99</v>
      </c>
      <c r="DN14" t="s">
        <v>99</v>
      </c>
      <c r="DO14" t="s">
        <v>99</v>
      </c>
      <c r="DP14" t="s">
        <v>99</v>
      </c>
      <c r="DQ14" t="s">
        <v>99</v>
      </c>
      <c r="DR14" t="s">
        <v>99</v>
      </c>
      <c r="DS14" t="s">
        <v>100</v>
      </c>
      <c r="DT14" t="s">
        <v>100</v>
      </c>
      <c r="DU14" t="s">
        <v>100</v>
      </c>
      <c r="DV14" t="s">
        <v>100</v>
      </c>
      <c r="DW14" t="s">
        <v>100</v>
      </c>
      <c r="DX14" t="s">
        <v>100</v>
      </c>
      <c r="DY14" t="s">
        <v>100</v>
      </c>
      <c r="DZ14" t="s">
        <v>100</v>
      </c>
      <c r="EA14" t="s">
        <v>100</v>
      </c>
      <c r="EB14" t="s">
        <v>100</v>
      </c>
      <c r="EC14" t="s">
        <v>100</v>
      </c>
      <c r="ED14" t="s">
        <v>100</v>
      </c>
      <c r="EE14" t="s">
        <v>100</v>
      </c>
      <c r="EF14" t="s">
        <v>100</v>
      </c>
      <c r="EG14" t="s">
        <v>100</v>
      </c>
      <c r="EH14" t="s">
        <v>100</v>
      </c>
      <c r="EI14" t="s">
        <v>100</v>
      </c>
      <c r="EJ14" t="s">
        <v>100</v>
      </c>
      <c r="EK14" t="s">
        <v>101</v>
      </c>
      <c r="EL14" t="s">
        <v>101</v>
      </c>
      <c r="EM14" t="s">
        <v>101</v>
      </c>
      <c r="EN14" t="s">
        <v>101</v>
      </c>
      <c r="EO14" t="s">
        <v>101</v>
      </c>
      <c r="EP14" t="s">
        <v>102</v>
      </c>
      <c r="EQ14" t="s">
        <v>102</v>
      </c>
      <c r="ER14" t="s">
        <v>102</v>
      </c>
      <c r="ES14" t="s">
        <v>102</v>
      </c>
      <c r="ET14" t="s">
        <v>102</v>
      </c>
      <c r="EU14" t="s">
        <v>102</v>
      </c>
      <c r="EV14" t="s">
        <v>102</v>
      </c>
      <c r="EW14" t="s">
        <v>102</v>
      </c>
      <c r="EX14" t="s">
        <v>102</v>
      </c>
      <c r="EY14" t="s">
        <v>102</v>
      </c>
      <c r="EZ14" t="s">
        <v>102</v>
      </c>
      <c r="FA14" t="s">
        <v>102</v>
      </c>
      <c r="FB14" t="s">
        <v>102</v>
      </c>
      <c r="FC14" t="s">
        <v>103</v>
      </c>
      <c r="FD14" t="s">
        <v>103</v>
      </c>
      <c r="FE14" t="s">
        <v>103</v>
      </c>
      <c r="FF14" t="s">
        <v>103</v>
      </c>
      <c r="FG14" t="s">
        <v>103</v>
      </c>
      <c r="FH14" t="s">
        <v>103</v>
      </c>
      <c r="FI14" t="s">
        <v>103</v>
      </c>
      <c r="FJ14" t="s">
        <v>103</v>
      </c>
      <c r="FK14" t="s">
        <v>103</v>
      </c>
      <c r="FL14" t="s">
        <v>103</v>
      </c>
      <c r="FM14" t="s">
        <v>103</v>
      </c>
      <c r="FN14" t="s">
        <v>104</v>
      </c>
      <c r="FO14" t="s">
        <v>104</v>
      </c>
      <c r="FP14" t="s">
        <v>104</v>
      </c>
      <c r="FQ14" t="s">
        <v>104</v>
      </c>
      <c r="FR14" t="s">
        <v>104</v>
      </c>
      <c r="FS14" t="s">
        <v>104</v>
      </c>
      <c r="FT14" t="s">
        <v>104</v>
      </c>
      <c r="FU14" t="s">
        <v>104</v>
      </c>
      <c r="FV14" t="s">
        <v>104</v>
      </c>
      <c r="FW14" t="s">
        <v>104</v>
      </c>
      <c r="FX14" t="s">
        <v>104</v>
      </c>
      <c r="FY14" t="s">
        <v>104</v>
      </c>
      <c r="FZ14" t="s">
        <v>104</v>
      </c>
      <c r="GA14" t="s">
        <v>104</v>
      </c>
      <c r="GB14" t="s">
        <v>104</v>
      </c>
      <c r="GC14" t="s">
        <v>104</v>
      </c>
      <c r="GD14" t="s">
        <v>104</v>
      </c>
      <c r="GE14" t="s">
        <v>104</v>
      </c>
      <c r="GF14" t="s">
        <v>105</v>
      </c>
      <c r="GG14" t="s">
        <v>105</v>
      </c>
      <c r="GH14" t="s">
        <v>105</v>
      </c>
      <c r="GI14" t="s">
        <v>105</v>
      </c>
      <c r="GJ14" t="s">
        <v>105</v>
      </c>
      <c r="GK14" t="s">
        <v>105</v>
      </c>
      <c r="GL14" t="s">
        <v>105</v>
      </c>
      <c r="GM14" t="s">
        <v>105</v>
      </c>
      <c r="GN14" t="s">
        <v>105</v>
      </c>
      <c r="GO14" t="s">
        <v>105</v>
      </c>
      <c r="GP14" t="s">
        <v>105</v>
      </c>
      <c r="GQ14" t="s">
        <v>105</v>
      </c>
      <c r="GR14" t="s">
        <v>105</v>
      </c>
      <c r="GS14" t="s">
        <v>105</v>
      </c>
      <c r="GT14" t="s">
        <v>105</v>
      </c>
      <c r="GU14" t="s">
        <v>105</v>
      </c>
      <c r="GV14" t="s">
        <v>105</v>
      </c>
      <c r="GW14" t="s">
        <v>105</v>
      </c>
      <c r="GX14" t="s">
        <v>105</v>
      </c>
      <c r="GY14" t="s">
        <v>106</v>
      </c>
      <c r="GZ14" t="s">
        <v>106</v>
      </c>
      <c r="HA14" t="s">
        <v>106</v>
      </c>
      <c r="HB14" t="s">
        <v>106</v>
      </c>
      <c r="HC14" t="s">
        <v>106</v>
      </c>
      <c r="HD14" t="s">
        <v>106</v>
      </c>
      <c r="HE14" t="s">
        <v>106</v>
      </c>
      <c r="HF14" t="s">
        <v>106</v>
      </c>
      <c r="HG14" t="s">
        <v>106</v>
      </c>
      <c r="HH14" t="s">
        <v>106</v>
      </c>
      <c r="HI14" t="s">
        <v>106</v>
      </c>
      <c r="HJ14" t="s">
        <v>106</v>
      </c>
      <c r="HK14" t="s">
        <v>106</v>
      </c>
      <c r="HL14" t="s">
        <v>106</v>
      </c>
      <c r="HM14" t="s">
        <v>106</v>
      </c>
      <c r="HN14" t="s">
        <v>106</v>
      </c>
      <c r="HO14" t="s">
        <v>106</v>
      </c>
      <c r="HP14" t="s">
        <v>106</v>
      </c>
      <c r="HQ14" t="s">
        <v>106</v>
      </c>
      <c r="HR14" t="s">
        <v>107</v>
      </c>
      <c r="HS14" t="s">
        <v>107</v>
      </c>
      <c r="HT14" t="s">
        <v>107</v>
      </c>
      <c r="HU14" t="s">
        <v>107</v>
      </c>
      <c r="HV14" t="s">
        <v>107</v>
      </c>
      <c r="HW14" t="s">
        <v>107</v>
      </c>
      <c r="HX14" t="s">
        <v>107</v>
      </c>
      <c r="HY14" t="s">
        <v>107</v>
      </c>
      <c r="HZ14" t="s">
        <v>107</v>
      </c>
      <c r="IA14" t="s">
        <v>107</v>
      </c>
      <c r="IB14" t="s">
        <v>107</v>
      </c>
      <c r="IC14" t="s">
        <v>107</v>
      </c>
      <c r="ID14" t="s">
        <v>107</v>
      </c>
      <c r="IE14" t="s">
        <v>107</v>
      </c>
      <c r="IF14" t="s">
        <v>107</v>
      </c>
      <c r="IG14" t="s">
        <v>107</v>
      </c>
      <c r="IH14" t="s">
        <v>107</v>
      </c>
      <c r="II14" t="s">
        <v>107</v>
      </c>
      <c r="IJ14" t="s">
        <v>108</v>
      </c>
      <c r="IK14" t="s">
        <v>108</v>
      </c>
      <c r="IL14" t="s">
        <v>108</v>
      </c>
      <c r="IM14" t="s">
        <v>108</v>
      </c>
      <c r="IN14" t="s">
        <v>108</v>
      </c>
      <c r="IO14" t="s">
        <v>108</v>
      </c>
      <c r="IP14" t="s">
        <v>108</v>
      </c>
      <c r="IQ14" t="s">
        <v>108</v>
      </c>
      <c r="IR14" t="s">
        <v>109</v>
      </c>
      <c r="IS14" t="s">
        <v>109</v>
      </c>
      <c r="IT14" t="s">
        <v>109</v>
      </c>
      <c r="IU14" t="s">
        <v>109</v>
      </c>
      <c r="IV14" t="s">
        <v>109</v>
      </c>
      <c r="IW14" t="s">
        <v>109</v>
      </c>
      <c r="IX14" t="s">
        <v>109</v>
      </c>
      <c r="IY14" t="s">
        <v>109</v>
      </c>
      <c r="IZ14" t="s">
        <v>109</v>
      </c>
      <c r="JA14" t="s">
        <v>109</v>
      </c>
      <c r="JB14" t="s">
        <v>109</v>
      </c>
      <c r="JC14" t="s">
        <v>109</v>
      </c>
      <c r="JD14" t="s">
        <v>109</v>
      </c>
      <c r="JE14" t="s">
        <v>109</v>
      </c>
      <c r="JF14" t="s">
        <v>109</v>
      </c>
      <c r="JG14" t="s">
        <v>109</v>
      </c>
    </row>
    <row r="15" spans="1:267" x14ac:dyDescent="0.3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92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165</v>
      </c>
      <c r="BF15" t="s">
        <v>166</v>
      </c>
      <c r="BG15" t="s">
        <v>167</v>
      </c>
      <c r="BH15" t="s">
        <v>168</v>
      </c>
      <c r="BI15" t="s">
        <v>169</v>
      </c>
      <c r="BJ15" t="s">
        <v>170</v>
      </c>
      <c r="BK15" t="s">
        <v>171</v>
      </c>
      <c r="BL15" t="s">
        <v>172</v>
      </c>
      <c r="BM15" t="s">
        <v>173</v>
      </c>
      <c r="BN15" t="s">
        <v>174</v>
      </c>
      <c r="BO15" t="s">
        <v>175</v>
      </c>
      <c r="BP15" t="s">
        <v>176</v>
      </c>
      <c r="BQ15" t="s">
        <v>177</v>
      </c>
      <c r="BR15" t="s">
        <v>178</v>
      </c>
      <c r="BS15" t="s">
        <v>179</v>
      </c>
      <c r="BT15" t="s">
        <v>180</v>
      </c>
      <c r="BU15" t="s">
        <v>181</v>
      </c>
      <c r="BV15" t="s">
        <v>182</v>
      </c>
      <c r="BW15" t="s">
        <v>183</v>
      </c>
      <c r="BX15" t="s">
        <v>184</v>
      </c>
      <c r="BY15" t="s">
        <v>177</v>
      </c>
      <c r="BZ15" t="s">
        <v>185</v>
      </c>
      <c r="CA15" t="s">
        <v>151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121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111</v>
      </c>
      <c r="EQ15" t="s">
        <v>114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279</v>
      </c>
      <c r="FU15" t="s">
        <v>280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  <c r="HD15" t="s">
        <v>315</v>
      </c>
      <c r="HE15" t="s">
        <v>316</v>
      </c>
      <c r="HF15" t="s">
        <v>317</v>
      </c>
      <c r="HG15" t="s">
        <v>318</v>
      </c>
      <c r="HH15" t="s">
        <v>319</v>
      </c>
      <c r="HI15" t="s">
        <v>320</v>
      </c>
      <c r="HJ15" t="s">
        <v>321</v>
      </c>
      <c r="HK15" t="s">
        <v>322</v>
      </c>
      <c r="HL15" t="s">
        <v>323</v>
      </c>
      <c r="HM15" t="s">
        <v>324</v>
      </c>
      <c r="HN15" t="s">
        <v>325</v>
      </c>
      <c r="HO15" t="s">
        <v>326</v>
      </c>
      <c r="HP15" t="s">
        <v>327</v>
      </c>
      <c r="HQ15" t="s">
        <v>328</v>
      </c>
      <c r="HR15" t="s">
        <v>329</v>
      </c>
      <c r="HS15" t="s">
        <v>330</v>
      </c>
      <c r="HT15" t="s">
        <v>331</v>
      </c>
      <c r="HU15" t="s">
        <v>332</v>
      </c>
      <c r="HV15" t="s">
        <v>333</v>
      </c>
      <c r="HW15" t="s">
        <v>334</v>
      </c>
      <c r="HX15" t="s">
        <v>335</v>
      </c>
      <c r="HY15" t="s">
        <v>336</v>
      </c>
      <c r="HZ15" t="s">
        <v>337</v>
      </c>
      <c r="IA15" t="s">
        <v>338</v>
      </c>
      <c r="IB15" t="s">
        <v>339</v>
      </c>
      <c r="IC15" t="s">
        <v>340</v>
      </c>
      <c r="ID15" t="s">
        <v>341</v>
      </c>
      <c r="IE15" t="s">
        <v>342</v>
      </c>
      <c r="IF15" t="s">
        <v>343</v>
      </c>
      <c r="IG15" t="s">
        <v>344</v>
      </c>
      <c r="IH15" t="s">
        <v>345</v>
      </c>
      <c r="II15" t="s">
        <v>346</v>
      </c>
      <c r="IJ15" t="s">
        <v>347</v>
      </c>
      <c r="IK15" t="s">
        <v>348</v>
      </c>
      <c r="IL15" t="s">
        <v>349</v>
      </c>
      <c r="IM15" t="s">
        <v>350</v>
      </c>
      <c r="IN15" t="s">
        <v>351</v>
      </c>
      <c r="IO15" t="s">
        <v>352</v>
      </c>
      <c r="IP15" t="s">
        <v>353</v>
      </c>
      <c r="IQ15" t="s">
        <v>354</v>
      </c>
      <c r="IR15" t="s">
        <v>355</v>
      </c>
      <c r="IS15" t="s">
        <v>356</v>
      </c>
      <c r="IT15" t="s">
        <v>357</v>
      </c>
      <c r="IU15" t="s">
        <v>358</v>
      </c>
      <c r="IV15" t="s">
        <v>359</v>
      </c>
      <c r="IW15" t="s">
        <v>360</v>
      </c>
      <c r="IX15" t="s">
        <v>361</v>
      </c>
      <c r="IY15" t="s">
        <v>362</v>
      </c>
      <c r="IZ15" t="s">
        <v>363</v>
      </c>
      <c r="JA15" t="s">
        <v>364</v>
      </c>
      <c r="JB15" t="s">
        <v>365</v>
      </c>
      <c r="JC15" t="s">
        <v>366</v>
      </c>
      <c r="JD15" t="s">
        <v>367</v>
      </c>
      <c r="JE15" t="s">
        <v>368</v>
      </c>
      <c r="JF15" t="s">
        <v>369</v>
      </c>
      <c r="JG15" t="s">
        <v>370</v>
      </c>
    </row>
    <row r="16" spans="1:267" x14ac:dyDescent="0.3">
      <c r="B16" t="s">
        <v>371</v>
      </c>
      <c r="C16" t="s">
        <v>371</v>
      </c>
      <c r="F16" t="s">
        <v>371</v>
      </c>
      <c r="L16" t="s">
        <v>371</v>
      </c>
      <c r="M16" t="s">
        <v>372</v>
      </c>
      <c r="N16" t="s">
        <v>373</v>
      </c>
      <c r="O16" t="s">
        <v>374</v>
      </c>
      <c r="P16" t="s">
        <v>375</v>
      </c>
      <c r="Q16" t="s">
        <v>375</v>
      </c>
      <c r="R16" t="s">
        <v>208</v>
      </c>
      <c r="S16" t="s">
        <v>208</v>
      </c>
      <c r="T16" t="s">
        <v>372</v>
      </c>
      <c r="U16" t="s">
        <v>372</v>
      </c>
      <c r="V16" t="s">
        <v>372</v>
      </c>
      <c r="W16" t="s">
        <v>372</v>
      </c>
      <c r="X16" t="s">
        <v>376</v>
      </c>
      <c r="Y16" t="s">
        <v>377</v>
      </c>
      <c r="Z16" t="s">
        <v>377</v>
      </c>
      <c r="AA16" t="s">
        <v>378</v>
      </c>
      <c r="AB16" t="s">
        <v>379</v>
      </c>
      <c r="AC16" t="s">
        <v>378</v>
      </c>
      <c r="AD16" t="s">
        <v>378</v>
      </c>
      <c r="AE16" t="s">
        <v>378</v>
      </c>
      <c r="AF16" t="s">
        <v>376</v>
      </c>
      <c r="AG16" t="s">
        <v>376</v>
      </c>
      <c r="AH16" t="s">
        <v>376</v>
      </c>
      <c r="AI16" t="s">
        <v>376</v>
      </c>
      <c r="AJ16" t="s">
        <v>380</v>
      </c>
      <c r="AK16" t="s">
        <v>379</v>
      </c>
      <c r="AM16" t="s">
        <v>379</v>
      </c>
      <c r="AN16" t="s">
        <v>380</v>
      </c>
      <c r="AT16" t="s">
        <v>374</v>
      </c>
      <c r="BA16" t="s">
        <v>374</v>
      </c>
      <c r="BB16" t="s">
        <v>374</v>
      </c>
      <c r="BC16" t="s">
        <v>374</v>
      </c>
      <c r="BD16" t="s">
        <v>381</v>
      </c>
      <c r="BR16" t="s">
        <v>382</v>
      </c>
      <c r="BS16" t="s">
        <v>382</v>
      </c>
      <c r="BT16" t="s">
        <v>382</v>
      </c>
      <c r="BU16" t="s">
        <v>374</v>
      </c>
      <c r="BW16" t="s">
        <v>383</v>
      </c>
      <c r="BZ16" t="s">
        <v>382</v>
      </c>
      <c r="CE16" t="s">
        <v>371</v>
      </c>
      <c r="CF16" t="s">
        <v>371</v>
      </c>
      <c r="CG16" t="s">
        <v>371</v>
      </c>
      <c r="CH16" t="s">
        <v>371</v>
      </c>
      <c r="CI16" t="s">
        <v>374</v>
      </c>
      <c r="CJ16" t="s">
        <v>374</v>
      </c>
      <c r="CL16" t="s">
        <v>384</v>
      </c>
      <c r="CM16" t="s">
        <v>385</v>
      </c>
      <c r="CP16" t="s">
        <v>372</v>
      </c>
      <c r="CQ16" t="s">
        <v>371</v>
      </c>
      <c r="CR16" t="s">
        <v>375</v>
      </c>
      <c r="CS16" t="s">
        <v>375</v>
      </c>
      <c r="CT16" t="s">
        <v>386</v>
      </c>
      <c r="CU16" t="s">
        <v>386</v>
      </c>
      <c r="CV16" t="s">
        <v>375</v>
      </c>
      <c r="CW16" t="s">
        <v>386</v>
      </c>
      <c r="CX16" t="s">
        <v>380</v>
      </c>
      <c r="CY16" t="s">
        <v>378</v>
      </c>
      <c r="CZ16" t="s">
        <v>378</v>
      </c>
      <c r="DA16" t="s">
        <v>377</v>
      </c>
      <c r="DB16" t="s">
        <v>377</v>
      </c>
      <c r="DC16" t="s">
        <v>377</v>
      </c>
      <c r="DD16" t="s">
        <v>377</v>
      </c>
      <c r="DE16" t="s">
        <v>377</v>
      </c>
      <c r="DF16" t="s">
        <v>387</v>
      </c>
      <c r="DG16" t="s">
        <v>374</v>
      </c>
      <c r="DH16" t="s">
        <v>374</v>
      </c>
      <c r="DI16" t="s">
        <v>375</v>
      </c>
      <c r="DJ16" t="s">
        <v>375</v>
      </c>
      <c r="DK16" t="s">
        <v>375</v>
      </c>
      <c r="DL16" t="s">
        <v>386</v>
      </c>
      <c r="DM16" t="s">
        <v>375</v>
      </c>
      <c r="DN16" t="s">
        <v>386</v>
      </c>
      <c r="DO16" t="s">
        <v>378</v>
      </c>
      <c r="DP16" t="s">
        <v>378</v>
      </c>
      <c r="DQ16" t="s">
        <v>377</v>
      </c>
      <c r="DR16" t="s">
        <v>377</v>
      </c>
      <c r="DS16" t="s">
        <v>374</v>
      </c>
      <c r="DX16" t="s">
        <v>374</v>
      </c>
      <c r="EA16" t="s">
        <v>377</v>
      </c>
      <c r="EB16" t="s">
        <v>377</v>
      </c>
      <c r="EC16" t="s">
        <v>377</v>
      </c>
      <c r="ED16" t="s">
        <v>377</v>
      </c>
      <c r="EE16" t="s">
        <v>377</v>
      </c>
      <c r="EF16" t="s">
        <v>374</v>
      </c>
      <c r="EG16" t="s">
        <v>374</v>
      </c>
      <c r="EH16" t="s">
        <v>374</v>
      </c>
      <c r="EI16" t="s">
        <v>371</v>
      </c>
      <c r="EL16" t="s">
        <v>388</v>
      </c>
      <c r="EM16" t="s">
        <v>388</v>
      </c>
      <c r="EO16" t="s">
        <v>371</v>
      </c>
      <c r="EP16" t="s">
        <v>389</v>
      </c>
      <c r="ER16" t="s">
        <v>371</v>
      </c>
      <c r="ES16" t="s">
        <v>371</v>
      </c>
      <c r="EU16" t="s">
        <v>390</v>
      </c>
      <c r="EV16" t="s">
        <v>391</v>
      </c>
      <c r="EW16" t="s">
        <v>390</v>
      </c>
      <c r="EX16" t="s">
        <v>391</v>
      </c>
      <c r="EY16" t="s">
        <v>390</v>
      </c>
      <c r="EZ16" t="s">
        <v>391</v>
      </c>
      <c r="FA16" t="s">
        <v>379</v>
      </c>
      <c r="FB16" t="s">
        <v>379</v>
      </c>
      <c r="FC16" t="s">
        <v>374</v>
      </c>
      <c r="FD16" t="s">
        <v>392</v>
      </c>
      <c r="FE16" t="s">
        <v>374</v>
      </c>
      <c r="FG16" t="s">
        <v>372</v>
      </c>
      <c r="FH16" t="s">
        <v>393</v>
      </c>
      <c r="FI16" t="s">
        <v>372</v>
      </c>
      <c r="FN16" t="s">
        <v>394</v>
      </c>
      <c r="FO16" t="s">
        <v>394</v>
      </c>
      <c r="GB16" t="s">
        <v>394</v>
      </c>
      <c r="GC16" t="s">
        <v>394</v>
      </c>
      <c r="GD16" t="s">
        <v>395</v>
      </c>
      <c r="GE16" t="s">
        <v>395</v>
      </c>
      <c r="GF16" t="s">
        <v>377</v>
      </c>
      <c r="GG16" t="s">
        <v>377</v>
      </c>
      <c r="GH16" t="s">
        <v>379</v>
      </c>
      <c r="GI16" t="s">
        <v>377</v>
      </c>
      <c r="GJ16" t="s">
        <v>386</v>
      </c>
      <c r="GK16" t="s">
        <v>379</v>
      </c>
      <c r="GL16" t="s">
        <v>379</v>
      </c>
      <c r="GN16" t="s">
        <v>394</v>
      </c>
      <c r="GO16" t="s">
        <v>394</v>
      </c>
      <c r="GP16" t="s">
        <v>394</v>
      </c>
      <c r="GQ16" t="s">
        <v>394</v>
      </c>
      <c r="GR16" t="s">
        <v>394</v>
      </c>
      <c r="GS16" t="s">
        <v>394</v>
      </c>
      <c r="GT16" t="s">
        <v>394</v>
      </c>
      <c r="GU16" t="s">
        <v>396</v>
      </c>
      <c r="GV16" t="s">
        <v>396</v>
      </c>
      <c r="GW16" t="s">
        <v>396</v>
      </c>
      <c r="GX16" t="s">
        <v>397</v>
      </c>
      <c r="GY16" t="s">
        <v>394</v>
      </c>
      <c r="GZ16" t="s">
        <v>394</v>
      </c>
      <c r="HA16" t="s">
        <v>394</v>
      </c>
      <c r="HB16" t="s">
        <v>394</v>
      </c>
      <c r="HC16" t="s">
        <v>394</v>
      </c>
      <c r="HD16" t="s">
        <v>394</v>
      </c>
      <c r="HE16" t="s">
        <v>394</v>
      </c>
      <c r="HF16" t="s">
        <v>394</v>
      </c>
      <c r="HG16" t="s">
        <v>394</v>
      </c>
      <c r="HH16" t="s">
        <v>394</v>
      </c>
      <c r="HI16" t="s">
        <v>394</v>
      </c>
      <c r="HJ16" t="s">
        <v>394</v>
      </c>
      <c r="HQ16" t="s">
        <v>394</v>
      </c>
      <c r="HR16" t="s">
        <v>379</v>
      </c>
      <c r="HS16" t="s">
        <v>379</v>
      </c>
      <c r="HT16" t="s">
        <v>390</v>
      </c>
      <c r="HU16" t="s">
        <v>391</v>
      </c>
      <c r="HV16" t="s">
        <v>391</v>
      </c>
      <c r="HZ16" t="s">
        <v>391</v>
      </c>
      <c r="ID16" t="s">
        <v>375</v>
      </c>
      <c r="IE16" t="s">
        <v>375</v>
      </c>
      <c r="IF16" t="s">
        <v>386</v>
      </c>
      <c r="IG16" t="s">
        <v>386</v>
      </c>
      <c r="IH16" t="s">
        <v>398</v>
      </c>
      <c r="II16" t="s">
        <v>398</v>
      </c>
      <c r="IJ16" t="s">
        <v>394</v>
      </c>
      <c r="IK16" t="s">
        <v>394</v>
      </c>
      <c r="IL16" t="s">
        <v>394</v>
      </c>
      <c r="IM16" t="s">
        <v>394</v>
      </c>
      <c r="IN16" t="s">
        <v>394</v>
      </c>
      <c r="IO16" t="s">
        <v>394</v>
      </c>
      <c r="IP16" t="s">
        <v>377</v>
      </c>
      <c r="IQ16" t="s">
        <v>394</v>
      </c>
      <c r="IS16" t="s">
        <v>380</v>
      </c>
      <c r="IT16" t="s">
        <v>380</v>
      </c>
      <c r="IU16" t="s">
        <v>377</v>
      </c>
      <c r="IV16" t="s">
        <v>377</v>
      </c>
      <c r="IW16" t="s">
        <v>377</v>
      </c>
      <c r="IX16" t="s">
        <v>377</v>
      </c>
      <c r="IY16" t="s">
        <v>377</v>
      </c>
      <c r="IZ16" t="s">
        <v>379</v>
      </c>
      <c r="JA16" t="s">
        <v>379</v>
      </c>
      <c r="JB16" t="s">
        <v>379</v>
      </c>
      <c r="JC16" t="s">
        <v>377</v>
      </c>
      <c r="JD16" t="s">
        <v>375</v>
      </c>
      <c r="JE16" t="s">
        <v>386</v>
      </c>
      <c r="JF16" t="s">
        <v>379</v>
      </c>
      <c r="JG16" t="s">
        <v>379</v>
      </c>
    </row>
    <row r="17" spans="1:267" x14ac:dyDescent="0.3">
      <c r="A17">
        <v>1</v>
      </c>
      <c r="B17">
        <v>1659634747.5</v>
      </c>
      <c r="C17">
        <v>0</v>
      </c>
      <c r="D17" t="s">
        <v>399</v>
      </c>
      <c r="E17" t="s">
        <v>400</v>
      </c>
      <c r="F17" t="s">
        <v>401</v>
      </c>
      <c r="G17" t="s">
        <v>402</v>
      </c>
      <c r="H17" t="s">
        <v>403</v>
      </c>
      <c r="I17" t="s">
        <v>404</v>
      </c>
      <c r="J17" t="s">
        <v>405</v>
      </c>
      <c r="K17">
        <f t="shared" ref="K17:K58" si="0">O17 * AB17 / CR17</f>
        <v>9.3918507095418597</v>
      </c>
      <c r="L17">
        <v>1659634747.5</v>
      </c>
      <c r="M17">
        <f t="shared" ref="M17:M58" si="1">(N17)/1000</f>
        <v>7.6878102804363857E-3</v>
      </c>
      <c r="N17">
        <f t="shared" ref="N17:N58" si="2">1000*CX17*AL17*(CT17-CU17)/(100*CM17*(1000-AL17*CT17))</f>
        <v>7.6878102804363859</v>
      </c>
      <c r="O17">
        <f t="shared" ref="O17:O58" si="3">CX17*AL17*(CS17-CR17*(1000-AL17*CU17)/(1000-AL17*CT17))/(100*CM17)</f>
        <v>52.150036379961314</v>
      </c>
      <c r="P17">
        <f t="shared" ref="P17:P58" si="4">CR17 - IF(AL17&gt;1, O17*CM17*100/(AN17*DF17), 0)</f>
        <v>334.36700000000002</v>
      </c>
      <c r="Q17">
        <f t="shared" ref="Q17:Q58" si="5">((W17-M17/2)*P17-O17)/(W17+M17/2)</f>
        <v>110.19584226821463</v>
      </c>
      <c r="R17">
        <f t="shared" ref="R17:R58" si="6">Q17*(CY17+CZ17)/1000</f>
        <v>10.89951202709204</v>
      </c>
      <c r="S17">
        <f t="shared" ref="S17:S58" si="7">(CR17 - IF(AL17&gt;1, O17*CM17*100/(AN17*DF17), 0))*(CY17+CZ17)/1000</f>
        <v>33.072365190441502</v>
      </c>
      <c r="T17">
        <f t="shared" ref="T17:T58" si="8">2/((1/V17-1/U17)+SIGN(V17)*SQRT((1/V17-1/U17)*(1/V17-1/U17) + 4*CN17/((CN17+1)*(CN17+1))*(2*1/V17*1/U17-1/U17*1/U17)))</f>
        <v>0.41007186154513936</v>
      </c>
      <c r="U17">
        <f t="shared" ref="U17:U58" si="9">IF(LEFT(CO17,1)&lt;&gt;"0",IF(LEFT(CO17,1)="1",3,CP17),$D$5+$E$5*(DF17*CY17/($K$5*1000))+$F$5*(DF17*CY17/($K$5*1000))*MAX(MIN(CM17,$J$5),$I$5)*MAX(MIN(CM17,$J$5),$I$5)+$G$5*MAX(MIN(CM17,$J$5),$I$5)*(DF17*CY17/($K$5*1000))+$H$5*(DF17*CY17/($K$5*1000))*(DF17*CY17/($K$5*1000)))</f>
        <v>2.9075327831050197</v>
      </c>
      <c r="V17">
        <f t="shared" ref="V17:V58" si="10">M17*(1000-(1000*0.61365*EXP(17.502*Z17/(240.97+Z17))/(CY17+CZ17)+CT17)/2)/(1000*0.61365*EXP(17.502*Z17/(240.97+Z17))/(CY17+CZ17)-CT17)</f>
        <v>0.38043868541424586</v>
      </c>
      <c r="W17">
        <f t="shared" ref="W17:W58" si="11">1/((CN17+1)/(T17/1.6)+1/(U17/1.37)) + CN17/((CN17+1)/(T17/1.6) + CN17/(U17/1.37))</f>
        <v>0.24025790971266159</v>
      </c>
      <c r="X17">
        <f t="shared" ref="X17:X58" si="12">(CI17*CL17)</f>
        <v>321.48885642173713</v>
      </c>
      <c r="Y17">
        <f t="shared" ref="Y17:Y58" si="13">(DA17+(X17+2*0.95*0.0000000567*(((DA17+$B$7)+273)^4-(DA17+273)^4)-44100*M17)/(1.84*29.3*U17+8*0.95*0.0000000567*(DA17+273)^3))</f>
        <v>31.752267240872282</v>
      </c>
      <c r="Z17">
        <f t="shared" ref="Z17:Z58" si="14">($C$7*DB17+$D$7*DC17+$E$7*Y17)</f>
        <v>31.995200000000001</v>
      </c>
      <c r="AA17">
        <f t="shared" ref="AA17:AA58" si="15">0.61365*EXP(17.502*Z17/(240.97+Z17))</f>
        <v>4.7737860736803803</v>
      </c>
      <c r="AB17">
        <f t="shared" ref="AB17:AB58" si="16">(AC17/AD17*100)</f>
        <v>60.217118993306308</v>
      </c>
      <c r="AC17">
        <f t="shared" ref="AC17:AC58" si="17">CT17*(CY17+CZ17)/1000</f>
        <v>2.8520806487075001</v>
      </c>
      <c r="AD17">
        <f t="shared" ref="AD17:AD58" si="18">0.61365*EXP(17.502*DA17/(240.97+DA17))</f>
        <v>4.736328632767262</v>
      </c>
      <c r="AE17">
        <f t="shared" ref="AE17:AE58" si="19">(AA17-CT17*(CY17+CZ17)/1000)</f>
        <v>1.9217054249728802</v>
      </c>
      <c r="AF17">
        <f t="shared" ref="AF17:AF58" si="20">(-M17*44100)</f>
        <v>-339.03243336724461</v>
      </c>
      <c r="AG17">
        <f t="shared" ref="AG17:AG58" si="21">2*29.3*U17*0.92*(DA17-Z17)</f>
        <v>-21.804051219723476</v>
      </c>
      <c r="AH17">
        <f t="shared" ref="AH17:AH58" si="22">2*0.95*0.0000000567*(((DA17+$B$7)+273)^4-(Z17+273)^4)</f>
        <v>-1.6994393834733634</v>
      </c>
      <c r="AI17">
        <f t="shared" ref="AI17:AI58" si="23">X17+AH17+AF17+AG17</f>
        <v>-41.04706754870432</v>
      </c>
      <c r="AJ17">
        <v>0</v>
      </c>
      <c r="AK17">
        <v>0</v>
      </c>
      <c r="AL17">
        <f t="shared" ref="AL17:AL58" si="24">IF(AJ17*$H$13&gt;=AN17,1,(AN17/(AN17-AJ17*$H$13)))</f>
        <v>1</v>
      </c>
      <c r="AM17">
        <f t="shared" ref="AM17:AM58" si="25">(AL17-1)*100</f>
        <v>0</v>
      </c>
      <c r="AN17">
        <f t="shared" ref="AN17:AN58" si="26">MAX(0,($B$13+$C$13*DF17)/(1+$D$13*DF17)*CY17/(DA17+273)*$E$13)</f>
        <v>51385.883560472728</v>
      </c>
      <c r="AO17" t="s">
        <v>406</v>
      </c>
      <c r="AP17">
        <v>10366.9</v>
      </c>
      <c r="AQ17">
        <v>993.59653846153856</v>
      </c>
      <c r="AR17">
        <v>3431.87</v>
      </c>
      <c r="AS17">
        <f t="shared" ref="AS17:AS58" si="27">1-AQ17/AR17</f>
        <v>0.71047955241266758</v>
      </c>
      <c r="AT17">
        <v>-3.9894345373445681</v>
      </c>
      <c r="AU17" t="s">
        <v>407</v>
      </c>
      <c r="AV17">
        <v>10112.799999999999</v>
      </c>
      <c r="AW17">
        <v>755.61280000000011</v>
      </c>
      <c r="AX17">
        <v>1150.1300000000001</v>
      </c>
      <c r="AY17">
        <f t="shared" ref="AY17:AY58" si="28">1-AW17/AX17</f>
        <v>0.34301965864728334</v>
      </c>
      <c r="AZ17">
        <v>0.5</v>
      </c>
      <c r="BA17">
        <f t="shared" ref="BA17:BA58" si="29">CJ17</f>
        <v>1681.0571940008999</v>
      </c>
      <c r="BB17">
        <f t="shared" ref="BB17:BB58" si="30">O17</f>
        <v>52.150036379961314</v>
      </c>
      <c r="BC17">
        <f t="shared" ref="BC17:BC58" si="31">AY17*AZ17*BA17</f>
        <v>288.31783242637431</v>
      </c>
      <c r="BD17">
        <f t="shared" ref="BD17:BD58" si="32">(BB17-AT17)/BA17</f>
        <v>3.3395336647466758E-2</v>
      </c>
      <c r="BE17">
        <f t="shared" ref="BE17:BE58" si="33">(AR17-AX17)/AX17</f>
        <v>1.9838974724596345</v>
      </c>
      <c r="BF17">
        <f t="shared" ref="BF17:BF58" si="34">AQ17/(AS17+AQ17/AX17)</f>
        <v>631.1038266816422</v>
      </c>
      <c r="BG17" t="s">
        <v>408</v>
      </c>
      <c r="BH17">
        <v>582.22</v>
      </c>
      <c r="BI17">
        <f t="shared" ref="BI17:BI58" si="35">IF(BH17&lt;&gt;0, BH17, BF17)</f>
        <v>582.22</v>
      </c>
      <c r="BJ17">
        <f t="shared" ref="BJ17:BJ58" si="36">1-BI17/AX17</f>
        <v>0.49377896411709987</v>
      </c>
      <c r="BK17">
        <f t="shared" ref="BK17:BK58" si="37">(AX17-AW17)/(AX17-BI17)</f>
        <v>0.69468260815974348</v>
      </c>
      <c r="BL17">
        <f t="shared" ref="BL17:BL58" si="38">(AR17-AX17)/(AR17-BI17)</f>
        <v>0.80070885898268207</v>
      </c>
      <c r="BM17">
        <f t="shared" ref="BM17:BM58" si="39">(AX17-AW17)/(AX17-AQ17)</f>
        <v>2.5203377994874527</v>
      </c>
      <c r="BN17">
        <f t="shared" ref="BN17:BN58" si="40">(AR17-AX17)/(AR17-AQ17)</f>
        <v>0.93580151529037481</v>
      </c>
      <c r="BO17">
        <f t="shared" ref="BO17:BO58" si="41">(BK17*BI17/AW17)</f>
        <v>0.53527164722827059</v>
      </c>
      <c r="BP17">
        <f t="shared" ref="BP17:BP58" si="42">(1-BO17)</f>
        <v>0.46472835277172941</v>
      </c>
      <c r="BQ17">
        <v>8859</v>
      </c>
      <c r="BR17">
        <v>300</v>
      </c>
      <c r="BS17">
        <v>300</v>
      </c>
      <c r="BT17">
        <v>300</v>
      </c>
      <c r="BU17">
        <v>10112.799999999999</v>
      </c>
      <c r="BV17">
        <v>1028.3499999999999</v>
      </c>
      <c r="BW17">
        <v>-1.07744E-2</v>
      </c>
      <c r="BX17">
        <v>-7.44</v>
      </c>
      <c r="BY17" t="s">
        <v>409</v>
      </c>
      <c r="BZ17" t="s">
        <v>409</v>
      </c>
      <c r="CA17" t="s">
        <v>409</v>
      </c>
      <c r="CB17" t="s">
        <v>409</v>
      </c>
      <c r="CC17" t="s">
        <v>409</v>
      </c>
      <c r="CD17" t="s">
        <v>409</v>
      </c>
      <c r="CE17" t="s">
        <v>409</v>
      </c>
      <c r="CF17" t="s">
        <v>409</v>
      </c>
      <c r="CG17" t="s">
        <v>409</v>
      </c>
      <c r="CH17" t="s">
        <v>409</v>
      </c>
      <c r="CI17">
        <f t="shared" ref="CI17:CI58" si="43">$B$11*DG17+$C$11*DH17+$F$11*DS17*(1-DV17)</f>
        <v>1999.83</v>
      </c>
      <c r="CJ17">
        <f t="shared" ref="CJ17:CJ58" si="44">CI17*CK17</f>
        <v>1681.0571940008999</v>
      </c>
      <c r="CK17">
        <f t="shared" ref="CK17:CK58" si="45">($B$11*$D$9+$C$11*$D$9+$F$11*((EF17+DX17)/MAX(EF17+DX17+EG17, 0.1)*$I$9+EG17/MAX(EF17+DX17+EG17, 0.1)*$J$9))/($B$11+$C$11+$F$11)</f>
        <v>0.84060004800453036</v>
      </c>
      <c r="CL17">
        <f t="shared" ref="CL17:CL58" si="46">($B$11*$K$9+$C$11*$K$9+$F$11*((EF17+DX17)/MAX(EF17+DX17+EG17, 0.1)*$P$9+EG17/MAX(EF17+DX17+EG17, 0.1)*$Q$9))/($B$11+$C$11+$F$11)</f>
        <v>0.16075809264874372</v>
      </c>
      <c r="CM17">
        <v>6</v>
      </c>
      <c r="CN17">
        <v>0.5</v>
      </c>
      <c r="CO17" t="s">
        <v>410</v>
      </c>
      <c r="CP17">
        <v>2</v>
      </c>
      <c r="CQ17">
        <v>1659634747.5</v>
      </c>
      <c r="CR17">
        <v>334.36700000000002</v>
      </c>
      <c r="CS17">
        <v>400.04300000000001</v>
      </c>
      <c r="CT17">
        <v>28.835000000000001</v>
      </c>
      <c r="CU17">
        <v>19.874099999999999</v>
      </c>
      <c r="CV17">
        <v>335.40300000000002</v>
      </c>
      <c r="CW17">
        <v>28.460599999999999</v>
      </c>
      <c r="CX17">
        <v>499.91399999999999</v>
      </c>
      <c r="CY17">
        <v>98.811999999999998</v>
      </c>
      <c r="CZ17">
        <v>9.8374500000000004E-2</v>
      </c>
      <c r="DA17">
        <v>31.856100000000001</v>
      </c>
      <c r="DB17">
        <v>31.995200000000001</v>
      </c>
      <c r="DC17">
        <v>999.9</v>
      </c>
      <c r="DD17">
        <v>0</v>
      </c>
      <c r="DE17">
        <v>0</v>
      </c>
      <c r="DF17">
        <v>9993.75</v>
      </c>
      <c r="DG17">
        <v>0</v>
      </c>
      <c r="DH17">
        <v>387.20600000000002</v>
      </c>
      <c r="DI17">
        <v>-65.676000000000002</v>
      </c>
      <c r="DJ17">
        <v>344.29500000000002</v>
      </c>
      <c r="DK17">
        <v>408.154</v>
      </c>
      <c r="DL17">
        <v>8.9608899999999991</v>
      </c>
      <c r="DM17">
        <v>400.04300000000001</v>
      </c>
      <c r="DN17">
        <v>19.874099999999999</v>
      </c>
      <c r="DO17">
        <v>2.8492500000000001</v>
      </c>
      <c r="DP17">
        <v>1.9638</v>
      </c>
      <c r="DQ17">
        <v>23.1722</v>
      </c>
      <c r="DR17">
        <v>17.1555</v>
      </c>
      <c r="DS17">
        <v>1999.83</v>
      </c>
      <c r="DT17">
        <v>0.98</v>
      </c>
      <c r="DU17">
        <v>2.0000299999999999E-2</v>
      </c>
      <c r="DV17">
        <v>0</v>
      </c>
      <c r="DW17">
        <v>755.13</v>
      </c>
      <c r="DX17">
        <v>9.9997699999999995E-2</v>
      </c>
      <c r="DY17">
        <v>16078.4</v>
      </c>
      <c r="DZ17">
        <v>16940.400000000001</v>
      </c>
      <c r="EA17">
        <v>49.875</v>
      </c>
      <c r="EB17">
        <v>50.561999999999998</v>
      </c>
      <c r="EC17">
        <v>50.311999999999998</v>
      </c>
      <c r="ED17">
        <v>50</v>
      </c>
      <c r="EE17">
        <v>51.125</v>
      </c>
      <c r="EF17">
        <v>1959.74</v>
      </c>
      <c r="EG17">
        <v>40</v>
      </c>
      <c r="EH17">
        <v>0</v>
      </c>
      <c r="EI17">
        <v>1888</v>
      </c>
      <c r="EJ17">
        <v>0</v>
      </c>
      <c r="EK17">
        <v>755.61280000000011</v>
      </c>
      <c r="EL17">
        <v>-3.0569230269983918</v>
      </c>
      <c r="EM17">
        <v>-34.576923477910171</v>
      </c>
      <c r="EN17">
        <v>16100.724</v>
      </c>
      <c r="EO17">
        <v>15</v>
      </c>
      <c r="EP17">
        <v>1659634709</v>
      </c>
      <c r="EQ17" t="s">
        <v>411</v>
      </c>
      <c r="ER17">
        <v>1659634707</v>
      </c>
      <c r="ES17">
        <v>1659634709</v>
      </c>
      <c r="ET17">
        <v>34</v>
      </c>
      <c r="EU17">
        <v>0.161</v>
      </c>
      <c r="EV17">
        <v>6.8000000000000005E-2</v>
      </c>
      <c r="EW17">
        <v>-1.077</v>
      </c>
      <c r="EX17">
        <v>5.8999999999999997E-2</v>
      </c>
      <c r="EY17">
        <v>400</v>
      </c>
      <c r="EZ17">
        <v>20</v>
      </c>
      <c r="FA17">
        <v>0.02</v>
      </c>
      <c r="FB17">
        <v>0.01</v>
      </c>
      <c r="FC17">
        <v>52.158373413800213</v>
      </c>
      <c r="FD17">
        <v>-0.51008495339158411</v>
      </c>
      <c r="FE17">
        <v>9.9942869566442979E-2</v>
      </c>
      <c r="FF17">
        <v>1</v>
      </c>
      <c r="FG17">
        <v>0.41031025621241818</v>
      </c>
      <c r="FH17">
        <v>6.3673333094985116E-2</v>
      </c>
      <c r="FI17">
        <v>1.879986522264266E-2</v>
      </c>
      <c r="FJ17">
        <v>1</v>
      </c>
      <c r="FK17">
        <v>2</v>
      </c>
      <c r="FL17">
        <v>2</v>
      </c>
      <c r="FM17" t="s">
        <v>412</v>
      </c>
      <c r="FN17">
        <v>2.9003999999999999</v>
      </c>
      <c r="FO17">
        <v>2.7319499999999999</v>
      </c>
      <c r="FP17">
        <v>7.6480199999999998E-2</v>
      </c>
      <c r="FQ17">
        <v>8.7704099999999993E-2</v>
      </c>
      <c r="FR17">
        <v>0.12973799999999999</v>
      </c>
      <c r="FS17">
        <v>0.100217</v>
      </c>
      <c r="FT17">
        <v>21542.6</v>
      </c>
      <c r="FU17">
        <v>19761</v>
      </c>
      <c r="FV17">
        <v>23261.1</v>
      </c>
      <c r="FW17">
        <v>21712.1</v>
      </c>
      <c r="FX17">
        <v>28547</v>
      </c>
      <c r="FY17">
        <v>27299.3</v>
      </c>
      <c r="FZ17">
        <v>36657</v>
      </c>
      <c r="GA17">
        <v>33828.699999999997</v>
      </c>
      <c r="GB17">
        <v>1.9201999999999999</v>
      </c>
      <c r="GC17">
        <v>1.8363</v>
      </c>
      <c r="GD17">
        <v>-1.1615500000000001E-2</v>
      </c>
      <c r="GE17">
        <v>0</v>
      </c>
      <c r="GF17">
        <v>32.183599999999998</v>
      </c>
      <c r="GG17">
        <v>999.9</v>
      </c>
      <c r="GH17">
        <v>48.4</v>
      </c>
      <c r="GI17">
        <v>40.4</v>
      </c>
      <c r="GJ17">
        <v>37.096299999999999</v>
      </c>
      <c r="GK17">
        <v>60.958500000000001</v>
      </c>
      <c r="GL17">
        <v>35.224400000000003</v>
      </c>
      <c r="GM17">
        <v>1</v>
      </c>
      <c r="GN17">
        <v>0.81236299999999995</v>
      </c>
      <c r="GO17">
        <v>3.5280399999999998</v>
      </c>
      <c r="GP17">
        <v>20.0656</v>
      </c>
      <c r="GQ17">
        <v>5.2637099999999997</v>
      </c>
      <c r="GR17">
        <v>11.962</v>
      </c>
      <c r="GS17">
        <v>4.9797000000000002</v>
      </c>
      <c r="GT17">
        <v>3.298</v>
      </c>
      <c r="GU17">
        <v>9999</v>
      </c>
      <c r="GV17">
        <v>9999</v>
      </c>
      <c r="GW17">
        <v>9999</v>
      </c>
      <c r="GX17">
        <v>999.9</v>
      </c>
      <c r="GY17">
        <v>1.86435</v>
      </c>
      <c r="GZ17">
        <v>1.8603499999999999</v>
      </c>
      <c r="HA17">
        <v>1.8669500000000001</v>
      </c>
      <c r="HB17">
        <v>1.8636900000000001</v>
      </c>
      <c r="HC17">
        <v>1.8623400000000001</v>
      </c>
      <c r="HD17">
        <v>1.8623400000000001</v>
      </c>
      <c r="HE17">
        <v>1.8635999999999999</v>
      </c>
      <c r="HF17">
        <v>1.8649</v>
      </c>
      <c r="HG17">
        <v>0</v>
      </c>
      <c r="HH17">
        <v>0</v>
      </c>
      <c r="HI17">
        <v>0</v>
      </c>
      <c r="HJ17">
        <v>0</v>
      </c>
      <c r="HK17" t="s">
        <v>413</v>
      </c>
      <c r="HL17" t="s">
        <v>414</v>
      </c>
      <c r="HM17" t="s">
        <v>415</v>
      </c>
      <c r="HN17" t="s">
        <v>415</v>
      </c>
      <c r="HO17" t="s">
        <v>415</v>
      </c>
      <c r="HP17" t="s">
        <v>415</v>
      </c>
      <c r="HQ17">
        <v>0</v>
      </c>
      <c r="HR17">
        <v>100</v>
      </c>
      <c r="HS17">
        <v>100</v>
      </c>
      <c r="HT17">
        <v>-1.036</v>
      </c>
      <c r="HU17">
        <v>0.37440000000000001</v>
      </c>
      <c r="HV17">
        <v>-0.75669931595065409</v>
      </c>
      <c r="HW17">
        <v>-1.0353314661582381E-3</v>
      </c>
      <c r="HX17">
        <v>6.6505181264543773E-7</v>
      </c>
      <c r="HY17">
        <v>-1.850793754579626E-10</v>
      </c>
      <c r="HZ17">
        <v>-0.1743502782760456</v>
      </c>
      <c r="IA17">
        <v>-1.648161748699347E-2</v>
      </c>
      <c r="IB17">
        <v>1.7912429842672831E-3</v>
      </c>
      <c r="IC17">
        <v>-1.8786734536791681E-5</v>
      </c>
      <c r="ID17">
        <v>3</v>
      </c>
      <c r="IE17">
        <v>2022</v>
      </c>
      <c r="IF17">
        <v>2</v>
      </c>
      <c r="IG17">
        <v>30</v>
      </c>
      <c r="IH17">
        <v>0.7</v>
      </c>
      <c r="II17">
        <v>0.6</v>
      </c>
      <c r="IJ17">
        <v>1.0656699999999999</v>
      </c>
      <c r="IK17">
        <v>2.67334</v>
      </c>
      <c r="IL17">
        <v>1.4526399999999999</v>
      </c>
      <c r="IM17">
        <v>2.33765</v>
      </c>
      <c r="IN17">
        <v>1.5942400000000001</v>
      </c>
      <c r="IO17">
        <v>2.3022499999999999</v>
      </c>
      <c r="IP17">
        <v>44.753399999999999</v>
      </c>
      <c r="IQ17">
        <v>23.763500000000001</v>
      </c>
      <c r="IR17">
        <v>18</v>
      </c>
      <c r="IS17">
        <v>475.20600000000002</v>
      </c>
      <c r="IT17">
        <v>467.09399999999999</v>
      </c>
      <c r="IU17">
        <v>28.6752</v>
      </c>
      <c r="IV17">
        <v>36.862000000000002</v>
      </c>
      <c r="IW17">
        <v>30.0001</v>
      </c>
      <c r="IX17">
        <v>36.658000000000001</v>
      </c>
      <c r="IY17">
        <v>36.6004</v>
      </c>
      <c r="IZ17">
        <v>21.271799999999999</v>
      </c>
      <c r="JA17">
        <v>52.375399999999999</v>
      </c>
      <c r="JB17">
        <v>0</v>
      </c>
      <c r="JC17">
        <v>28.674299999999999</v>
      </c>
      <c r="JD17">
        <v>400</v>
      </c>
      <c r="JE17">
        <v>19.8249</v>
      </c>
      <c r="JF17">
        <v>98.1584</v>
      </c>
      <c r="JG17">
        <v>97.6892</v>
      </c>
    </row>
    <row r="18" spans="1:267" x14ac:dyDescent="0.3">
      <c r="A18">
        <v>2</v>
      </c>
      <c r="B18">
        <v>1659634937</v>
      </c>
      <c r="C18">
        <v>189.5</v>
      </c>
      <c r="D18" t="s">
        <v>416</v>
      </c>
      <c r="E18" t="s">
        <v>417</v>
      </c>
      <c r="F18" t="s">
        <v>401</v>
      </c>
      <c r="G18" t="s">
        <v>402</v>
      </c>
      <c r="H18" t="s">
        <v>403</v>
      </c>
      <c r="I18" t="s">
        <v>404</v>
      </c>
      <c r="J18" t="s">
        <v>405</v>
      </c>
      <c r="K18">
        <f t="shared" si="0"/>
        <v>10.662506698262606</v>
      </c>
      <c r="L18">
        <v>1659634937</v>
      </c>
      <c r="M18">
        <f t="shared" si="1"/>
        <v>8.447162135221906E-3</v>
      </c>
      <c r="N18">
        <f t="shared" si="2"/>
        <v>8.4471621352219053</v>
      </c>
      <c r="O18">
        <f t="shared" si="3"/>
        <v>43.623445710794037</v>
      </c>
      <c r="P18">
        <f t="shared" si="4"/>
        <v>245.167</v>
      </c>
      <c r="Q18">
        <f t="shared" si="5"/>
        <v>75.198132026862609</v>
      </c>
      <c r="R18">
        <f t="shared" si="6"/>
        <v>7.4383758515658771</v>
      </c>
      <c r="S18">
        <f t="shared" si="7"/>
        <v>24.251191395943202</v>
      </c>
      <c r="T18">
        <f t="shared" si="8"/>
        <v>0.4547039711609312</v>
      </c>
      <c r="U18">
        <f t="shared" si="9"/>
        <v>2.9077348530672276</v>
      </c>
      <c r="V18">
        <f t="shared" si="10"/>
        <v>0.41857594363382644</v>
      </c>
      <c r="W18">
        <f t="shared" si="11"/>
        <v>0.2646163050533093</v>
      </c>
      <c r="X18">
        <f t="shared" si="12"/>
        <v>321.51382500266271</v>
      </c>
      <c r="Y18">
        <f t="shared" si="13"/>
        <v>31.67046205641434</v>
      </c>
      <c r="Z18">
        <f t="shared" si="14"/>
        <v>32.003900000000002</v>
      </c>
      <c r="AA18">
        <f t="shared" si="15"/>
        <v>4.7761373917909911</v>
      </c>
      <c r="AB18">
        <f t="shared" si="16"/>
        <v>59.924078373435904</v>
      </c>
      <c r="AC18">
        <f t="shared" si="17"/>
        <v>2.8569414323131204</v>
      </c>
      <c r="AD18">
        <f t="shared" si="18"/>
        <v>4.7676017885651634</v>
      </c>
      <c r="AE18">
        <f t="shared" si="19"/>
        <v>1.9191959594778707</v>
      </c>
      <c r="AF18">
        <f t="shared" si="20"/>
        <v>-372.51985016328604</v>
      </c>
      <c r="AG18">
        <f t="shared" si="21"/>
        <v>-4.9536729241946587</v>
      </c>
      <c r="AH18">
        <f t="shared" si="22"/>
        <v>-0.38630685806093729</v>
      </c>
      <c r="AI18">
        <f t="shared" si="23"/>
        <v>-56.346004942878928</v>
      </c>
      <c r="AJ18">
        <v>0</v>
      </c>
      <c r="AK18">
        <v>0</v>
      </c>
      <c r="AL18">
        <f t="shared" si="24"/>
        <v>1</v>
      </c>
      <c r="AM18">
        <f t="shared" si="25"/>
        <v>0</v>
      </c>
      <c r="AN18">
        <f t="shared" si="26"/>
        <v>51372.114137858793</v>
      </c>
      <c r="AO18" t="s">
        <v>406</v>
      </c>
      <c r="AP18">
        <v>10366.9</v>
      </c>
      <c r="AQ18">
        <v>993.59653846153856</v>
      </c>
      <c r="AR18">
        <v>3431.87</v>
      </c>
      <c r="AS18">
        <f t="shared" si="27"/>
        <v>0.71047955241266758</v>
      </c>
      <c r="AT18">
        <v>-3.9894345373445681</v>
      </c>
      <c r="AU18" t="s">
        <v>418</v>
      </c>
      <c r="AV18">
        <v>10111.6</v>
      </c>
      <c r="AW18">
        <v>747.53807692307703</v>
      </c>
      <c r="AX18">
        <v>1070.8800000000001</v>
      </c>
      <c r="AY18">
        <f t="shared" si="28"/>
        <v>0.30194038835063042</v>
      </c>
      <c r="AZ18">
        <v>0.5</v>
      </c>
      <c r="BA18">
        <f t="shared" si="29"/>
        <v>1681.1913000013797</v>
      </c>
      <c r="BB18">
        <f t="shared" si="30"/>
        <v>43.623445710794037</v>
      </c>
      <c r="BC18">
        <f t="shared" si="31"/>
        <v>253.8097770070589</v>
      </c>
      <c r="BD18">
        <f t="shared" si="32"/>
        <v>2.8320917582728113E-2</v>
      </c>
      <c r="BE18">
        <f t="shared" si="33"/>
        <v>2.2047194830419836</v>
      </c>
      <c r="BF18">
        <f t="shared" si="34"/>
        <v>606.4760067744038</v>
      </c>
      <c r="BG18" t="s">
        <v>419</v>
      </c>
      <c r="BH18">
        <v>585.66999999999996</v>
      </c>
      <c r="BI18">
        <f t="shared" si="35"/>
        <v>585.66999999999996</v>
      </c>
      <c r="BJ18">
        <f t="shared" si="36"/>
        <v>0.45309465112804437</v>
      </c>
      <c r="BK18">
        <f t="shared" si="37"/>
        <v>0.66639583495171772</v>
      </c>
      <c r="BL18">
        <f t="shared" si="38"/>
        <v>0.82952357529337362</v>
      </c>
      <c r="BM18">
        <f t="shared" si="39"/>
        <v>4.1838436923015667</v>
      </c>
      <c r="BN18">
        <f t="shared" si="40"/>
        <v>0.96830402218720013</v>
      </c>
      <c r="BO18">
        <f t="shared" si="41"/>
        <v>0.52209788464907037</v>
      </c>
      <c r="BP18">
        <f t="shared" si="42"/>
        <v>0.47790211535092963</v>
      </c>
      <c r="BQ18">
        <v>8861</v>
      </c>
      <c r="BR18">
        <v>300</v>
      </c>
      <c r="BS18">
        <v>300</v>
      </c>
      <c r="BT18">
        <v>300</v>
      </c>
      <c r="BU18">
        <v>10111.6</v>
      </c>
      <c r="BV18">
        <v>968.69</v>
      </c>
      <c r="BW18">
        <v>-1.0773400000000001E-2</v>
      </c>
      <c r="BX18">
        <v>-5.68</v>
      </c>
      <c r="BY18" t="s">
        <v>409</v>
      </c>
      <c r="BZ18" t="s">
        <v>409</v>
      </c>
      <c r="CA18" t="s">
        <v>409</v>
      </c>
      <c r="CB18" t="s">
        <v>409</v>
      </c>
      <c r="CC18" t="s">
        <v>409</v>
      </c>
      <c r="CD18" t="s">
        <v>409</v>
      </c>
      <c r="CE18" t="s">
        <v>409</v>
      </c>
      <c r="CF18" t="s">
        <v>409</v>
      </c>
      <c r="CG18" t="s">
        <v>409</v>
      </c>
      <c r="CH18" t="s">
        <v>409</v>
      </c>
      <c r="CI18">
        <f t="shared" si="43"/>
        <v>1999.99</v>
      </c>
      <c r="CJ18">
        <f t="shared" si="44"/>
        <v>1681.1913000013797</v>
      </c>
      <c r="CK18">
        <f t="shared" si="45"/>
        <v>0.84059985299995488</v>
      </c>
      <c r="CL18">
        <f t="shared" si="46"/>
        <v>0.16075771628991281</v>
      </c>
      <c r="CM18">
        <v>6</v>
      </c>
      <c r="CN18">
        <v>0.5</v>
      </c>
      <c r="CO18" t="s">
        <v>410</v>
      </c>
      <c r="CP18">
        <v>2</v>
      </c>
      <c r="CQ18">
        <v>1659634937</v>
      </c>
      <c r="CR18">
        <v>245.167</v>
      </c>
      <c r="CS18">
        <v>299.98899999999998</v>
      </c>
      <c r="CT18">
        <v>28.882200000000001</v>
      </c>
      <c r="CU18">
        <v>19.040400000000002</v>
      </c>
      <c r="CV18">
        <v>246.13</v>
      </c>
      <c r="CW18">
        <v>28.5032</v>
      </c>
      <c r="CX18">
        <v>500.10300000000001</v>
      </c>
      <c r="CY18">
        <v>98.8172</v>
      </c>
      <c r="CZ18">
        <v>9.9829600000000004E-2</v>
      </c>
      <c r="DA18">
        <v>31.972300000000001</v>
      </c>
      <c r="DB18">
        <v>32.003900000000002</v>
      </c>
      <c r="DC18">
        <v>999.9</v>
      </c>
      <c r="DD18">
        <v>0</v>
      </c>
      <c r="DE18">
        <v>0</v>
      </c>
      <c r="DF18">
        <v>9994.3799999999992</v>
      </c>
      <c r="DG18">
        <v>0</v>
      </c>
      <c r="DH18">
        <v>747.15</v>
      </c>
      <c r="DI18">
        <v>-54.822099999999999</v>
      </c>
      <c r="DJ18">
        <v>252.459</v>
      </c>
      <c r="DK18">
        <v>305.81200000000001</v>
      </c>
      <c r="DL18">
        <v>9.8418500000000009</v>
      </c>
      <c r="DM18">
        <v>299.98899999999998</v>
      </c>
      <c r="DN18">
        <v>19.040400000000002</v>
      </c>
      <c r="DO18">
        <v>2.85406</v>
      </c>
      <c r="DP18">
        <v>1.8815200000000001</v>
      </c>
      <c r="DQ18">
        <v>23.200199999999999</v>
      </c>
      <c r="DR18">
        <v>16.481000000000002</v>
      </c>
      <c r="DS18">
        <v>1999.99</v>
      </c>
      <c r="DT18">
        <v>0.98000299999999996</v>
      </c>
      <c r="DU18">
        <v>1.9997500000000001E-2</v>
      </c>
      <c r="DV18">
        <v>0</v>
      </c>
      <c r="DW18">
        <v>747.01499999999999</v>
      </c>
      <c r="DX18">
        <v>9.9997699999999995E-2</v>
      </c>
      <c r="DY18">
        <v>15930.5</v>
      </c>
      <c r="DZ18">
        <v>16941.7</v>
      </c>
      <c r="EA18">
        <v>50</v>
      </c>
      <c r="EB18">
        <v>50.75</v>
      </c>
      <c r="EC18">
        <v>50.5</v>
      </c>
      <c r="ED18">
        <v>50.125</v>
      </c>
      <c r="EE18">
        <v>51.25</v>
      </c>
      <c r="EF18">
        <v>1959.9</v>
      </c>
      <c r="EG18">
        <v>39.99</v>
      </c>
      <c r="EH18">
        <v>0</v>
      </c>
      <c r="EI18">
        <v>188.89999985694891</v>
      </c>
      <c r="EJ18">
        <v>0</v>
      </c>
      <c r="EK18">
        <v>747.53807692307703</v>
      </c>
      <c r="EL18">
        <v>3.0611965249865309</v>
      </c>
      <c r="EM18">
        <v>-13.09059815969113</v>
      </c>
      <c r="EN18">
        <v>15932.196153846149</v>
      </c>
      <c r="EO18">
        <v>15</v>
      </c>
      <c r="EP18">
        <v>1659634832</v>
      </c>
      <c r="EQ18" t="s">
        <v>420</v>
      </c>
      <c r="ER18">
        <v>1659634823.5</v>
      </c>
      <c r="ES18">
        <v>1659634832</v>
      </c>
      <c r="ET18">
        <v>35</v>
      </c>
      <c r="EU18">
        <v>1.0999999999999999E-2</v>
      </c>
      <c r="EV18">
        <v>3.0000000000000001E-3</v>
      </c>
      <c r="EW18">
        <v>-1.002</v>
      </c>
      <c r="EX18">
        <v>5.8999999999999997E-2</v>
      </c>
      <c r="EY18">
        <v>300</v>
      </c>
      <c r="EZ18">
        <v>20</v>
      </c>
      <c r="FA18">
        <v>0.04</v>
      </c>
      <c r="FB18">
        <v>0.01</v>
      </c>
      <c r="FC18">
        <v>43.371282398749102</v>
      </c>
      <c r="FD18">
        <v>0.98174202236555796</v>
      </c>
      <c r="FE18">
        <v>0.14947437901412289</v>
      </c>
      <c r="FF18">
        <v>1</v>
      </c>
      <c r="FG18">
        <v>0.45341244202454001</v>
      </c>
      <c r="FH18">
        <v>-2.2386401185706291E-3</v>
      </c>
      <c r="FI18">
        <v>8.9134275075868031E-4</v>
      </c>
      <c r="FJ18">
        <v>1</v>
      </c>
      <c r="FK18">
        <v>2</v>
      </c>
      <c r="FL18">
        <v>2</v>
      </c>
      <c r="FM18" t="s">
        <v>412</v>
      </c>
      <c r="FN18">
        <v>2.90089</v>
      </c>
      <c r="FO18">
        <v>2.7334100000000001</v>
      </c>
      <c r="FP18">
        <v>5.9230400000000002E-2</v>
      </c>
      <c r="FQ18">
        <v>6.9806199999999999E-2</v>
      </c>
      <c r="FR18">
        <v>0.12987399999999999</v>
      </c>
      <c r="FS18">
        <v>9.7254300000000002E-2</v>
      </c>
      <c r="FT18">
        <v>21944.1</v>
      </c>
      <c r="FU18">
        <v>20148.2</v>
      </c>
      <c r="FV18">
        <v>23260.6</v>
      </c>
      <c r="FW18">
        <v>21711.7</v>
      </c>
      <c r="FX18">
        <v>28542</v>
      </c>
      <c r="FY18">
        <v>27389.1</v>
      </c>
      <c r="FZ18">
        <v>36656</v>
      </c>
      <c r="GA18">
        <v>33828.6</v>
      </c>
      <c r="GB18">
        <v>1.9214800000000001</v>
      </c>
      <c r="GC18">
        <v>1.83403</v>
      </c>
      <c r="GD18">
        <v>-1.3969799999999999E-2</v>
      </c>
      <c r="GE18">
        <v>0</v>
      </c>
      <c r="GF18">
        <v>32.230499999999999</v>
      </c>
      <c r="GG18">
        <v>999.9</v>
      </c>
      <c r="GH18">
        <v>48.2</v>
      </c>
      <c r="GI18">
        <v>40.5</v>
      </c>
      <c r="GJ18">
        <v>37.137500000000003</v>
      </c>
      <c r="GK18">
        <v>60.858499999999999</v>
      </c>
      <c r="GL18">
        <v>35.108199999999997</v>
      </c>
      <c r="GM18">
        <v>1</v>
      </c>
      <c r="GN18">
        <v>0.80972599999999995</v>
      </c>
      <c r="GO18">
        <v>3.2362600000000001</v>
      </c>
      <c r="GP18">
        <v>20.070599999999999</v>
      </c>
      <c r="GQ18">
        <v>5.2640099999999999</v>
      </c>
      <c r="GR18">
        <v>11.9625</v>
      </c>
      <c r="GS18">
        <v>4.9797500000000001</v>
      </c>
      <c r="GT18">
        <v>3.298</v>
      </c>
      <c r="GU18">
        <v>9999</v>
      </c>
      <c r="GV18">
        <v>9999</v>
      </c>
      <c r="GW18">
        <v>9999</v>
      </c>
      <c r="GX18">
        <v>999.9</v>
      </c>
      <c r="GY18">
        <v>1.86439</v>
      </c>
      <c r="GZ18">
        <v>1.8603499999999999</v>
      </c>
      <c r="HA18">
        <v>1.86703</v>
      </c>
      <c r="HB18">
        <v>1.86371</v>
      </c>
      <c r="HC18">
        <v>1.8623400000000001</v>
      </c>
      <c r="HD18">
        <v>1.8623499999999999</v>
      </c>
      <c r="HE18">
        <v>1.86364</v>
      </c>
      <c r="HF18">
        <v>1.86493</v>
      </c>
      <c r="HG18">
        <v>0</v>
      </c>
      <c r="HH18">
        <v>0</v>
      </c>
      <c r="HI18">
        <v>0</v>
      </c>
      <c r="HJ18">
        <v>0</v>
      </c>
      <c r="HK18" t="s">
        <v>413</v>
      </c>
      <c r="HL18" t="s">
        <v>414</v>
      </c>
      <c r="HM18" t="s">
        <v>415</v>
      </c>
      <c r="HN18" t="s">
        <v>415</v>
      </c>
      <c r="HO18" t="s">
        <v>415</v>
      </c>
      <c r="HP18" t="s">
        <v>415</v>
      </c>
      <c r="HQ18">
        <v>0</v>
      </c>
      <c r="HR18">
        <v>100</v>
      </c>
      <c r="HS18">
        <v>100</v>
      </c>
      <c r="HT18">
        <v>-0.96299999999999997</v>
      </c>
      <c r="HU18">
        <v>0.379</v>
      </c>
      <c r="HV18">
        <v>-0.74546792438438891</v>
      </c>
      <c r="HW18">
        <v>-1.0353314661582381E-3</v>
      </c>
      <c r="HX18">
        <v>6.6505181264543773E-7</v>
      </c>
      <c r="HY18">
        <v>-1.850793754579626E-10</v>
      </c>
      <c r="HZ18">
        <v>-0.17140808255355461</v>
      </c>
      <c r="IA18">
        <v>-1.648161748699347E-2</v>
      </c>
      <c r="IB18">
        <v>1.7912429842672831E-3</v>
      </c>
      <c r="IC18">
        <v>-1.8786734536791681E-5</v>
      </c>
      <c r="ID18">
        <v>3</v>
      </c>
      <c r="IE18">
        <v>2022</v>
      </c>
      <c r="IF18">
        <v>2</v>
      </c>
      <c r="IG18">
        <v>30</v>
      </c>
      <c r="IH18">
        <v>1.9</v>
      </c>
      <c r="II18">
        <v>1.8</v>
      </c>
      <c r="IJ18">
        <v>0.84716800000000003</v>
      </c>
      <c r="IK18">
        <v>2.66235</v>
      </c>
      <c r="IL18">
        <v>1.4526399999999999</v>
      </c>
      <c r="IM18">
        <v>2.33765</v>
      </c>
      <c r="IN18">
        <v>1.5942400000000001</v>
      </c>
      <c r="IO18">
        <v>2.2851599999999999</v>
      </c>
      <c r="IP18">
        <v>44.893999999999998</v>
      </c>
      <c r="IQ18">
        <v>23.754799999999999</v>
      </c>
      <c r="IR18">
        <v>18</v>
      </c>
      <c r="IS18">
        <v>476.07299999999998</v>
      </c>
      <c r="IT18">
        <v>465.57799999999997</v>
      </c>
      <c r="IU18">
        <v>29.2364</v>
      </c>
      <c r="IV18">
        <v>36.858600000000003</v>
      </c>
      <c r="IW18">
        <v>30.000399999999999</v>
      </c>
      <c r="IX18">
        <v>36.668399999999998</v>
      </c>
      <c r="IY18">
        <v>36.615900000000003</v>
      </c>
      <c r="IZ18">
        <v>16.915800000000001</v>
      </c>
      <c r="JA18">
        <v>53.710099999999997</v>
      </c>
      <c r="JB18">
        <v>0</v>
      </c>
      <c r="JC18">
        <v>28.938700000000001</v>
      </c>
      <c r="JD18">
        <v>300</v>
      </c>
      <c r="JE18">
        <v>18.981000000000002</v>
      </c>
      <c r="JF18">
        <v>98.156099999999995</v>
      </c>
      <c r="JG18">
        <v>97.688299999999998</v>
      </c>
    </row>
    <row r="19" spans="1:267" x14ac:dyDescent="0.3">
      <c r="A19">
        <v>3</v>
      </c>
      <c r="B19">
        <v>1659635072</v>
      </c>
      <c r="C19">
        <v>324.5</v>
      </c>
      <c r="D19" t="s">
        <v>421</v>
      </c>
      <c r="E19" t="s">
        <v>422</v>
      </c>
      <c r="F19" t="s">
        <v>401</v>
      </c>
      <c r="G19" t="s">
        <v>402</v>
      </c>
      <c r="H19" t="s">
        <v>403</v>
      </c>
      <c r="I19" t="s">
        <v>404</v>
      </c>
      <c r="J19" t="s">
        <v>405</v>
      </c>
      <c r="K19">
        <f t="shared" si="0"/>
        <v>11.668253503259976</v>
      </c>
      <c r="L19">
        <v>1659635072</v>
      </c>
      <c r="M19">
        <f t="shared" si="1"/>
        <v>9.03476053314539E-3</v>
      </c>
      <c r="N19">
        <f t="shared" si="2"/>
        <v>9.0347605331453895</v>
      </c>
      <c r="O19">
        <f t="shared" si="3"/>
        <v>30.973449899527846</v>
      </c>
      <c r="P19">
        <f t="shared" si="4"/>
        <v>161.09200000000001</v>
      </c>
      <c r="Q19">
        <f t="shared" si="5"/>
        <v>51.47598434190747</v>
      </c>
      <c r="R19">
        <f t="shared" si="6"/>
        <v>5.0919218242129958</v>
      </c>
      <c r="S19">
        <f t="shared" si="7"/>
        <v>15.9349623128688</v>
      </c>
      <c r="T19">
        <f t="shared" si="8"/>
        <v>0.50433971698830304</v>
      </c>
      <c r="U19">
        <f t="shared" si="9"/>
        <v>2.9075729250003692</v>
      </c>
      <c r="V19">
        <f t="shared" si="10"/>
        <v>0.46030028743967127</v>
      </c>
      <c r="W19">
        <f t="shared" si="11"/>
        <v>0.29132330823722619</v>
      </c>
      <c r="X19">
        <f t="shared" si="12"/>
        <v>321.51382500266271</v>
      </c>
      <c r="Y19">
        <f t="shared" si="13"/>
        <v>31.495185767138594</v>
      </c>
      <c r="Z19">
        <f t="shared" si="14"/>
        <v>31.930099999999999</v>
      </c>
      <c r="AA19">
        <f t="shared" si="15"/>
        <v>4.7562236873571253</v>
      </c>
      <c r="AB19">
        <f t="shared" si="16"/>
        <v>60.686242554330683</v>
      </c>
      <c r="AC19">
        <f t="shared" si="17"/>
        <v>2.8896932221935598</v>
      </c>
      <c r="AD19">
        <f t="shared" si="18"/>
        <v>4.7616940851239864</v>
      </c>
      <c r="AE19">
        <f t="shared" si="19"/>
        <v>1.8665304651635655</v>
      </c>
      <c r="AF19">
        <f t="shared" si="20"/>
        <v>-398.43293951171171</v>
      </c>
      <c r="AG19">
        <f t="shared" si="21"/>
        <v>3.1820873521120077</v>
      </c>
      <c r="AH19">
        <f t="shared" si="22"/>
        <v>0.24804869447180972</v>
      </c>
      <c r="AI19">
        <f t="shared" si="23"/>
        <v>-73.488978462465155</v>
      </c>
      <c r="AJ19">
        <v>0</v>
      </c>
      <c r="AK19">
        <v>0</v>
      </c>
      <c r="AL19">
        <f t="shared" si="24"/>
        <v>1</v>
      </c>
      <c r="AM19">
        <f t="shared" si="25"/>
        <v>0</v>
      </c>
      <c r="AN19">
        <f t="shared" si="26"/>
        <v>51371.305661225422</v>
      </c>
      <c r="AO19" t="s">
        <v>406</v>
      </c>
      <c r="AP19">
        <v>10366.9</v>
      </c>
      <c r="AQ19">
        <v>993.59653846153856</v>
      </c>
      <c r="AR19">
        <v>3431.87</v>
      </c>
      <c r="AS19">
        <f t="shared" si="27"/>
        <v>0.71047955241266758</v>
      </c>
      <c r="AT19">
        <v>-3.9894345373445681</v>
      </c>
      <c r="AU19" t="s">
        <v>423</v>
      </c>
      <c r="AV19">
        <v>10110.5</v>
      </c>
      <c r="AW19">
        <v>755.85820000000012</v>
      </c>
      <c r="AX19">
        <v>991.76599999999996</v>
      </c>
      <c r="AY19">
        <f t="shared" si="28"/>
        <v>0.23786639187066283</v>
      </c>
      <c r="AZ19">
        <v>0.5</v>
      </c>
      <c r="BA19">
        <f t="shared" si="29"/>
        <v>1681.1913000013797</v>
      </c>
      <c r="BB19">
        <f t="shared" si="30"/>
        <v>30.973449899527846</v>
      </c>
      <c r="BC19">
        <f t="shared" si="31"/>
        <v>199.94945428783862</v>
      </c>
      <c r="BD19">
        <f t="shared" si="32"/>
        <v>2.0796493793920848E-2</v>
      </c>
      <c r="BE19">
        <f t="shared" si="33"/>
        <v>2.4603626258613422</v>
      </c>
      <c r="BF19">
        <f t="shared" si="34"/>
        <v>580.26155721574696</v>
      </c>
      <c r="BG19" t="s">
        <v>424</v>
      </c>
      <c r="BH19">
        <v>604.61</v>
      </c>
      <c r="BI19">
        <f t="shared" si="35"/>
        <v>604.61</v>
      </c>
      <c r="BJ19">
        <f t="shared" si="36"/>
        <v>0.39037030912533799</v>
      </c>
      <c r="BK19">
        <f t="shared" si="37"/>
        <v>0.60933525503931196</v>
      </c>
      <c r="BL19">
        <f t="shared" si="38"/>
        <v>0.86306317777636299</v>
      </c>
      <c r="BM19">
        <f t="shared" si="39"/>
        <v>-128.87344623270894</v>
      </c>
      <c r="BN19">
        <f t="shared" si="40"/>
        <v>1.0007507519113066</v>
      </c>
      <c r="BO19">
        <f t="shared" si="41"/>
        <v>0.48740648517052321</v>
      </c>
      <c r="BP19">
        <f t="shared" si="42"/>
        <v>0.51259351482947679</v>
      </c>
      <c r="BQ19">
        <v>8863</v>
      </c>
      <c r="BR19">
        <v>300</v>
      </c>
      <c r="BS19">
        <v>300</v>
      </c>
      <c r="BT19">
        <v>300</v>
      </c>
      <c r="BU19">
        <v>10110.5</v>
      </c>
      <c r="BV19">
        <v>924.19</v>
      </c>
      <c r="BW19">
        <v>-1.0771299999999999E-2</v>
      </c>
      <c r="BX19">
        <v>-0.98</v>
      </c>
      <c r="BY19" t="s">
        <v>409</v>
      </c>
      <c r="BZ19" t="s">
        <v>409</v>
      </c>
      <c r="CA19" t="s">
        <v>409</v>
      </c>
      <c r="CB19" t="s">
        <v>409</v>
      </c>
      <c r="CC19" t="s">
        <v>409</v>
      </c>
      <c r="CD19" t="s">
        <v>409</v>
      </c>
      <c r="CE19" t="s">
        <v>409</v>
      </c>
      <c r="CF19" t="s">
        <v>409</v>
      </c>
      <c r="CG19" t="s">
        <v>409</v>
      </c>
      <c r="CH19" t="s">
        <v>409</v>
      </c>
      <c r="CI19">
        <f t="shared" si="43"/>
        <v>1999.99</v>
      </c>
      <c r="CJ19">
        <f t="shared" si="44"/>
        <v>1681.1913000013797</v>
      </c>
      <c r="CK19">
        <f t="shared" si="45"/>
        <v>0.84059985299995488</v>
      </c>
      <c r="CL19">
        <f t="shared" si="46"/>
        <v>0.16075771628991281</v>
      </c>
      <c r="CM19">
        <v>6</v>
      </c>
      <c r="CN19">
        <v>0.5</v>
      </c>
      <c r="CO19" t="s">
        <v>410</v>
      </c>
      <c r="CP19">
        <v>2</v>
      </c>
      <c r="CQ19">
        <v>1659635072</v>
      </c>
      <c r="CR19">
        <v>161.09200000000001</v>
      </c>
      <c r="CS19">
        <v>200.01</v>
      </c>
      <c r="CT19">
        <v>29.212900000000001</v>
      </c>
      <c r="CU19">
        <v>18.687000000000001</v>
      </c>
      <c r="CV19">
        <v>161.953</v>
      </c>
      <c r="CW19">
        <v>28.8111</v>
      </c>
      <c r="CX19">
        <v>499.95699999999999</v>
      </c>
      <c r="CY19">
        <v>98.820499999999996</v>
      </c>
      <c r="CZ19">
        <v>9.7896399999999995E-2</v>
      </c>
      <c r="DA19">
        <v>31.950399999999998</v>
      </c>
      <c r="DB19">
        <v>31.930099999999999</v>
      </c>
      <c r="DC19">
        <v>999.9</v>
      </c>
      <c r="DD19">
        <v>0</v>
      </c>
      <c r="DE19">
        <v>0</v>
      </c>
      <c r="DF19">
        <v>9993.1200000000008</v>
      </c>
      <c r="DG19">
        <v>0</v>
      </c>
      <c r="DH19">
        <v>230.22</v>
      </c>
      <c r="DI19">
        <v>-38.917999999999999</v>
      </c>
      <c r="DJ19">
        <v>165.94</v>
      </c>
      <c r="DK19">
        <v>203.81899999999999</v>
      </c>
      <c r="DL19">
        <v>10.5259</v>
      </c>
      <c r="DM19">
        <v>200.01</v>
      </c>
      <c r="DN19">
        <v>18.687000000000001</v>
      </c>
      <c r="DO19">
        <v>2.8868299999999998</v>
      </c>
      <c r="DP19">
        <v>1.8466499999999999</v>
      </c>
      <c r="DQ19">
        <v>23.389199999999999</v>
      </c>
      <c r="DR19">
        <v>16.1874</v>
      </c>
      <c r="DS19">
        <v>1999.99</v>
      </c>
      <c r="DT19">
        <v>0.98000500000000001</v>
      </c>
      <c r="DU19">
        <v>1.99948E-2</v>
      </c>
      <c r="DV19">
        <v>0</v>
      </c>
      <c r="DW19">
        <v>757.20500000000004</v>
      </c>
      <c r="DX19">
        <v>9.9997699999999995E-2</v>
      </c>
      <c r="DY19">
        <v>16108.1</v>
      </c>
      <c r="DZ19">
        <v>16941.7</v>
      </c>
      <c r="EA19">
        <v>50.25</v>
      </c>
      <c r="EB19">
        <v>51.186999999999998</v>
      </c>
      <c r="EC19">
        <v>50.686999999999998</v>
      </c>
      <c r="ED19">
        <v>50.436999999999998</v>
      </c>
      <c r="EE19">
        <v>51.436999999999998</v>
      </c>
      <c r="EF19">
        <v>1959.9</v>
      </c>
      <c r="EG19">
        <v>39.99</v>
      </c>
      <c r="EH19">
        <v>0</v>
      </c>
      <c r="EI19">
        <v>134.30000019073489</v>
      </c>
      <c r="EJ19">
        <v>0</v>
      </c>
      <c r="EK19">
        <v>755.85820000000012</v>
      </c>
      <c r="EL19">
        <v>-2.4596152829201881</v>
      </c>
      <c r="EM19">
        <v>-35.876923269226943</v>
      </c>
      <c r="EN19">
        <v>16102.232</v>
      </c>
      <c r="EO19">
        <v>15</v>
      </c>
      <c r="EP19">
        <v>1659635031</v>
      </c>
      <c r="EQ19" t="s">
        <v>425</v>
      </c>
      <c r="ER19">
        <v>1659635008.5</v>
      </c>
      <c r="ES19">
        <v>1659635031</v>
      </c>
      <c r="ET19">
        <v>36</v>
      </c>
      <c r="EU19">
        <v>3.5999999999999997E-2</v>
      </c>
      <c r="EV19">
        <v>0.01</v>
      </c>
      <c r="EW19">
        <v>-0.89200000000000002</v>
      </c>
      <c r="EX19">
        <v>4.4999999999999998E-2</v>
      </c>
      <c r="EY19">
        <v>200</v>
      </c>
      <c r="EZ19">
        <v>19</v>
      </c>
      <c r="FA19">
        <v>0.03</v>
      </c>
      <c r="FB19">
        <v>0.01</v>
      </c>
      <c r="FC19">
        <v>30.74169707975236</v>
      </c>
      <c r="FD19">
        <v>0.56369512062383142</v>
      </c>
      <c r="FE19">
        <v>0.10619218798993781</v>
      </c>
      <c r="FF19">
        <v>1</v>
      </c>
      <c r="FG19">
        <v>0.49709671487636831</v>
      </c>
      <c r="FH19">
        <v>6.8669274587644602E-2</v>
      </c>
      <c r="FI19">
        <v>1.6418681522927948E-2</v>
      </c>
      <c r="FJ19">
        <v>1</v>
      </c>
      <c r="FK19">
        <v>2</v>
      </c>
      <c r="FL19">
        <v>2</v>
      </c>
      <c r="FM19" t="s">
        <v>412</v>
      </c>
      <c r="FN19">
        <v>2.90049</v>
      </c>
      <c r="FO19">
        <v>2.7314600000000002</v>
      </c>
      <c r="FP19">
        <v>4.0908800000000002E-2</v>
      </c>
      <c r="FQ19">
        <v>4.9417799999999998E-2</v>
      </c>
      <c r="FR19">
        <v>0.130831</v>
      </c>
      <c r="FS19">
        <v>9.59816E-2</v>
      </c>
      <c r="FT19">
        <v>22372</v>
      </c>
      <c r="FU19">
        <v>20591</v>
      </c>
      <c r="FV19">
        <v>23262.1</v>
      </c>
      <c r="FW19">
        <v>21713.7</v>
      </c>
      <c r="FX19">
        <v>28513.200000000001</v>
      </c>
      <c r="FY19">
        <v>27430.2</v>
      </c>
      <c r="FZ19">
        <v>36658.9</v>
      </c>
      <c r="GA19">
        <v>33831.5</v>
      </c>
      <c r="GB19">
        <v>1.9214800000000001</v>
      </c>
      <c r="GC19">
        <v>1.83185</v>
      </c>
      <c r="GD19">
        <v>-2.4497499999999998E-2</v>
      </c>
      <c r="GE19">
        <v>0</v>
      </c>
      <c r="GF19">
        <v>32.327399999999997</v>
      </c>
      <c r="GG19">
        <v>999.9</v>
      </c>
      <c r="GH19">
        <v>48.1</v>
      </c>
      <c r="GI19">
        <v>40.700000000000003</v>
      </c>
      <c r="GJ19">
        <v>37.457999999999998</v>
      </c>
      <c r="GK19">
        <v>60.768500000000003</v>
      </c>
      <c r="GL19">
        <v>35.212299999999999</v>
      </c>
      <c r="GM19">
        <v>1</v>
      </c>
      <c r="GN19">
        <v>0.80943299999999996</v>
      </c>
      <c r="GO19">
        <v>2.9436499999999999</v>
      </c>
      <c r="GP19">
        <v>20.076699999999999</v>
      </c>
      <c r="GQ19">
        <v>5.2649100000000004</v>
      </c>
      <c r="GR19">
        <v>11.962</v>
      </c>
      <c r="GS19">
        <v>4.9797000000000002</v>
      </c>
      <c r="GT19">
        <v>3.298</v>
      </c>
      <c r="GU19">
        <v>9999</v>
      </c>
      <c r="GV19">
        <v>9999</v>
      </c>
      <c r="GW19">
        <v>9999</v>
      </c>
      <c r="GX19">
        <v>999.9</v>
      </c>
      <c r="GY19">
        <v>1.86439</v>
      </c>
      <c r="GZ19">
        <v>1.8603499999999999</v>
      </c>
      <c r="HA19">
        <v>1.86697</v>
      </c>
      <c r="HB19">
        <v>1.86365</v>
      </c>
      <c r="HC19">
        <v>1.8623400000000001</v>
      </c>
      <c r="HD19">
        <v>1.8623499999999999</v>
      </c>
      <c r="HE19">
        <v>1.8635900000000001</v>
      </c>
      <c r="HF19">
        <v>1.8648899999999999</v>
      </c>
      <c r="HG19">
        <v>0</v>
      </c>
      <c r="HH19">
        <v>0</v>
      </c>
      <c r="HI19">
        <v>0</v>
      </c>
      <c r="HJ19">
        <v>0</v>
      </c>
      <c r="HK19" t="s">
        <v>413</v>
      </c>
      <c r="HL19" t="s">
        <v>414</v>
      </c>
      <c r="HM19" t="s">
        <v>415</v>
      </c>
      <c r="HN19" t="s">
        <v>415</v>
      </c>
      <c r="HO19" t="s">
        <v>415</v>
      </c>
      <c r="HP19" t="s">
        <v>415</v>
      </c>
      <c r="HQ19">
        <v>0</v>
      </c>
      <c r="HR19">
        <v>100</v>
      </c>
      <c r="HS19">
        <v>100</v>
      </c>
      <c r="HT19">
        <v>-0.86099999999999999</v>
      </c>
      <c r="HU19">
        <v>0.40179999999999999</v>
      </c>
      <c r="HV19">
        <v>-0.70976950943230199</v>
      </c>
      <c r="HW19">
        <v>-1.0353314661582381E-3</v>
      </c>
      <c r="HX19">
        <v>6.6505181264543773E-7</v>
      </c>
      <c r="HY19">
        <v>-1.850793754579626E-10</v>
      </c>
      <c r="HZ19">
        <v>-0.16094246299069509</v>
      </c>
      <c r="IA19">
        <v>-1.648161748699347E-2</v>
      </c>
      <c r="IB19">
        <v>1.7912429842672831E-3</v>
      </c>
      <c r="IC19">
        <v>-1.8786734536791681E-5</v>
      </c>
      <c r="ID19">
        <v>3</v>
      </c>
      <c r="IE19">
        <v>2022</v>
      </c>
      <c r="IF19">
        <v>2</v>
      </c>
      <c r="IG19">
        <v>30</v>
      </c>
      <c r="IH19">
        <v>1.1000000000000001</v>
      </c>
      <c r="II19">
        <v>0.7</v>
      </c>
      <c r="IJ19">
        <v>0.62011700000000003</v>
      </c>
      <c r="IK19">
        <v>2.6672400000000001</v>
      </c>
      <c r="IL19">
        <v>1.4514199999999999</v>
      </c>
      <c r="IM19">
        <v>2.33765</v>
      </c>
      <c r="IN19">
        <v>1.5942400000000001</v>
      </c>
      <c r="IO19">
        <v>2.36816</v>
      </c>
      <c r="IP19">
        <v>45.120100000000001</v>
      </c>
      <c r="IQ19">
        <v>23.780999999999999</v>
      </c>
      <c r="IR19">
        <v>18</v>
      </c>
      <c r="IS19">
        <v>476.19499999999999</v>
      </c>
      <c r="IT19">
        <v>464.137</v>
      </c>
      <c r="IU19">
        <v>29.004000000000001</v>
      </c>
      <c r="IV19">
        <v>36.8797</v>
      </c>
      <c r="IW19">
        <v>30.000800000000002</v>
      </c>
      <c r="IX19">
        <v>36.685600000000001</v>
      </c>
      <c r="IY19">
        <v>36.6312</v>
      </c>
      <c r="IZ19">
        <v>12.3828</v>
      </c>
      <c r="JA19">
        <v>55.2057</v>
      </c>
      <c r="JB19">
        <v>0</v>
      </c>
      <c r="JC19">
        <v>29.003</v>
      </c>
      <c r="JD19">
        <v>200</v>
      </c>
      <c r="JE19">
        <v>18.546299999999999</v>
      </c>
      <c r="JF19">
        <v>98.1631</v>
      </c>
      <c r="JG19">
        <v>97.696899999999999</v>
      </c>
    </row>
    <row r="20" spans="1:267" x14ac:dyDescent="0.3">
      <c r="A20">
        <v>4</v>
      </c>
      <c r="B20">
        <v>1659635201.5</v>
      </c>
      <c r="C20">
        <v>454</v>
      </c>
      <c r="D20" t="s">
        <v>426</v>
      </c>
      <c r="E20" t="s">
        <v>427</v>
      </c>
      <c r="F20" t="s">
        <v>401</v>
      </c>
      <c r="G20" t="s">
        <v>402</v>
      </c>
      <c r="H20" t="s">
        <v>403</v>
      </c>
      <c r="I20" t="s">
        <v>404</v>
      </c>
      <c r="J20" t="s">
        <v>405</v>
      </c>
      <c r="K20">
        <f t="shared" si="0"/>
        <v>12.462334709577785</v>
      </c>
      <c r="L20">
        <v>1659635201.5</v>
      </c>
      <c r="M20">
        <f t="shared" si="1"/>
        <v>9.6261075675486522E-3</v>
      </c>
      <c r="N20">
        <f t="shared" si="2"/>
        <v>9.6261075675486527</v>
      </c>
      <c r="O20">
        <f t="shared" si="3"/>
        <v>19.579052795792879</v>
      </c>
      <c r="P20">
        <f t="shared" si="4"/>
        <v>95.388499999999993</v>
      </c>
      <c r="Q20">
        <f t="shared" si="5"/>
        <v>30.876871606083355</v>
      </c>
      <c r="R20">
        <f t="shared" si="6"/>
        <v>3.0543825857091624</v>
      </c>
      <c r="S20">
        <f t="shared" si="7"/>
        <v>9.4359615505709495</v>
      </c>
      <c r="T20">
        <f t="shared" si="8"/>
        <v>0.54492886939730378</v>
      </c>
      <c r="U20">
        <f t="shared" si="9"/>
        <v>2.912663312092953</v>
      </c>
      <c r="V20">
        <f t="shared" si="10"/>
        <v>0.49397946797135628</v>
      </c>
      <c r="W20">
        <f t="shared" si="11"/>
        <v>0.31291683876119297</v>
      </c>
      <c r="X20">
        <f t="shared" si="12"/>
        <v>321.52920600266191</v>
      </c>
      <c r="Y20">
        <f t="shared" si="13"/>
        <v>31.435971317058502</v>
      </c>
      <c r="Z20">
        <f t="shared" si="14"/>
        <v>31.942299999999999</v>
      </c>
      <c r="AA20">
        <f t="shared" si="15"/>
        <v>4.7595106591695631</v>
      </c>
      <c r="AB20">
        <f t="shared" si="16"/>
        <v>60.716084013012129</v>
      </c>
      <c r="AC20">
        <f t="shared" si="17"/>
        <v>2.9065375078478102</v>
      </c>
      <c r="AD20">
        <f t="shared" si="18"/>
        <v>4.7870964590287262</v>
      </c>
      <c r="AE20">
        <f t="shared" si="19"/>
        <v>1.8529731513217529</v>
      </c>
      <c r="AF20">
        <f t="shared" si="20"/>
        <v>-424.51134372889555</v>
      </c>
      <c r="AG20">
        <f t="shared" si="21"/>
        <v>16.032508207567368</v>
      </c>
      <c r="AH20">
        <f t="shared" si="22"/>
        <v>1.2482268378861112</v>
      </c>
      <c r="AI20">
        <f t="shared" si="23"/>
        <v>-85.701402680780149</v>
      </c>
      <c r="AJ20">
        <v>0</v>
      </c>
      <c r="AK20">
        <v>0</v>
      </c>
      <c r="AL20">
        <f t="shared" si="24"/>
        <v>1</v>
      </c>
      <c r="AM20">
        <f t="shared" si="25"/>
        <v>0</v>
      </c>
      <c r="AN20">
        <f t="shared" si="26"/>
        <v>51499.174084703714</v>
      </c>
      <c r="AO20" t="s">
        <v>406</v>
      </c>
      <c r="AP20">
        <v>10366.9</v>
      </c>
      <c r="AQ20">
        <v>993.59653846153856</v>
      </c>
      <c r="AR20">
        <v>3431.87</v>
      </c>
      <c r="AS20">
        <f t="shared" si="27"/>
        <v>0.71047955241266758</v>
      </c>
      <c r="AT20">
        <v>-3.9894345373445681</v>
      </c>
      <c r="AU20" t="s">
        <v>428</v>
      </c>
      <c r="AV20">
        <v>10109.799999999999</v>
      </c>
      <c r="AW20">
        <v>770.14634615384614</v>
      </c>
      <c r="AX20">
        <v>929.94399999999996</v>
      </c>
      <c r="AY20">
        <f t="shared" si="28"/>
        <v>0.17183578134398825</v>
      </c>
      <c r="AZ20">
        <v>0.5</v>
      </c>
      <c r="BA20">
        <f t="shared" si="29"/>
        <v>1681.2750000013791</v>
      </c>
      <c r="BB20">
        <f t="shared" si="30"/>
        <v>19.579052795792879</v>
      </c>
      <c r="BC20">
        <f t="shared" si="31"/>
        <v>144.4516016396754</v>
      </c>
      <c r="BD20">
        <f t="shared" si="32"/>
        <v>1.4018222678097346E-2</v>
      </c>
      <c r="BE20">
        <f t="shared" si="33"/>
        <v>2.6904050136352295</v>
      </c>
      <c r="BF20">
        <f t="shared" si="34"/>
        <v>558.53691081963564</v>
      </c>
      <c r="BG20" t="s">
        <v>429</v>
      </c>
      <c r="BH20">
        <v>613.28</v>
      </c>
      <c r="BI20">
        <f t="shared" si="35"/>
        <v>613.28</v>
      </c>
      <c r="BJ20">
        <f t="shared" si="36"/>
        <v>0.34051942912691513</v>
      </c>
      <c r="BK20">
        <f t="shared" si="37"/>
        <v>0.50462841954296611</v>
      </c>
      <c r="BL20">
        <f t="shared" si="38"/>
        <v>0.88765162723205571</v>
      </c>
      <c r="BM20">
        <f t="shared" si="39"/>
        <v>-2.5104678887662892</v>
      </c>
      <c r="BN20">
        <f t="shared" si="40"/>
        <v>1.0261055781747204</v>
      </c>
      <c r="BO20">
        <f t="shared" si="41"/>
        <v>0.40184377772206964</v>
      </c>
      <c r="BP20">
        <f t="shared" si="42"/>
        <v>0.59815622227793042</v>
      </c>
      <c r="BQ20">
        <v>8865</v>
      </c>
      <c r="BR20">
        <v>300</v>
      </c>
      <c r="BS20">
        <v>300</v>
      </c>
      <c r="BT20">
        <v>300</v>
      </c>
      <c r="BU20">
        <v>10109.799999999999</v>
      </c>
      <c r="BV20">
        <v>887.99</v>
      </c>
      <c r="BW20">
        <v>-1.07698E-2</v>
      </c>
      <c r="BX20">
        <v>-1.87</v>
      </c>
      <c r="BY20" t="s">
        <v>409</v>
      </c>
      <c r="BZ20" t="s">
        <v>409</v>
      </c>
      <c r="CA20" t="s">
        <v>409</v>
      </c>
      <c r="CB20" t="s">
        <v>409</v>
      </c>
      <c r="CC20" t="s">
        <v>409</v>
      </c>
      <c r="CD20" t="s">
        <v>409</v>
      </c>
      <c r="CE20" t="s">
        <v>409</v>
      </c>
      <c r="CF20" t="s">
        <v>409</v>
      </c>
      <c r="CG20" t="s">
        <v>409</v>
      </c>
      <c r="CH20" t="s">
        <v>409</v>
      </c>
      <c r="CI20">
        <f t="shared" si="43"/>
        <v>2000.09</v>
      </c>
      <c r="CJ20">
        <f t="shared" si="44"/>
        <v>1681.2750000013791</v>
      </c>
      <c r="CK20">
        <f t="shared" si="45"/>
        <v>0.84059967301540395</v>
      </c>
      <c r="CL20">
        <f t="shared" si="46"/>
        <v>0.16075736891972958</v>
      </c>
      <c r="CM20">
        <v>6</v>
      </c>
      <c r="CN20">
        <v>0.5</v>
      </c>
      <c r="CO20" t="s">
        <v>410</v>
      </c>
      <c r="CP20">
        <v>2</v>
      </c>
      <c r="CQ20">
        <v>1659635201.5</v>
      </c>
      <c r="CR20">
        <v>95.388499999999993</v>
      </c>
      <c r="CS20">
        <v>119.99</v>
      </c>
      <c r="CT20">
        <v>29.382300000000001</v>
      </c>
      <c r="CU20">
        <v>18.168199999999999</v>
      </c>
      <c r="CV20">
        <v>96.212199999999996</v>
      </c>
      <c r="CW20">
        <v>28.967099999999999</v>
      </c>
      <c r="CX20">
        <v>499.90300000000002</v>
      </c>
      <c r="CY20">
        <v>98.824100000000001</v>
      </c>
      <c r="CZ20">
        <v>9.7274700000000006E-2</v>
      </c>
      <c r="DA20">
        <v>32.044400000000003</v>
      </c>
      <c r="DB20">
        <v>31.942299999999999</v>
      </c>
      <c r="DC20">
        <v>999.9</v>
      </c>
      <c r="DD20">
        <v>0</v>
      </c>
      <c r="DE20">
        <v>0</v>
      </c>
      <c r="DF20">
        <v>10021.9</v>
      </c>
      <c r="DG20">
        <v>0</v>
      </c>
      <c r="DH20">
        <v>164.928</v>
      </c>
      <c r="DI20">
        <v>-24.600999999999999</v>
      </c>
      <c r="DJ20">
        <v>98.2761</v>
      </c>
      <c r="DK20">
        <v>122.21</v>
      </c>
      <c r="DL20">
        <v>11.2141</v>
      </c>
      <c r="DM20">
        <v>119.99</v>
      </c>
      <c r="DN20">
        <v>18.168199999999999</v>
      </c>
      <c r="DO20">
        <v>2.90368</v>
      </c>
      <c r="DP20">
        <v>1.79545</v>
      </c>
      <c r="DQ20">
        <v>23.485600000000002</v>
      </c>
      <c r="DR20">
        <v>15.747299999999999</v>
      </c>
      <c r="DS20">
        <v>2000.09</v>
      </c>
      <c r="DT20">
        <v>0.98000799999999999</v>
      </c>
      <c r="DU20">
        <v>1.9992099999999999E-2</v>
      </c>
      <c r="DV20">
        <v>0</v>
      </c>
      <c r="DW20">
        <v>770.54499999999996</v>
      </c>
      <c r="DX20">
        <v>9.9997699999999995E-2</v>
      </c>
      <c r="DY20">
        <v>16393.5</v>
      </c>
      <c r="DZ20">
        <v>16942.7</v>
      </c>
      <c r="EA20">
        <v>50.5</v>
      </c>
      <c r="EB20">
        <v>51.436999999999998</v>
      </c>
      <c r="EC20">
        <v>50.936999999999998</v>
      </c>
      <c r="ED20">
        <v>50.811999999999998</v>
      </c>
      <c r="EE20">
        <v>51.686999999999998</v>
      </c>
      <c r="EF20">
        <v>1960.01</v>
      </c>
      <c r="EG20">
        <v>39.979999999999997</v>
      </c>
      <c r="EH20">
        <v>0</v>
      </c>
      <c r="EI20">
        <v>128.9000000953674</v>
      </c>
      <c r="EJ20">
        <v>0</v>
      </c>
      <c r="EK20">
        <v>770.14634615384614</v>
      </c>
      <c r="EL20">
        <v>-3.7728205299801338</v>
      </c>
      <c r="EM20">
        <v>94.885470051019666</v>
      </c>
      <c r="EN20">
        <v>16370.56923076923</v>
      </c>
      <c r="EO20">
        <v>15</v>
      </c>
      <c r="EP20">
        <v>1659635160.5</v>
      </c>
      <c r="EQ20" t="s">
        <v>430</v>
      </c>
      <c r="ER20">
        <v>1659635141</v>
      </c>
      <c r="ES20">
        <v>1659635160.5</v>
      </c>
      <c r="ET20">
        <v>37</v>
      </c>
      <c r="EU20">
        <v>-0.02</v>
      </c>
      <c r="EV20">
        <v>7.0000000000000001E-3</v>
      </c>
      <c r="EW20">
        <v>-0.84599999999999997</v>
      </c>
      <c r="EX20">
        <v>3.3000000000000002E-2</v>
      </c>
      <c r="EY20">
        <v>120</v>
      </c>
      <c r="EZ20">
        <v>18</v>
      </c>
      <c r="FA20">
        <v>0.08</v>
      </c>
      <c r="FB20">
        <v>0.02</v>
      </c>
      <c r="FC20">
        <v>19.52968524141999</v>
      </c>
      <c r="FD20">
        <v>6.4520088199600339E-2</v>
      </c>
      <c r="FE20">
        <v>4.36500151037999E-2</v>
      </c>
      <c r="FF20">
        <v>1</v>
      </c>
      <c r="FG20">
        <v>0.54242314504200462</v>
      </c>
      <c r="FH20">
        <v>3.6530459324074047E-2</v>
      </c>
      <c r="FI20">
        <v>1.2695095735156141E-2</v>
      </c>
      <c r="FJ20">
        <v>1</v>
      </c>
      <c r="FK20">
        <v>2</v>
      </c>
      <c r="FL20">
        <v>2</v>
      </c>
      <c r="FM20" t="s">
        <v>412</v>
      </c>
      <c r="FN20">
        <v>2.9001899999999998</v>
      </c>
      <c r="FO20">
        <v>2.73109</v>
      </c>
      <c r="FP20">
        <v>2.5067300000000001E-2</v>
      </c>
      <c r="FQ20">
        <v>3.0920699999999999E-2</v>
      </c>
      <c r="FR20">
        <v>0.131302</v>
      </c>
      <c r="FS20">
        <v>9.4086699999999995E-2</v>
      </c>
      <c r="FT20">
        <v>22736.2</v>
      </c>
      <c r="FU20">
        <v>20986.3</v>
      </c>
      <c r="FV20">
        <v>23257.9</v>
      </c>
      <c r="FW20">
        <v>21709.200000000001</v>
      </c>
      <c r="FX20">
        <v>28492.7</v>
      </c>
      <c r="FY20">
        <v>27482.3</v>
      </c>
      <c r="FZ20">
        <v>36651.699999999997</v>
      </c>
      <c r="GA20">
        <v>33824.6</v>
      </c>
      <c r="GB20">
        <v>1.92103</v>
      </c>
      <c r="GC20">
        <v>1.82847</v>
      </c>
      <c r="GD20">
        <v>-3.3773499999999998E-2</v>
      </c>
      <c r="GE20">
        <v>0</v>
      </c>
      <c r="GF20">
        <v>32.489899999999999</v>
      </c>
      <c r="GG20">
        <v>999.9</v>
      </c>
      <c r="GH20">
        <v>48</v>
      </c>
      <c r="GI20">
        <v>40.799999999999997</v>
      </c>
      <c r="GJ20">
        <v>37.578000000000003</v>
      </c>
      <c r="GK20">
        <v>60.738500000000002</v>
      </c>
      <c r="GL20">
        <v>35.376600000000003</v>
      </c>
      <c r="GM20">
        <v>1</v>
      </c>
      <c r="GN20">
        <v>0.81638699999999997</v>
      </c>
      <c r="GO20">
        <v>2.9626600000000001</v>
      </c>
      <c r="GP20">
        <v>20.0794</v>
      </c>
      <c r="GQ20">
        <v>5.2649100000000004</v>
      </c>
      <c r="GR20">
        <v>11.962199999999999</v>
      </c>
      <c r="GS20">
        <v>4.9796500000000004</v>
      </c>
      <c r="GT20">
        <v>3.298</v>
      </c>
      <c r="GU20">
        <v>9999</v>
      </c>
      <c r="GV20">
        <v>9999</v>
      </c>
      <c r="GW20">
        <v>9999</v>
      </c>
      <c r="GX20">
        <v>999.9</v>
      </c>
      <c r="GY20">
        <v>1.8644099999999999</v>
      </c>
      <c r="GZ20">
        <v>1.86036</v>
      </c>
      <c r="HA20">
        <v>1.8670199999999999</v>
      </c>
      <c r="HB20">
        <v>1.86371</v>
      </c>
      <c r="HC20">
        <v>1.8623499999999999</v>
      </c>
      <c r="HD20">
        <v>1.8623499999999999</v>
      </c>
      <c r="HE20">
        <v>1.8636200000000001</v>
      </c>
      <c r="HF20">
        <v>1.86493</v>
      </c>
      <c r="HG20">
        <v>0</v>
      </c>
      <c r="HH20">
        <v>0</v>
      </c>
      <c r="HI20">
        <v>0</v>
      </c>
      <c r="HJ20">
        <v>0</v>
      </c>
      <c r="HK20" t="s">
        <v>413</v>
      </c>
      <c r="HL20" t="s">
        <v>414</v>
      </c>
      <c r="HM20" t="s">
        <v>415</v>
      </c>
      <c r="HN20" t="s">
        <v>415</v>
      </c>
      <c r="HO20" t="s">
        <v>415</v>
      </c>
      <c r="HP20" t="s">
        <v>415</v>
      </c>
      <c r="HQ20">
        <v>0</v>
      </c>
      <c r="HR20">
        <v>100</v>
      </c>
      <c r="HS20">
        <v>100</v>
      </c>
      <c r="HT20">
        <v>-0.82399999999999995</v>
      </c>
      <c r="HU20">
        <v>0.41520000000000001</v>
      </c>
      <c r="HV20">
        <v>-0.73003191948431689</v>
      </c>
      <c r="HW20">
        <v>-1.0353314661582381E-3</v>
      </c>
      <c r="HX20">
        <v>6.6505181264543773E-7</v>
      </c>
      <c r="HY20">
        <v>-1.850793754579626E-10</v>
      </c>
      <c r="HZ20">
        <v>-0.1537500481728245</v>
      </c>
      <c r="IA20">
        <v>-1.648161748699347E-2</v>
      </c>
      <c r="IB20">
        <v>1.7912429842672831E-3</v>
      </c>
      <c r="IC20">
        <v>-1.8786734536791681E-5</v>
      </c>
      <c r="ID20">
        <v>3</v>
      </c>
      <c r="IE20">
        <v>2022</v>
      </c>
      <c r="IF20">
        <v>2</v>
      </c>
      <c r="IG20">
        <v>30</v>
      </c>
      <c r="IH20">
        <v>1</v>
      </c>
      <c r="II20">
        <v>0.7</v>
      </c>
      <c r="IJ20">
        <v>0.43335000000000001</v>
      </c>
      <c r="IK20">
        <v>2.6831100000000001</v>
      </c>
      <c r="IL20">
        <v>1.4514199999999999</v>
      </c>
      <c r="IM20">
        <v>2.33765</v>
      </c>
      <c r="IN20">
        <v>1.5942400000000001</v>
      </c>
      <c r="IO20">
        <v>2.3718300000000001</v>
      </c>
      <c r="IP20">
        <v>45.318800000000003</v>
      </c>
      <c r="IQ20">
        <v>23.780999999999999</v>
      </c>
      <c r="IR20">
        <v>18</v>
      </c>
      <c r="IS20">
        <v>476.33600000000001</v>
      </c>
      <c r="IT20">
        <v>462.17599999999999</v>
      </c>
      <c r="IU20">
        <v>28.9621</v>
      </c>
      <c r="IV20">
        <v>36.957299999999996</v>
      </c>
      <c r="IW20">
        <v>29.999300000000002</v>
      </c>
      <c r="IX20">
        <v>36.745100000000001</v>
      </c>
      <c r="IY20">
        <v>36.691000000000003</v>
      </c>
      <c r="IZ20">
        <v>8.6290399999999998</v>
      </c>
      <c r="JA20">
        <v>56.458300000000001</v>
      </c>
      <c r="JB20">
        <v>0</v>
      </c>
      <c r="JC20">
        <v>28.96</v>
      </c>
      <c r="JD20">
        <v>120</v>
      </c>
      <c r="JE20">
        <v>18.0303</v>
      </c>
      <c r="JF20">
        <v>98.144499999999994</v>
      </c>
      <c r="JG20">
        <v>97.677000000000007</v>
      </c>
    </row>
    <row r="21" spans="1:267" x14ac:dyDescent="0.3">
      <c r="A21">
        <v>5</v>
      </c>
      <c r="B21">
        <v>1659635340</v>
      </c>
      <c r="C21">
        <v>592.5</v>
      </c>
      <c r="D21" t="s">
        <v>431</v>
      </c>
      <c r="E21" t="s">
        <v>432</v>
      </c>
      <c r="F21" t="s">
        <v>401</v>
      </c>
      <c r="G21" t="s">
        <v>402</v>
      </c>
      <c r="H21" t="s">
        <v>403</v>
      </c>
      <c r="I21" t="s">
        <v>404</v>
      </c>
      <c r="J21" t="s">
        <v>405</v>
      </c>
      <c r="K21">
        <f t="shared" si="0"/>
        <v>13.177513031105034</v>
      </c>
      <c r="L21">
        <v>1659635340</v>
      </c>
      <c r="M21">
        <f t="shared" si="1"/>
        <v>9.9926754263224317E-3</v>
      </c>
      <c r="N21">
        <f t="shared" si="2"/>
        <v>9.9926754263224318</v>
      </c>
      <c r="O21">
        <f t="shared" si="3"/>
        <v>11.985088065841715</v>
      </c>
      <c r="P21">
        <f t="shared" si="4"/>
        <v>54.997399999999999</v>
      </c>
      <c r="Q21">
        <f t="shared" si="5"/>
        <v>17.053450335462028</v>
      </c>
      <c r="R21">
        <f t="shared" si="6"/>
        <v>1.6869589004059951</v>
      </c>
      <c r="S21">
        <f t="shared" si="7"/>
        <v>5.4404446961832402</v>
      </c>
      <c r="T21">
        <f t="shared" si="8"/>
        <v>0.56862437854496828</v>
      </c>
      <c r="U21">
        <f t="shared" si="9"/>
        <v>2.9093095506046929</v>
      </c>
      <c r="V21">
        <f t="shared" si="10"/>
        <v>0.51333072352989684</v>
      </c>
      <c r="W21">
        <f t="shared" si="11"/>
        <v>0.3253503801206995</v>
      </c>
      <c r="X21">
        <f t="shared" si="12"/>
        <v>321.51701700266273</v>
      </c>
      <c r="Y21">
        <f t="shared" si="13"/>
        <v>31.467402286781937</v>
      </c>
      <c r="Z21">
        <f t="shared" si="14"/>
        <v>31.968499999999999</v>
      </c>
      <c r="AA21">
        <f t="shared" si="15"/>
        <v>4.7665762503067315</v>
      </c>
      <c r="AB21">
        <f t="shared" si="16"/>
        <v>60.469222353269217</v>
      </c>
      <c r="AC21">
        <f t="shared" si="17"/>
        <v>2.9157018210144798</v>
      </c>
      <c r="AD21">
        <f t="shared" si="18"/>
        <v>4.8217948032811853</v>
      </c>
      <c r="AE21">
        <f t="shared" si="19"/>
        <v>1.8508744292922517</v>
      </c>
      <c r="AF21">
        <f t="shared" si="20"/>
        <v>-440.67698630081924</v>
      </c>
      <c r="AG21">
        <f t="shared" si="21"/>
        <v>31.933987405812207</v>
      </c>
      <c r="AH21">
        <f t="shared" si="22"/>
        <v>2.4910030574546917</v>
      </c>
      <c r="AI21">
        <f t="shared" si="23"/>
        <v>-84.734978834889617</v>
      </c>
      <c r="AJ21">
        <v>0</v>
      </c>
      <c r="AK21">
        <v>0</v>
      </c>
      <c r="AL21">
        <f t="shared" si="24"/>
        <v>1</v>
      </c>
      <c r="AM21">
        <f t="shared" si="25"/>
        <v>0</v>
      </c>
      <c r="AN21">
        <f t="shared" si="26"/>
        <v>51383.061974117991</v>
      </c>
      <c r="AO21" t="s">
        <v>406</v>
      </c>
      <c r="AP21">
        <v>10366.9</v>
      </c>
      <c r="AQ21">
        <v>993.59653846153856</v>
      </c>
      <c r="AR21">
        <v>3431.87</v>
      </c>
      <c r="AS21">
        <f t="shared" si="27"/>
        <v>0.71047955241266758</v>
      </c>
      <c r="AT21">
        <v>-3.9894345373445681</v>
      </c>
      <c r="AU21" t="s">
        <v>433</v>
      </c>
      <c r="AV21">
        <v>10109.799999999999</v>
      </c>
      <c r="AW21">
        <v>777.35080000000016</v>
      </c>
      <c r="AX21">
        <v>871.94500000000005</v>
      </c>
      <c r="AY21">
        <f t="shared" si="28"/>
        <v>0.10848642976334499</v>
      </c>
      <c r="AZ21">
        <v>0.5</v>
      </c>
      <c r="BA21">
        <f t="shared" si="29"/>
        <v>1681.2081000013795</v>
      </c>
      <c r="BB21">
        <f t="shared" si="30"/>
        <v>11.985088065841715</v>
      </c>
      <c r="BC21">
        <f t="shared" si="31"/>
        <v>91.194132229183168</v>
      </c>
      <c r="BD21">
        <f t="shared" si="32"/>
        <v>9.5018115860690741E-3</v>
      </c>
      <c r="BE21">
        <f t="shared" si="33"/>
        <v>2.935878983192747</v>
      </c>
      <c r="BF21">
        <f t="shared" si="34"/>
        <v>537.08008171063727</v>
      </c>
      <c r="BG21" t="s">
        <v>434</v>
      </c>
      <c r="BH21">
        <v>618.4</v>
      </c>
      <c r="BI21">
        <f t="shared" si="35"/>
        <v>618.4</v>
      </c>
      <c r="BJ21">
        <f t="shared" si="36"/>
        <v>0.2907809552207995</v>
      </c>
      <c r="BK21">
        <f t="shared" si="37"/>
        <v>0.37308643436076383</v>
      </c>
      <c r="BL21">
        <f t="shared" si="38"/>
        <v>0.90988174745065697</v>
      </c>
      <c r="BM21">
        <f t="shared" si="39"/>
        <v>-0.77758326114311249</v>
      </c>
      <c r="BN21">
        <f t="shared" si="40"/>
        <v>1.0498924917079566</v>
      </c>
      <c r="BO21">
        <f t="shared" si="41"/>
        <v>0.29679862812091568</v>
      </c>
      <c r="BP21">
        <f t="shared" si="42"/>
        <v>0.70320137187908438</v>
      </c>
      <c r="BQ21">
        <v>8867</v>
      </c>
      <c r="BR21">
        <v>300</v>
      </c>
      <c r="BS21">
        <v>300</v>
      </c>
      <c r="BT21">
        <v>300</v>
      </c>
      <c r="BU21">
        <v>10109.799999999999</v>
      </c>
      <c r="BV21">
        <v>847.72</v>
      </c>
      <c r="BW21">
        <v>-1.07692E-2</v>
      </c>
      <c r="BX21">
        <v>-1.23</v>
      </c>
      <c r="BY21" t="s">
        <v>409</v>
      </c>
      <c r="BZ21" t="s">
        <v>409</v>
      </c>
      <c r="CA21" t="s">
        <v>409</v>
      </c>
      <c r="CB21" t="s">
        <v>409</v>
      </c>
      <c r="CC21" t="s">
        <v>409</v>
      </c>
      <c r="CD21" t="s">
        <v>409</v>
      </c>
      <c r="CE21" t="s">
        <v>409</v>
      </c>
      <c r="CF21" t="s">
        <v>409</v>
      </c>
      <c r="CG21" t="s">
        <v>409</v>
      </c>
      <c r="CH21" t="s">
        <v>409</v>
      </c>
      <c r="CI21">
        <f t="shared" si="43"/>
        <v>2000.01</v>
      </c>
      <c r="CJ21">
        <f t="shared" si="44"/>
        <v>1681.2081000013795</v>
      </c>
      <c r="CK21">
        <f t="shared" si="45"/>
        <v>0.84059984700145474</v>
      </c>
      <c r="CL21">
        <f t="shared" si="46"/>
        <v>0.16075770471280779</v>
      </c>
      <c r="CM21">
        <v>6</v>
      </c>
      <c r="CN21">
        <v>0.5</v>
      </c>
      <c r="CO21" t="s">
        <v>410</v>
      </c>
      <c r="CP21">
        <v>2</v>
      </c>
      <c r="CQ21">
        <v>1659635340</v>
      </c>
      <c r="CR21">
        <v>54.997399999999999</v>
      </c>
      <c r="CS21">
        <v>70.042000000000002</v>
      </c>
      <c r="CT21">
        <v>29.474799999999998</v>
      </c>
      <c r="CU21">
        <v>17.834700000000002</v>
      </c>
      <c r="CV21">
        <v>55.767899999999997</v>
      </c>
      <c r="CW21">
        <v>29.053000000000001</v>
      </c>
      <c r="CX21">
        <v>499.9</v>
      </c>
      <c r="CY21">
        <v>98.825999999999993</v>
      </c>
      <c r="CZ21">
        <v>9.5852599999999996E-2</v>
      </c>
      <c r="DA21">
        <v>32.1721</v>
      </c>
      <c r="DB21">
        <v>31.968499999999999</v>
      </c>
      <c r="DC21">
        <v>999.9</v>
      </c>
      <c r="DD21">
        <v>0</v>
      </c>
      <c r="DE21">
        <v>0</v>
      </c>
      <c r="DF21">
        <v>10002.5</v>
      </c>
      <c r="DG21">
        <v>0</v>
      </c>
      <c r="DH21">
        <v>1153.3900000000001</v>
      </c>
      <c r="DI21">
        <v>-15.044499999999999</v>
      </c>
      <c r="DJ21">
        <v>56.667700000000004</v>
      </c>
      <c r="DK21">
        <v>71.313800000000001</v>
      </c>
      <c r="DL21">
        <v>11.6401</v>
      </c>
      <c r="DM21">
        <v>70.042000000000002</v>
      </c>
      <c r="DN21">
        <v>17.834700000000002</v>
      </c>
      <c r="DO21">
        <v>2.9128699999999998</v>
      </c>
      <c r="DP21">
        <v>1.7625299999999999</v>
      </c>
      <c r="DQ21">
        <v>23.5381</v>
      </c>
      <c r="DR21">
        <v>15.458399999999999</v>
      </c>
      <c r="DS21">
        <v>2000.01</v>
      </c>
      <c r="DT21">
        <v>0.98000500000000001</v>
      </c>
      <c r="DU21">
        <v>1.99948E-2</v>
      </c>
      <c r="DV21">
        <v>0</v>
      </c>
      <c r="DW21">
        <v>776.08</v>
      </c>
      <c r="DX21">
        <v>9.9997699999999995E-2</v>
      </c>
      <c r="DY21">
        <v>16567.5</v>
      </c>
      <c r="DZ21">
        <v>16941.900000000001</v>
      </c>
      <c r="EA21">
        <v>50.625</v>
      </c>
      <c r="EB21">
        <v>51.5</v>
      </c>
      <c r="EC21">
        <v>51.125</v>
      </c>
      <c r="ED21">
        <v>50.875</v>
      </c>
      <c r="EE21">
        <v>51.875</v>
      </c>
      <c r="EF21">
        <v>1959.92</v>
      </c>
      <c r="EG21">
        <v>39.99</v>
      </c>
      <c r="EH21">
        <v>0</v>
      </c>
      <c r="EI21">
        <v>138</v>
      </c>
      <c r="EJ21">
        <v>0</v>
      </c>
      <c r="EK21">
        <v>777.35080000000016</v>
      </c>
      <c r="EL21">
        <v>-2.2734615830081721</v>
      </c>
      <c r="EM21">
        <v>-119.9846157104606</v>
      </c>
      <c r="EN21">
        <v>16572.472000000002</v>
      </c>
      <c r="EO21">
        <v>15</v>
      </c>
      <c r="EP21">
        <v>1659635298.5</v>
      </c>
      <c r="EQ21" t="s">
        <v>435</v>
      </c>
      <c r="ER21">
        <v>1659635283</v>
      </c>
      <c r="ES21">
        <v>1659635298.5</v>
      </c>
      <c r="ET21">
        <v>38</v>
      </c>
      <c r="EU21">
        <v>1.4999999999999999E-2</v>
      </c>
      <c r="EV21">
        <v>3.0000000000000001E-3</v>
      </c>
      <c r="EW21">
        <v>-0.78500000000000003</v>
      </c>
      <c r="EX21">
        <v>1.7000000000000001E-2</v>
      </c>
      <c r="EY21">
        <v>70</v>
      </c>
      <c r="EZ21">
        <v>18</v>
      </c>
      <c r="FA21">
        <v>0.09</v>
      </c>
      <c r="FB21">
        <v>0.01</v>
      </c>
      <c r="FC21">
        <v>11.9534813037177</v>
      </c>
      <c r="FD21">
        <v>-0.19199441421908769</v>
      </c>
      <c r="FE21">
        <v>5.5612271002816682E-2</v>
      </c>
      <c r="FF21">
        <v>1</v>
      </c>
      <c r="FG21">
        <v>0.57592194653680595</v>
      </c>
      <c r="FH21">
        <v>1.1747200820421799E-2</v>
      </c>
      <c r="FI21">
        <v>1.647097286383294E-2</v>
      </c>
      <c r="FJ21">
        <v>1</v>
      </c>
      <c r="FK21">
        <v>2</v>
      </c>
      <c r="FL21">
        <v>2</v>
      </c>
      <c r="FM21" t="s">
        <v>412</v>
      </c>
      <c r="FN21">
        <v>2.90001</v>
      </c>
      <c r="FO21">
        <v>2.7294999999999998</v>
      </c>
      <c r="FP21">
        <v>1.4720199999999999E-2</v>
      </c>
      <c r="FQ21">
        <v>1.8396699999999998E-2</v>
      </c>
      <c r="FR21">
        <v>0.131551</v>
      </c>
      <c r="FS21">
        <v>9.2852100000000007E-2</v>
      </c>
      <c r="FT21">
        <v>22972.400000000001</v>
      </c>
      <c r="FU21">
        <v>21254</v>
      </c>
      <c r="FV21">
        <v>23253.7</v>
      </c>
      <c r="FW21">
        <v>21706.6</v>
      </c>
      <c r="FX21">
        <v>28480.400000000001</v>
      </c>
      <c r="FY21">
        <v>27517.1</v>
      </c>
      <c r="FZ21">
        <v>36645.800000000003</v>
      </c>
      <c r="GA21">
        <v>33821.300000000003</v>
      </c>
      <c r="GB21">
        <v>1.92008</v>
      </c>
      <c r="GC21">
        <v>1.82575</v>
      </c>
      <c r="GD21">
        <v>-2.9034899999999999E-2</v>
      </c>
      <c r="GE21">
        <v>0</v>
      </c>
      <c r="GF21">
        <v>32.439300000000003</v>
      </c>
      <c r="GG21">
        <v>999.9</v>
      </c>
      <c r="GH21">
        <v>47.8</v>
      </c>
      <c r="GI21">
        <v>41</v>
      </c>
      <c r="GJ21">
        <v>37.818800000000003</v>
      </c>
      <c r="GK21">
        <v>60.548499999999997</v>
      </c>
      <c r="GL21">
        <v>35.088099999999997</v>
      </c>
      <c r="GM21">
        <v>1</v>
      </c>
      <c r="GN21">
        <v>0.826291</v>
      </c>
      <c r="GO21">
        <v>3.2048700000000001</v>
      </c>
      <c r="GP21">
        <v>20.0717</v>
      </c>
      <c r="GQ21">
        <v>5.2649100000000004</v>
      </c>
      <c r="GR21">
        <v>11.962</v>
      </c>
      <c r="GS21">
        <v>4.9797000000000002</v>
      </c>
      <c r="GT21">
        <v>3.298</v>
      </c>
      <c r="GU21">
        <v>9999</v>
      </c>
      <c r="GV21">
        <v>9999</v>
      </c>
      <c r="GW21">
        <v>9999</v>
      </c>
      <c r="GX21">
        <v>999.9</v>
      </c>
      <c r="GY21">
        <v>1.8644400000000001</v>
      </c>
      <c r="GZ21">
        <v>1.86042</v>
      </c>
      <c r="HA21">
        <v>1.86703</v>
      </c>
      <c r="HB21">
        <v>1.86371</v>
      </c>
      <c r="HC21">
        <v>1.8623400000000001</v>
      </c>
      <c r="HD21">
        <v>1.8623400000000001</v>
      </c>
      <c r="HE21">
        <v>1.8636299999999999</v>
      </c>
      <c r="HF21">
        <v>1.86493</v>
      </c>
      <c r="HG21">
        <v>0</v>
      </c>
      <c r="HH21">
        <v>0</v>
      </c>
      <c r="HI21">
        <v>0</v>
      </c>
      <c r="HJ21">
        <v>0</v>
      </c>
      <c r="HK21" t="s">
        <v>413</v>
      </c>
      <c r="HL21" t="s">
        <v>414</v>
      </c>
      <c r="HM21" t="s">
        <v>415</v>
      </c>
      <c r="HN21" t="s">
        <v>415</v>
      </c>
      <c r="HO21" t="s">
        <v>415</v>
      </c>
      <c r="HP21" t="s">
        <v>415</v>
      </c>
      <c r="HQ21">
        <v>0</v>
      </c>
      <c r="HR21">
        <v>100</v>
      </c>
      <c r="HS21">
        <v>100</v>
      </c>
      <c r="HT21">
        <v>-0.77</v>
      </c>
      <c r="HU21">
        <v>0.42180000000000001</v>
      </c>
      <c r="HV21">
        <v>-0.71481240052908024</v>
      </c>
      <c r="HW21">
        <v>-1.0353314661582381E-3</v>
      </c>
      <c r="HX21">
        <v>6.6505181264543773E-7</v>
      </c>
      <c r="HY21">
        <v>-1.850793754579626E-10</v>
      </c>
      <c r="HZ21">
        <v>-0.15059944304853171</v>
      </c>
      <c r="IA21">
        <v>-1.648161748699347E-2</v>
      </c>
      <c r="IB21">
        <v>1.7912429842672831E-3</v>
      </c>
      <c r="IC21">
        <v>-1.8786734536791681E-5</v>
      </c>
      <c r="ID21">
        <v>3</v>
      </c>
      <c r="IE21">
        <v>2022</v>
      </c>
      <c r="IF21">
        <v>2</v>
      </c>
      <c r="IG21">
        <v>30</v>
      </c>
      <c r="IH21">
        <v>0.9</v>
      </c>
      <c r="II21">
        <v>0.7</v>
      </c>
      <c r="IJ21">
        <v>0.31494100000000003</v>
      </c>
      <c r="IK21">
        <v>2.6953100000000001</v>
      </c>
      <c r="IL21">
        <v>1.4514199999999999</v>
      </c>
      <c r="IM21">
        <v>2.33765</v>
      </c>
      <c r="IN21">
        <v>1.5942400000000001</v>
      </c>
      <c r="IO21">
        <v>2.34863</v>
      </c>
      <c r="IP21">
        <v>45.547199999999997</v>
      </c>
      <c r="IQ21">
        <v>23.745999999999999</v>
      </c>
      <c r="IR21">
        <v>18</v>
      </c>
      <c r="IS21">
        <v>476.22800000000001</v>
      </c>
      <c r="IT21">
        <v>460.68799999999999</v>
      </c>
      <c r="IU21">
        <v>29.151700000000002</v>
      </c>
      <c r="IV21">
        <v>37.0321</v>
      </c>
      <c r="IW21">
        <v>30</v>
      </c>
      <c r="IX21">
        <v>36.813499999999998</v>
      </c>
      <c r="IY21">
        <v>36.7515</v>
      </c>
      <c r="IZ21">
        <v>6.2747900000000003</v>
      </c>
      <c r="JA21">
        <v>57.368499999999997</v>
      </c>
      <c r="JB21">
        <v>0</v>
      </c>
      <c r="JC21">
        <v>29.178000000000001</v>
      </c>
      <c r="JD21">
        <v>70</v>
      </c>
      <c r="JE21">
        <v>17.7104</v>
      </c>
      <c r="JF21">
        <v>98.128</v>
      </c>
      <c r="JG21">
        <v>97.666399999999996</v>
      </c>
    </row>
    <row r="22" spans="1:267" x14ac:dyDescent="0.3">
      <c r="A22">
        <v>6</v>
      </c>
      <c r="B22">
        <v>1659635462.5</v>
      </c>
      <c r="C22">
        <v>715</v>
      </c>
      <c r="D22" t="s">
        <v>436</v>
      </c>
      <c r="E22" t="s">
        <v>437</v>
      </c>
      <c r="F22" t="s">
        <v>401</v>
      </c>
      <c r="G22" t="s">
        <v>402</v>
      </c>
      <c r="H22" t="s">
        <v>403</v>
      </c>
      <c r="I22" t="s">
        <v>404</v>
      </c>
      <c r="J22" t="s">
        <v>405</v>
      </c>
      <c r="K22">
        <f t="shared" si="0"/>
        <v>13.624311090704248</v>
      </c>
      <c r="L22">
        <v>1659635462.5</v>
      </c>
      <c r="M22">
        <f t="shared" si="1"/>
        <v>1.0232570748370404E-2</v>
      </c>
      <c r="N22">
        <f t="shared" si="2"/>
        <v>10.232570748370403</v>
      </c>
      <c r="O22">
        <f t="shared" si="3"/>
        <v>5.2655500604226253</v>
      </c>
      <c r="P22">
        <f t="shared" si="4"/>
        <v>23.3597</v>
      </c>
      <c r="Q22">
        <f t="shared" si="5"/>
        <v>7.2037571679324346</v>
      </c>
      <c r="R22">
        <f t="shared" si="6"/>
        <v>0.71261345809508692</v>
      </c>
      <c r="S22">
        <f t="shared" si="7"/>
        <v>2.3107992411467597</v>
      </c>
      <c r="T22">
        <f t="shared" si="8"/>
        <v>0.58819751495683292</v>
      </c>
      <c r="U22">
        <f t="shared" si="9"/>
        <v>2.9112619189485356</v>
      </c>
      <c r="V22">
        <f t="shared" si="10"/>
        <v>0.52927790498714022</v>
      </c>
      <c r="W22">
        <f t="shared" si="11"/>
        <v>0.33559919626316109</v>
      </c>
      <c r="X22">
        <f t="shared" si="12"/>
        <v>321.52340100266264</v>
      </c>
      <c r="Y22">
        <f t="shared" si="13"/>
        <v>31.480493099640391</v>
      </c>
      <c r="Z22">
        <f t="shared" si="14"/>
        <v>31.962299999999999</v>
      </c>
      <c r="AA22">
        <f t="shared" si="15"/>
        <v>4.7649034159602719</v>
      </c>
      <c r="AB22">
        <f t="shared" si="16"/>
        <v>60.441894224433554</v>
      </c>
      <c r="AC22">
        <f t="shared" si="17"/>
        <v>2.9267795745712801</v>
      </c>
      <c r="AD22">
        <f t="shared" si="18"/>
        <v>4.8423028631490723</v>
      </c>
      <c r="AE22">
        <f t="shared" si="19"/>
        <v>1.8381238413889918</v>
      </c>
      <c r="AF22">
        <f t="shared" si="20"/>
        <v>-451.2563700031348</v>
      </c>
      <c r="AG22">
        <f t="shared" si="21"/>
        <v>44.715611288433351</v>
      </c>
      <c r="AH22">
        <f t="shared" si="22"/>
        <v>3.4868727780632889</v>
      </c>
      <c r="AI22">
        <f t="shared" si="23"/>
        <v>-81.530484933975529</v>
      </c>
      <c r="AJ22">
        <v>0</v>
      </c>
      <c r="AK22">
        <v>0</v>
      </c>
      <c r="AL22">
        <f t="shared" si="24"/>
        <v>1</v>
      </c>
      <c r="AM22">
        <f t="shared" si="25"/>
        <v>0</v>
      </c>
      <c r="AN22">
        <f t="shared" si="26"/>
        <v>51425.445135782626</v>
      </c>
      <c r="AO22" t="s">
        <v>406</v>
      </c>
      <c r="AP22">
        <v>10366.9</v>
      </c>
      <c r="AQ22">
        <v>993.59653846153856</v>
      </c>
      <c r="AR22">
        <v>3431.87</v>
      </c>
      <c r="AS22">
        <f t="shared" si="27"/>
        <v>0.71047955241266758</v>
      </c>
      <c r="AT22">
        <v>-3.9894345373445681</v>
      </c>
      <c r="AU22" t="s">
        <v>438</v>
      </c>
      <c r="AV22">
        <v>10111.5</v>
      </c>
      <c r="AW22">
        <v>790.79846153846165</v>
      </c>
      <c r="AX22">
        <v>845.53599999999994</v>
      </c>
      <c r="AY22">
        <f t="shared" si="28"/>
        <v>6.4737088026456946E-2</v>
      </c>
      <c r="AZ22">
        <v>0.5</v>
      </c>
      <c r="BA22">
        <f t="shared" si="29"/>
        <v>1681.2417000013797</v>
      </c>
      <c r="BB22">
        <f t="shared" si="30"/>
        <v>5.2655500604226253</v>
      </c>
      <c r="BC22">
        <f t="shared" si="31"/>
        <v>54.419345963369722</v>
      </c>
      <c r="BD22">
        <f t="shared" si="32"/>
        <v>5.5048507289342154E-3</v>
      </c>
      <c r="BE22">
        <f t="shared" si="33"/>
        <v>3.0588100329258601</v>
      </c>
      <c r="BF22">
        <f t="shared" si="34"/>
        <v>526.94253050543114</v>
      </c>
      <c r="BG22" t="s">
        <v>439</v>
      </c>
      <c r="BH22">
        <v>635.71</v>
      </c>
      <c r="BI22">
        <f t="shared" si="35"/>
        <v>635.71</v>
      </c>
      <c r="BJ22">
        <f t="shared" si="36"/>
        <v>0.24815738182643898</v>
      </c>
      <c r="BK22">
        <f t="shared" si="37"/>
        <v>0.26087109539112557</v>
      </c>
      <c r="BL22">
        <f t="shared" si="38"/>
        <v>0.92495922980086975</v>
      </c>
      <c r="BM22">
        <f t="shared" si="39"/>
        <v>-0.36969701063026561</v>
      </c>
      <c r="BN22">
        <f t="shared" si="40"/>
        <v>1.0607235163721618</v>
      </c>
      <c r="BO22">
        <f t="shared" si="41"/>
        <v>0.20971002362404906</v>
      </c>
      <c r="BP22">
        <f t="shared" si="42"/>
        <v>0.790289976375951</v>
      </c>
      <c r="BQ22">
        <v>8869</v>
      </c>
      <c r="BR22">
        <v>300</v>
      </c>
      <c r="BS22">
        <v>300</v>
      </c>
      <c r="BT22">
        <v>300</v>
      </c>
      <c r="BU22">
        <v>10111.5</v>
      </c>
      <c r="BV22">
        <v>831.62</v>
      </c>
      <c r="BW22">
        <v>-1.0770500000000001E-2</v>
      </c>
      <c r="BX22">
        <v>-0.51</v>
      </c>
      <c r="BY22" t="s">
        <v>409</v>
      </c>
      <c r="BZ22" t="s">
        <v>409</v>
      </c>
      <c r="CA22" t="s">
        <v>409</v>
      </c>
      <c r="CB22" t="s">
        <v>409</v>
      </c>
      <c r="CC22" t="s">
        <v>409</v>
      </c>
      <c r="CD22" t="s">
        <v>409</v>
      </c>
      <c r="CE22" t="s">
        <v>409</v>
      </c>
      <c r="CF22" t="s">
        <v>409</v>
      </c>
      <c r="CG22" t="s">
        <v>409</v>
      </c>
      <c r="CH22" t="s">
        <v>409</v>
      </c>
      <c r="CI22">
        <f t="shared" si="43"/>
        <v>2000.05</v>
      </c>
      <c r="CJ22">
        <f t="shared" si="44"/>
        <v>1681.2417000013797</v>
      </c>
      <c r="CK22">
        <f t="shared" si="45"/>
        <v>0.84059983500481472</v>
      </c>
      <c r="CL22">
        <f t="shared" si="46"/>
        <v>0.16075768155929235</v>
      </c>
      <c r="CM22">
        <v>6</v>
      </c>
      <c r="CN22">
        <v>0.5</v>
      </c>
      <c r="CO22" t="s">
        <v>410</v>
      </c>
      <c r="CP22">
        <v>2</v>
      </c>
      <c r="CQ22">
        <v>1659635462.5</v>
      </c>
      <c r="CR22">
        <v>23.3597</v>
      </c>
      <c r="CS22">
        <v>29.966200000000001</v>
      </c>
      <c r="CT22">
        <v>29.586600000000001</v>
      </c>
      <c r="CU22">
        <v>17.669</v>
      </c>
      <c r="CV22">
        <v>24.078800000000001</v>
      </c>
      <c r="CW22">
        <v>29.16</v>
      </c>
      <c r="CX22">
        <v>499.92399999999998</v>
      </c>
      <c r="CY22">
        <v>98.824799999999996</v>
      </c>
      <c r="CZ22">
        <v>9.7670800000000002E-2</v>
      </c>
      <c r="DA22">
        <v>32.247199999999999</v>
      </c>
      <c r="DB22">
        <v>31.962299999999999</v>
      </c>
      <c r="DC22">
        <v>999.9</v>
      </c>
      <c r="DD22">
        <v>0</v>
      </c>
      <c r="DE22">
        <v>0</v>
      </c>
      <c r="DF22">
        <v>10013.799999999999</v>
      </c>
      <c r="DG22">
        <v>0</v>
      </c>
      <c r="DH22">
        <v>168.09399999999999</v>
      </c>
      <c r="DI22">
        <v>-6.6064699999999998</v>
      </c>
      <c r="DJ22">
        <v>24.071899999999999</v>
      </c>
      <c r="DK22">
        <v>30.505199999999999</v>
      </c>
      <c r="DL22">
        <v>11.9176</v>
      </c>
      <c r="DM22">
        <v>29.966200000000001</v>
      </c>
      <c r="DN22">
        <v>17.669</v>
      </c>
      <c r="DO22">
        <v>2.9238900000000001</v>
      </c>
      <c r="DP22">
        <v>1.74613</v>
      </c>
      <c r="DQ22">
        <v>23.6007</v>
      </c>
      <c r="DR22">
        <v>15.3127</v>
      </c>
      <c r="DS22">
        <v>2000.05</v>
      </c>
      <c r="DT22">
        <v>0.98000299999999996</v>
      </c>
      <c r="DU22">
        <v>1.9997500000000001E-2</v>
      </c>
      <c r="DV22">
        <v>0</v>
      </c>
      <c r="DW22">
        <v>791.20500000000004</v>
      </c>
      <c r="DX22">
        <v>9.9997699999999995E-2</v>
      </c>
      <c r="DY22">
        <v>16800.900000000001</v>
      </c>
      <c r="DZ22">
        <v>16942.3</v>
      </c>
      <c r="EA22">
        <v>50.625</v>
      </c>
      <c r="EB22">
        <v>51.436999999999998</v>
      </c>
      <c r="EC22">
        <v>51.125</v>
      </c>
      <c r="ED22">
        <v>50.75</v>
      </c>
      <c r="EE22">
        <v>51.875</v>
      </c>
      <c r="EF22">
        <v>1959.96</v>
      </c>
      <c r="EG22">
        <v>39.99</v>
      </c>
      <c r="EH22">
        <v>0</v>
      </c>
      <c r="EI22">
        <v>121.80000019073491</v>
      </c>
      <c r="EJ22">
        <v>0</v>
      </c>
      <c r="EK22">
        <v>790.79846153846165</v>
      </c>
      <c r="EL22">
        <v>-10.59487172084258</v>
      </c>
      <c r="EM22">
        <v>-121.9487177048216</v>
      </c>
      <c r="EN22">
        <v>16815.307692307691</v>
      </c>
      <c r="EO22">
        <v>15</v>
      </c>
      <c r="EP22">
        <v>1659635421.5</v>
      </c>
      <c r="EQ22" t="s">
        <v>440</v>
      </c>
      <c r="ER22">
        <v>1659635414</v>
      </c>
      <c r="ES22">
        <v>1659635421.5</v>
      </c>
      <c r="ET22">
        <v>39</v>
      </c>
      <c r="EU22">
        <v>0.02</v>
      </c>
      <c r="EV22">
        <v>1E-3</v>
      </c>
      <c r="EW22">
        <v>-0.72599999999999998</v>
      </c>
      <c r="EX22">
        <v>0.01</v>
      </c>
      <c r="EY22">
        <v>30</v>
      </c>
      <c r="EZ22">
        <v>18</v>
      </c>
      <c r="FA22">
        <v>0.27</v>
      </c>
      <c r="FB22">
        <v>0.01</v>
      </c>
      <c r="FC22">
        <v>5.3277597303150932</v>
      </c>
      <c r="FD22">
        <v>-0.2251069127605857</v>
      </c>
      <c r="FE22">
        <v>5.4543371576746817E-2</v>
      </c>
      <c r="FF22">
        <v>1</v>
      </c>
      <c r="FG22">
        <v>0.59317482856957393</v>
      </c>
      <c r="FH22">
        <v>2.424762089632174E-2</v>
      </c>
      <c r="FI22">
        <v>1.6264631255570799E-2</v>
      </c>
      <c r="FJ22">
        <v>1</v>
      </c>
      <c r="FK22">
        <v>2</v>
      </c>
      <c r="FL22">
        <v>2</v>
      </c>
      <c r="FM22" t="s">
        <v>412</v>
      </c>
      <c r="FN22">
        <v>2.9001399999999999</v>
      </c>
      <c r="FO22">
        <v>2.73142</v>
      </c>
      <c r="FP22">
        <v>6.3926699999999996E-3</v>
      </c>
      <c r="FQ22">
        <v>7.9402199999999996E-3</v>
      </c>
      <c r="FR22">
        <v>0.131884</v>
      </c>
      <c r="FS22">
        <v>9.2242199999999996E-2</v>
      </c>
      <c r="FT22">
        <v>23169.4</v>
      </c>
      <c r="FU22">
        <v>21484.3</v>
      </c>
      <c r="FV22">
        <v>23257</v>
      </c>
      <c r="FW22">
        <v>21711.1</v>
      </c>
      <c r="FX22">
        <v>28474.1</v>
      </c>
      <c r="FY22">
        <v>27541.3</v>
      </c>
      <c r="FZ22">
        <v>36651.699999999997</v>
      </c>
      <c r="GA22">
        <v>33828.199999999997</v>
      </c>
      <c r="GB22">
        <v>1.9207000000000001</v>
      </c>
      <c r="GC22">
        <v>1.82518</v>
      </c>
      <c r="GD22">
        <v>-2.68854E-2</v>
      </c>
      <c r="GE22">
        <v>0</v>
      </c>
      <c r="GF22">
        <v>32.398299999999999</v>
      </c>
      <c r="GG22">
        <v>999.9</v>
      </c>
      <c r="GH22">
        <v>47.6</v>
      </c>
      <c r="GI22">
        <v>41.1</v>
      </c>
      <c r="GJ22">
        <v>37.862499999999997</v>
      </c>
      <c r="GK22">
        <v>60.528500000000001</v>
      </c>
      <c r="GL22">
        <v>35.416699999999999</v>
      </c>
      <c r="GM22">
        <v>1</v>
      </c>
      <c r="GN22">
        <v>0.81832300000000002</v>
      </c>
      <c r="GO22">
        <v>2.8096299999999998</v>
      </c>
      <c r="GP22">
        <v>20.0794</v>
      </c>
      <c r="GQ22">
        <v>5.2641600000000004</v>
      </c>
      <c r="GR22">
        <v>11.962</v>
      </c>
      <c r="GS22">
        <v>4.9797500000000001</v>
      </c>
      <c r="GT22">
        <v>3.298</v>
      </c>
      <c r="GU22">
        <v>9999</v>
      </c>
      <c r="GV22">
        <v>9999</v>
      </c>
      <c r="GW22">
        <v>9999</v>
      </c>
      <c r="GX22">
        <v>999.9</v>
      </c>
      <c r="GY22">
        <v>1.8644499999999999</v>
      </c>
      <c r="GZ22">
        <v>1.8603700000000001</v>
      </c>
      <c r="HA22">
        <v>1.8670500000000001</v>
      </c>
      <c r="HB22">
        <v>1.86371</v>
      </c>
      <c r="HC22">
        <v>1.8623400000000001</v>
      </c>
      <c r="HD22">
        <v>1.86236</v>
      </c>
      <c r="HE22">
        <v>1.86365</v>
      </c>
      <c r="HF22">
        <v>1.86493</v>
      </c>
      <c r="HG22">
        <v>0</v>
      </c>
      <c r="HH22">
        <v>0</v>
      </c>
      <c r="HI22">
        <v>0</v>
      </c>
      <c r="HJ22">
        <v>0</v>
      </c>
      <c r="HK22" t="s">
        <v>413</v>
      </c>
      <c r="HL22" t="s">
        <v>414</v>
      </c>
      <c r="HM22" t="s">
        <v>415</v>
      </c>
      <c r="HN22" t="s">
        <v>415</v>
      </c>
      <c r="HO22" t="s">
        <v>415</v>
      </c>
      <c r="HP22" t="s">
        <v>415</v>
      </c>
      <c r="HQ22">
        <v>0</v>
      </c>
      <c r="HR22">
        <v>100</v>
      </c>
      <c r="HS22">
        <v>100</v>
      </c>
      <c r="HT22">
        <v>-0.71899999999999997</v>
      </c>
      <c r="HU22">
        <v>0.42659999999999998</v>
      </c>
      <c r="HV22">
        <v>-0.69458475738840875</v>
      </c>
      <c r="HW22">
        <v>-1.0353314661582381E-3</v>
      </c>
      <c r="HX22">
        <v>6.6505181264543773E-7</v>
      </c>
      <c r="HY22">
        <v>-1.850793754579626E-10</v>
      </c>
      <c r="HZ22">
        <v>-0.1500741396190598</v>
      </c>
      <c r="IA22">
        <v>-1.648161748699347E-2</v>
      </c>
      <c r="IB22">
        <v>1.7912429842672831E-3</v>
      </c>
      <c r="IC22">
        <v>-1.8786734536791681E-5</v>
      </c>
      <c r="ID22">
        <v>3</v>
      </c>
      <c r="IE22">
        <v>2022</v>
      </c>
      <c r="IF22">
        <v>2</v>
      </c>
      <c r="IG22">
        <v>30</v>
      </c>
      <c r="IH22">
        <v>0.8</v>
      </c>
      <c r="II22">
        <v>0.7</v>
      </c>
      <c r="IJ22">
        <v>0.222168</v>
      </c>
      <c r="IK22">
        <v>2.7087400000000001</v>
      </c>
      <c r="IL22">
        <v>1.4514199999999999</v>
      </c>
      <c r="IM22">
        <v>2.33765</v>
      </c>
      <c r="IN22">
        <v>1.5942400000000001</v>
      </c>
      <c r="IO22">
        <v>2.3767100000000001</v>
      </c>
      <c r="IP22">
        <v>45.661799999999999</v>
      </c>
      <c r="IQ22">
        <v>23.772300000000001</v>
      </c>
      <c r="IR22">
        <v>18</v>
      </c>
      <c r="IS22">
        <v>476.52699999999999</v>
      </c>
      <c r="IT22">
        <v>460.185</v>
      </c>
      <c r="IU22">
        <v>29.300899999999999</v>
      </c>
      <c r="IV22">
        <v>37</v>
      </c>
      <c r="IW22">
        <v>29.9986</v>
      </c>
      <c r="IX22">
        <v>36.800600000000003</v>
      </c>
      <c r="IY22">
        <v>36.738799999999998</v>
      </c>
      <c r="IZ22">
        <v>4.4302799999999998</v>
      </c>
      <c r="JA22">
        <v>57.3825</v>
      </c>
      <c r="JB22">
        <v>0</v>
      </c>
      <c r="JC22">
        <v>29.327300000000001</v>
      </c>
      <c r="JD22">
        <v>30</v>
      </c>
      <c r="JE22">
        <v>17.680399999999999</v>
      </c>
      <c r="JF22">
        <v>98.143199999999993</v>
      </c>
      <c r="JG22">
        <v>97.686599999999999</v>
      </c>
    </row>
    <row r="23" spans="1:267" x14ac:dyDescent="0.3">
      <c r="A23">
        <v>7</v>
      </c>
      <c r="B23">
        <v>1659635593</v>
      </c>
      <c r="C23">
        <v>845.5</v>
      </c>
      <c r="D23" t="s">
        <v>441</v>
      </c>
      <c r="E23" t="s">
        <v>442</v>
      </c>
      <c r="F23" t="s">
        <v>401</v>
      </c>
      <c r="G23" t="s">
        <v>402</v>
      </c>
      <c r="H23" t="s">
        <v>403</v>
      </c>
      <c r="I23" t="s">
        <v>404</v>
      </c>
      <c r="J23" t="s">
        <v>405</v>
      </c>
      <c r="K23">
        <f t="shared" si="0"/>
        <v>14.635096689138075</v>
      </c>
      <c r="L23">
        <v>1659635593</v>
      </c>
      <c r="M23">
        <f t="shared" si="1"/>
        <v>1.037915027820913E-2</v>
      </c>
      <c r="N23">
        <f t="shared" si="2"/>
        <v>10.37915027820913</v>
      </c>
      <c r="O23">
        <f t="shared" si="3"/>
        <v>1.8585785564383435</v>
      </c>
      <c r="P23">
        <f t="shared" si="4"/>
        <v>7.6764400000000004</v>
      </c>
      <c r="Q23">
        <f t="shared" si="5"/>
        <v>2.1045344744674357</v>
      </c>
      <c r="R23">
        <f t="shared" si="6"/>
        <v>0.20821579043364022</v>
      </c>
      <c r="S23">
        <f t="shared" si="7"/>
        <v>0.75948198602015604</v>
      </c>
      <c r="T23">
        <f t="shared" si="8"/>
        <v>0.60183747227970663</v>
      </c>
      <c r="U23">
        <f t="shared" si="9"/>
        <v>2.9091756016910062</v>
      </c>
      <c r="V23">
        <f t="shared" si="10"/>
        <v>0.54026695178780892</v>
      </c>
      <c r="W23">
        <f t="shared" si="11"/>
        <v>0.34267229579861924</v>
      </c>
      <c r="X23">
        <f t="shared" si="12"/>
        <v>321.51600000266342</v>
      </c>
      <c r="Y23">
        <f t="shared" si="13"/>
        <v>31.527660802983437</v>
      </c>
      <c r="Z23">
        <f t="shared" si="14"/>
        <v>31.973400000000002</v>
      </c>
      <c r="AA23">
        <f t="shared" si="15"/>
        <v>4.7678986907508829</v>
      </c>
      <c r="AB23">
        <f t="shared" si="16"/>
        <v>60.446969668937989</v>
      </c>
      <c r="AC23">
        <f t="shared" si="17"/>
        <v>2.9412608081086296</v>
      </c>
      <c r="AD23">
        <f t="shared" si="18"/>
        <v>4.8658532002805455</v>
      </c>
      <c r="AE23">
        <f t="shared" si="19"/>
        <v>1.8266378826422534</v>
      </c>
      <c r="AF23">
        <f t="shared" si="20"/>
        <v>-457.72052726902263</v>
      </c>
      <c r="AG23">
        <f t="shared" si="21"/>
        <v>56.415159171300111</v>
      </c>
      <c r="AH23">
        <f t="shared" si="22"/>
        <v>4.4044454853822224</v>
      </c>
      <c r="AI23">
        <f t="shared" si="23"/>
        <v>-75.384922609676892</v>
      </c>
      <c r="AJ23">
        <v>0</v>
      </c>
      <c r="AK23">
        <v>0</v>
      </c>
      <c r="AL23">
        <f t="shared" si="24"/>
        <v>1</v>
      </c>
      <c r="AM23">
        <f t="shared" si="25"/>
        <v>0</v>
      </c>
      <c r="AN23">
        <f t="shared" si="26"/>
        <v>51352.431037368966</v>
      </c>
      <c r="AO23" t="s">
        <v>406</v>
      </c>
      <c r="AP23">
        <v>10366.9</v>
      </c>
      <c r="AQ23">
        <v>993.59653846153856</v>
      </c>
      <c r="AR23">
        <v>3431.87</v>
      </c>
      <c r="AS23">
        <f t="shared" si="27"/>
        <v>0.71047955241266758</v>
      </c>
      <c r="AT23">
        <v>-3.9894345373445681</v>
      </c>
      <c r="AU23" t="s">
        <v>443</v>
      </c>
      <c r="AV23">
        <v>10113.9</v>
      </c>
      <c r="AW23">
        <v>797.69865384615389</v>
      </c>
      <c r="AX23">
        <v>840.39599999999996</v>
      </c>
      <c r="AY23">
        <f t="shared" si="28"/>
        <v>5.0806222487786767E-2</v>
      </c>
      <c r="AZ23">
        <v>0.5</v>
      </c>
      <c r="BA23">
        <f t="shared" si="29"/>
        <v>1681.20000000138</v>
      </c>
      <c r="BB23">
        <f t="shared" si="30"/>
        <v>1.8585785564383435</v>
      </c>
      <c r="BC23">
        <f t="shared" si="31"/>
        <v>42.707710623268611</v>
      </c>
      <c r="BD23">
        <f t="shared" si="32"/>
        <v>3.4784755494754412E-3</v>
      </c>
      <c r="BE23">
        <f t="shared" si="33"/>
        <v>3.0836343818866347</v>
      </c>
      <c r="BF23">
        <f t="shared" si="34"/>
        <v>524.94164921495894</v>
      </c>
      <c r="BG23" t="s">
        <v>444</v>
      </c>
      <c r="BH23">
        <v>645.26</v>
      </c>
      <c r="BI23">
        <f t="shared" si="35"/>
        <v>645.26</v>
      </c>
      <c r="BJ23">
        <f t="shared" si="36"/>
        <v>0.23219529840694142</v>
      </c>
      <c r="BK23">
        <f t="shared" si="37"/>
        <v>0.21880814485203179</v>
      </c>
      <c r="BL23">
        <f t="shared" si="38"/>
        <v>0.92997369563735166</v>
      </c>
      <c r="BM23">
        <f t="shared" si="39"/>
        <v>-0.27870232430394071</v>
      </c>
      <c r="BN23">
        <f t="shared" si="40"/>
        <v>1.0628315653999181</v>
      </c>
      <c r="BO23">
        <f t="shared" si="41"/>
        <v>0.17699433597696898</v>
      </c>
      <c r="BP23">
        <f t="shared" si="42"/>
        <v>0.82300566402303099</v>
      </c>
      <c r="BQ23">
        <v>8871</v>
      </c>
      <c r="BR23">
        <v>300</v>
      </c>
      <c r="BS23">
        <v>300</v>
      </c>
      <c r="BT23">
        <v>300</v>
      </c>
      <c r="BU23">
        <v>10113.9</v>
      </c>
      <c r="BV23">
        <v>828.86</v>
      </c>
      <c r="BW23">
        <v>-1.07732E-2</v>
      </c>
      <c r="BX23">
        <v>-0.09</v>
      </c>
      <c r="BY23" t="s">
        <v>409</v>
      </c>
      <c r="BZ23" t="s">
        <v>409</v>
      </c>
      <c r="CA23" t="s">
        <v>409</v>
      </c>
      <c r="CB23" t="s">
        <v>409</v>
      </c>
      <c r="CC23" t="s">
        <v>409</v>
      </c>
      <c r="CD23" t="s">
        <v>409</v>
      </c>
      <c r="CE23" t="s">
        <v>409</v>
      </c>
      <c r="CF23" t="s">
        <v>409</v>
      </c>
      <c r="CG23" t="s">
        <v>409</v>
      </c>
      <c r="CH23" t="s">
        <v>409</v>
      </c>
      <c r="CI23">
        <f t="shared" si="43"/>
        <v>2000</v>
      </c>
      <c r="CJ23">
        <f t="shared" si="44"/>
        <v>1681.20000000138</v>
      </c>
      <c r="CK23">
        <f t="shared" si="45"/>
        <v>0.84060000000069002</v>
      </c>
      <c r="CL23">
        <f t="shared" si="46"/>
        <v>0.1607580000013317</v>
      </c>
      <c r="CM23">
        <v>6</v>
      </c>
      <c r="CN23">
        <v>0.5</v>
      </c>
      <c r="CO23" t="s">
        <v>410</v>
      </c>
      <c r="CP23">
        <v>2</v>
      </c>
      <c r="CQ23">
        <v>1659635593</v>
      </c>
      <c r="CR23">
        <v>7.6764400000000004</v>
      </c>
      <c r="CS23">
        <v>10.0024</v>
      </c>
      <c r="CT23">
        <v>29.7287</v>
      </c>
      <c r="CU23">
        <v>17.643699999999999</v>
      </c>
      <c r="CV23">
        <v>8.3793100000000003</v>
      </c>
      <c r="CW23">
        <v>29.2928</v>
      </c>
      <c r="CX23">
        <v>499.988</v>
      </c>
      <c r="CY23">
        <v>98.837199999999996</v>
      </c>
      <c r="CZ23">
        <v>9.9544900000000006E-2</v>
      </c>
      <c r="DA23">
        <v>32.333100000000002</v>
      </c>
      <c r="DB23">
        <v>31.973400000000002</v>
      </c>
      <c r="DC23">
        <v>999.9</v>
      </c>
      <c r="DD23">
        <v>0</v>
      </c>
      <c r="DE23">
        <v>0</v>
      </c>
      <c r="DF23">
        <v>10000.6</v>
      </c>
      <c r="DG23">
        <v>0</v>
      </c>
      <c r="DH23">
        <v>766.17700000000002</v>
      </c>
      <c r="DI23">
        <v>-2.3259300000000001</v>
      </c>
      <c r="DJ23">
        <v>7.9116499999999998</v>
      </c>
      <c r="DK23">
        <v>10.182</v>
      </c>
      <c r="DL23">
        <v>12.084899999999999</v>
      </c>
      <c r="DM23">
        <v>10.0024</v>
      </c>
      <c r="DN23">
        <v>17.643699999999999</v>
      </c>
      <c r="DO23">
        <v>2.9382999999999999</v>
      </c>
      <c r="DP23">
        <v>1.74386</v>
      </c>
      <c r="DQ23">
        <v>23.682300000000001</v>
      </c>
      <c r="DR23">
        <v>15.292400000000001</v>
      </c>
      <c r="DS23">
        <v>2000</v>
      </c>
      <c r="DT23">
        <v>0.97999700000000001</v>
      </c>
      <c r="DU23">
        <v>2.0003E-2</v>
      </c>
      <c r="DV23">
        <v>0</v>
      </c>
      <c r="DW23">
        <v>797.54</v>
      </c>
      <c r="DX23">
        <v>9.9997699999999995E-2</v>
      </c>
      <c r="DY23">
        <v>16936.5</v>
      </c>
      <c r="DZ23">
        <v>16941.8</v>
      </c>
      <c r="EA23">
        <v>50.5</v>
      </c>
      <c r="EB23">
        <v>51.125</v>
      </c>
      <c r="EC23">
        <v>51</v>
      </c>
      <c r="ED23">
        <v>50.5</v>
      </c>
      <c r="EE23">
        <v>51.75</v>
      </c>
      <c r="EF23">
        <v>1959.9</v>
      </c>
      <c r="EG23">
        <v>40</v>
      </c>
      <c r="EH23">
        <v>0</v>
      </c>
      <c r="EI23">
        <v>130.20000004768369</v>
      </c>
      <c r="EJ23">
        <v>0</v>
      </c>
      <c r="EK23">
        <v>797.69865384615389</v>
      </c>
      <c r="EL23">
        <v>1.4107691974646159</v>
      </c>
      <c r="EM23">
        <v>116.44786336312541</v>
      </c>
      <c r="EN23">
        <v>16951.211538461539</v>
      </c>
      <c r="EO23">
        <v>15</v>
      </c>
      <c r="EP23">
        <v>1659635551.5</v>
      </c>
      <c r="EQ23" t="s">
        <v>445</v>
      </c>
      <c r="ER23">
        <v>1659635538</v>
      </c>
      <c r="ES23">
        <v>1659635551.5</v>
      </c>
      <c r="ET23">
        <v>40</v>
      </c>
      <c r="EU23">
        <v>0</v>
      </c>
      <c r="EV23">
        <v>4.0000000000000001E-3</v>
      </c>
      <c r="EW23">
        <v>-0.70499999999999996</v>
      </c>
      <c r="EX23">
        <v>1.0999999999999999E-2</v>
      </c>
      <c r="EY23">
        <v>10</v>
      </c>
      <c r="EZ23">
        <v>17</v>
      </c>
      <c r="FA23">
        <v>0.26</v>
      </c>
      <c r="FB23">
        <v>0.01</v>
      </c>
      <c r="FC23">
        <v>1.8619183033917941</v>
      </c>
      <c r="FD23">
        <v>-0.2458389911606122</v>
      </c>
      <c r="FE23">
        <v>6.2281244113608449E-2</v>
      </c>
      <c r="FF23">
        <v>1</v>
      </c>
      <c r="FG23">
        <v>0.60572304842507529</v>
      </c>
      <c r="FH23">
        <v>1.9142888657881649E-2</v>
      </c>
      <c r="FI23">
        <v>1.6144886879204179E-2</v>
      </c>
      <c r="FJ23">
        <v>1</v>
      </c>
      <c r="FK23">
        <v>2</v>
      </c>
      <c r="FL23">
        <v>2</v>
      </c>
      <c r="FM23" t="s">
        <v>412</v>
      </c>
      <c r="FN23">
        <v>2.9005700000000001</v>
      </c>
      <c r="FO23">
        <v>2.7331699999999999</v>
      </c>
      <c r="FP23">
        <v>2.2279499999999998E-3</v>
      </c>
      <c r="FQ23">
        <v>2.65555E-3</v>
      </c>
      <c r="FR23">
        <v>0.13233500000000001</v>
      </c>
      <c r="FS23">
        <v>9.2178099999999999E-2</v>
      </c>
      <c r="FT23">
        <v>23274.5</v>
      </c>
      <c r="FU23">
        <v>21608.5</v>
      </c>
      <c r="FV23">
        <v>23265</v>
      </c>
      <c r="FW23">
        <v>21720.9</v>
      </c>
      <c r="FX23">
        <v>28469.5</v>
      </c>
      <c r="FY23">
        <v>27555.200000000001</v>
      </c>
      <c r="FZ23">
        <v>36665.4</v>
      </c>
      <c r="GA23">
        <v>33843</v>
      </c>
      <c r="GB23">
        <v>1.9227000000000001</v>
      </c>
      <c r="GC23">
        <v>1.82585</v>
      </c>
      <c r="GD23">
        <v>-2.04593E-2</v>
      </c>
      <c r="GE23">
        <v>0</v>
      </c>
      <c r="GF23">
        <v>32.305199999999999</v>
      </c>
      <c r="GG23">
        <v>999.9</v>
      </c>
      <c r="GH23">
        <v>47.3</v>
      </c>
      <c r="GI23">
        <v>41.3</v>
      </c>
      <c r="GJ23">
        <v>38.014299999999999</v>
      </c>
      <c r="GK23">
        <v>60.988500000000002</v>
      </c>
      <c r="GL23">
        <v>35.801299999999998</v>
      </c>
      <c r="GM23">
        <v>1</v>
      </c>
      <c r="GN23">
        <v>0.80440299999999998</v>
      </c>
      <c r="GO23">
        <v>2.5529299999999999</v>
      </c>
      <c r="GP23">
        <v>20.083400000000001</v>
      </c>
      <c r="GQ23">
        <v>5.2649100000000004</v>
      </c>
      <c r="GR23">
        <v>11.962</v>
      </c>
      <c r="GS23">
        <v>4.9795999999999996</v>
      </c>
      <c r="GT23">
        <v>3.298</v>
      </c>
      <c r="GU23">
        <v>9999</v>
      </c>
      <c r="GV23">
        <v>9999</v>
      </c>
      <c r="GW23">
        <v>9999</v>
      </c>
      <c r="GX23">
        <v>999.9</v>
      </c>
      <c r="GY23">
        <v>1.86443</v>
      </c>
      <c r="GZ23">
        <v>1.8604099999999999</v>
      </c>
      <c r="HA23">
        <v>1.86704</v>
      </c>
      <c r="HB23">
        <v>1.86371</v>
      </c>
      <c r="HC23">
        <v>1.8623400000000001</v>
      </c>
      <c r="HD23">
        <v>1.8623499999999999</v>
      </c>
      <c r="HE23">
        <v>1.8636900000000001</v>
      </c>
      <c r="HF23">
        <v>1.86493</v>
      </c>
      <c r="HG23">
        <v>0</v>
      </c>
      <c r="HH23">
        <v>0</v>
      </c>
      <c r="HI23">
        <v>0</v>
      </c>
      <c r="HJ23">
        <v>0</v>
      </c>
      <c r="HK23" t="s">
        <v>413</v>
      </c>
      <c r="HL23" t="s">
        <v>414</v>
      </c>
      <c r="HM23" t="s">
        <v>415</v>
      </c>
      <c r="HN23" t="s">
        <v>415</v>
      </c>
      <c r="HO23" t="s">
        <v>415</v>
      </c>
      <c r="HP23" t="s">
        <v>415</v>
      </c>
      <c r="HQ23">
        <v>0</v>
      </c>
      <c r="HR23">
        <v>100</v>
      </c>
      <c r="HS23">
        <v>100</v>
      </c>
      <c r="HT23">
        <v>-0.70299999999999996</v>
      </c>
      <c r="HU23">
        <v>0.43590000000000001</v>
      </c>
      <c r="HV23">
        <v>-0.69424177880356741</v>
      </c>
      <c r="HW23">
        <v>-1.0353314661582381E-3</v>
      </c>
      <c r="HX23">
        <v>6.6505181264543773E-7</v>
      </c>
      <c r="HY23">
        <v>-1.850793754579626E-10</v>
      </c>
      <c r="HZ23">
        <v>-0.14612990844997459</v>
      </c>
      <c r="IA23">
        <v>-1.648161748699347E-2</v>
      </c>
      <c r="IB23">
        <v>1.7912429842672831E-3</v>
      </c>
      <c r="IC23">
        <v>-1.8786734536791681E-5</v>
      </c>
      <c r="ID23">
        <v>3</v>
      </c>
      <c r="IE23">
        <v>2022</v>
      </c>
      <c r="IF23">
        <v>2</v>
      </c>
      <c r="IG23">
        <v>30</v>
      </c>
      <c r="IH23">
        <v>0.9</v>
      </c>
      <c r="II23">
        <v>0.7</v>
      </c>
      <c r="IJ23">
        <v>0.17822299999999999</v>
      </c>
      <c r="IK23">
        <v>2.7233900000000002</v>
      </c>
      <c r="IL23">
        <v>1.4514199999999999</v>
      </c>
      <c r="IM23">
        <v>2.33765</v>
      </c>
      <c r="IN23">
        <v>1.5942400000000001</v>
      </c>
      <c r="IO23">
        <v>2.3999000000000001</v>
      </c>
      <c r="IP23">
        <v>45.719299999999997</v>
      </c>
      <c r="IQ23">
        <v>23.780999999999999</v>
      </c>
      <c r="IR23">
        <v>18</v>
      </c>
      <c r="IS23">
        <v>477.16</v>
      </c>
      <c r="IT23">
        <v>460.03500000000003</v>
      </c>
      <c r="IU23">
        <v>29.444500000000001</v>
      </c>
      <c r="IV23">
        <v>36.877200000000002</v>
      </c>
      <c r="IW23">
        <v>29.997399999999999</v>
      </c>
      <c r="IX23">
        <v>36.713900000000002</v>
      </c>
      <c r="IY23">
        <v>36.654200000000003</v>
      </c>
      <c r="IZ23">
        <v>3.5281400000000001</v>
      </c>
      <c r="JA23">
        <v>57.407699999999998</v>
      </c>
      <c r="JB23">
        <v>0</v>
      </c>
      <c r="JC23">
        <v>29.473800000000001</v>
      </c>
      <c r="JD23">
        <v>10</v>
      </c>
      <c r="JE23">
        <v>17.6236</v>
      </c>
      <c r="JF23">
        <v>98.1785</v>
      </c>
      <c r="JG23">
        <v>97.729799999999997</v>
      </c>
    </row>
    <row r="24" spans="1:267" x14ac:dyDescent="0.3">
      <c r="A24">
        <v>8</v>
      </c>
      <c r="B24">
        <v>1659635757.5999999</v>
      </c>
      <c r="C24">
        <v>1010.099999904633</v>
      </c>
      <c r="D24" t="s">
        <v>446</v>
      </c>
      <c r="E24" t="s">
        <v>447</v>
      </c>
      <c r="F24" t="s">
        <v>401</v>
      </c>
      <c r="G24" t="s">
        <v>402</v>
      </c>
      <c r="H24" t="s">
        <v>403</v>
      </c>
      <c r="I24" t="s">
        <v>404</v>
      </c>
      <c r="J24" t="s">
        <v>405</v>
      </c>
      <c r="K24">
        <f t="shared" si="0"/>
        <v>8.8052964581331405</v>
      </c>
      <c r="L24">
        <v>1659635757.5999999</v>
      </c>
      <c r="M24">
        <f t="shared" si="1"/>
        <v>9.857066594894992E-3</v>
      </c>
      <c r="N24">
        <f t="shared" si="2"/>
        <v>9.8570665948949916</v>
      </c>
      <c r="O24">
        <f t="shared" si="3"/>
        <v>49.333208523376413</v>
      </c>
      <c r="P24">
        <f t="shared" si="4"/>
        <v>336.85199999999998</v>
      </c>
      <c r="Q24">
        <f t="shared" si="5"/>
        <v>173.71306137114675</v>
      </c>
      <c r="R24">
        <f t="shared" si="6"/>
        <v>17.190028219346935</v>
      </c>
      <c r="S24">
        <f t="shared" si="7"/>
        <v>33.33367876910399</v>
      </c>
      <c r="T24">
        <f t="shared" si="8"/>
        <v>0.55430130136821754</v>
      </c>
      <c r="U24">
        <f t="shared" si="9"/>
        <v>2.9089661811551264</v>
      </c>
      <c r="V24">
        <f t="shared" si="10"/>
        <v>0.50161462633811393</v>
      </c>
      <c r="W24">
        <f t="shared" si="11"/>
        <v>0.31782446217096549</v>
      </c>
      <c r="X24">
        <f t="shared" si="12"/>
        <v>321.51919200266332</v>
      </c>
      <c r="Y24">
        <f t="shared" si="13"/>
        <v>31.578745167013743</v>
      </c>
      <c r="Z24">
        <f t="shared" si="14"/>
        <v>32.020000000000003</v>
      </c>
      <c r="AA24">
        <f t="shared" si="15"/>
        <v>4.7804913410023904</v>
      </c>
      <c r="AB24">
        <f t="shared" si="16"/>
        <v>60.123430267252829</v>
      </c>
      <c r="AC24">
        <f t="shared" si="17"/>
        <v>2.9115066263891998</v>
      </c>
      <c r="AD24">
        <f t="shared" si="18"/>
        <v>4.8425490918388228</v>
      </c>
      <c r="AE24">
        <f t="shared" si="19"/>
        <v>1.8689847146131906</v>
      </c>
      <c r="AF24">
        <f t="shared" si="20"/>
        <v>-434.69663683486914</v>
      </c>
      <c r="AG24">
        <f t="shared" si="21"/>
        <v>35.772508943398712</v>
      </c>
      <c r="AH24">
        <f t="shared" si="22"/>
        <v>2.7925053724314806</v>
      </c>
      <c r="AI24">
        <f t="shared" si="23"/>
        <v>-74.612430516375611</v>
      </c>
      <c r="AJ24">
        <v>0</v>
      </c>
      <c r="AK24">
        <v>0</v>
      </c>
      <c r="AL24">
        <f t="shared" si="24"/>
        <v>1</v>
      </c>
      <c r="AM24">
        <f t="shared" si="25"/>
        <v>0</v>
      </c>
      <c r="AN24">
        <f t="shared" si="26"/>
        <v>51361.226004208482</v>
      </c>
      <c r="AO24" t="s">
        <v>406</v>
      </c>
      <c r="AP24">
        <v>10366.9</v>
      </c>
      <c r="AQ24">
        <v>993.59653846153856</v>
      </c>
      <c r="AR24">
        <v>3431.87</v>
      </c>
      <c r="AS24">
        <f t="shared" si="27"/>
        <v>0.71047955241266758</v>
      </c>
      <c r="AT24">
        <v>-3.9894345373445681</v>
      </c>
      <c r="AU24" t="s">
        <v>448</v>
      </c>
      <c r="AV24">
        <v>10113.299999999999</v>
      </c>
      <c r="AW24">
        <v>744.82979999999998</v>
      </c>
      <c r="AX24">
        <v>1096.02</v>
      </c>
      <c r="AY24">
        <f t="shared" si="28"/>
        <v>0.32042316746044786</v>
      </c>
      <c r="AZ24">
        <v>0.5</v>
      </c>
      <c r="BA24">
        <f t="shared" si="29"/>
        <v>1681.2168000013799</v>
      </c>
      <c r="BB24">
        <f t="shared" si="30"/>
        <v>49.333208523376413</v>
      </c>
      <c r="BC24">
        <f t="shared" si="31"/>
        <v>269.35040612208019</v>
      </c>
      <c r="BD24">
        <f t="shared" si="32"/>
        <v>3.1716696538291324E-2</v>
      </c>
      <c r="BE24">
        <f t="shared" si="33"/>
        <v>2.1312111092863271</v>
      </c>
      <c r="BF24">
        <f t="shared" si="34"/>
        <v>614.45800854200456</v>
      </c>
      <c r="BG24" t="s">
        <v>449</v>
      </c>
      <c r="BH24">
        <v>563.99</v>
      </c>
      <c r="BI24">
        <f t="shared" si="35"/>
        <v>563.99</v>
      </c>
      <c r="BJ24">
        <f t="shared" si="36"/>
        <v>0.48541997408806403</v>
      </c>
      <c r="BK24">
        <f t="shared" si="37"/>
        <v>0.66009473150010345</v>
      </c>
      <c r="BL24">
        <f t="shared" si="38"/>
        <v>0.81448665913497076</v>
      </c>
      <c r="BM24">
        <f t="shared" si="39"/>
        <v>3.4288062005024429</v>
      </c>
      <c r="BN24">
        <f t="shared" si="40"/>
        <v>0.95799344775961426</v>
      </c>
      <c r="BO24">
        <f t="shared" si="41"/>
        <v>0.49982805148067838</v>
      </c>
      <c r="BP24">
        <f t="shared" si="42"/>
        <v>0.50017194851932167</v>
      </c>
      <c r="BQ24">
        <v>8873</v>
      </c>
      <c r="BR24">
        <v>300</v>
      </c>
      <c r="BS24">
        <v>300</v>
      </c>
      <c r="BT24">
        <v>300</v>
      </c>
      <c r="BU24">
        <v>10113.299999999999</v>
      </c>
      <c r="BV24">
        <v>974.1</v>
      </c>
      <c r="BW24">
        <v>-1.07744E-2</v>
      </c>
      <c r="BX24">
        <v>-20.87</v>
      </c>
      <c r="BY24" t="s">
        <v>409</v>
      </c>
      <c r="BZ24" t="s">
        <v>409</v>
      </c>
      <c r="CA24" t="s">
        <v>409</v>
      </c>
      <c r="CB24" t="s">
        <v>409</v>
      </c>
      <c r="CC24" t="s">
        <v>409</v>
      </c>
      <c r="CD24" t="s">
        <v>409</v>
      </c>
      <c r="CE24" t="s">
        <v>409</v>
      </c>
      <c r="CF24" t="s">
        <v>409</v>
      </c>
      <c r="CG24" t="s">
        <v>409</v>
      </c>
      <c r="CH24" t="s">
        <v>409</v>
      </c>
      <c r="CI24">
        <f t="shared" si="43"/>
        <v>2000.02</v>
      </c>
      <c r="CJ24">
        <f t="shared" si="44"/>
        <v>1681.2168000013799</v>
      </c>
      <c r="CK24">
        <f t="shared" si="45"/>
        <v>0.84059999400074992</v>
      </c>
      <c r="CL24">
        <f t="shared" si="46"/>
        <v>0.16075798842144745</v>
      </c>
      <c r="CM24">
        <v>6</v>
      </c>
      <c r="CN24">
        <v>0.5</v>
      </c>
      <c r="CO24" t="s">
        <v>410</v>
      </c>
      <c r="CP24">
        <v>2</v>
      </c>
      <c r="CQ24">
        <v>1659635757.5999999</v>
      </c>
      <c r="CR24">
        <v>336.85199999999998</v>
      </c>
      <c r="CS24">
        <v>400.02</v>
      </c>
      <c r="CT24">
        <v>29.4221</v>
      </c>
      <c r="CU24">
        <v>17.944600000000001</v>
      </c>
      <c r="CV24">
        <v>337.69</v>
      </c>
      <c r="CW24">
        <v>28.9968</v>
      </c>
      <c r="CX24">
        <v>500.12900000000002</v>
      </c>
      <c r="CY24">
        <v>98.855999999999995</v>
      </c>
      <c r="CZ24">
        <v>0.100452</v>
      </c>
      <c r="DA24">
        <v>32.248100000000001</v>
      </c>
      <c r="DB24">
        <v>32.020000000000003</v>
      </c>
      <c r="DC24">
        <v>999.9</v>
      </c>
      <c r="DD24">
        <v>0</v>
      </c>
      <c r="DE24">
        <v>0</v>
      </c>
      <c r="DF24">
        <v>9997.5</v>
      </c>
      <c r="DG24">
        <v>0</v>
      </c>
      <c r="DH24">
        <v>1394.7</v>
      </c>
      <c r="DI24">
        <v>-63.167999999999999</v>
      </c>
      <c r="DJ24">
        <v>347.06299999999999</v>
      </c>
      <c r="DK24">
        <v>407.32900000000001</v>
      </c>
      <c r="DL24">
        <v>11.477499999999999</v>
      </c>
      <c r="DM24">
        <v>400.02</v>
      </c>
      <c r="DN24">
        <v>17.944600000000001</v>
      </c>
      <c r="DO24">
        <v>2.90855</v>
      </c>
      <c r="DP24">
        <v>1.77393</v>
      </c>
      <c r="DQ24">
        <v>23.513500000000001</v>
      </c>
      <c r="DR24">
        <v>15.558999999999999</v>
      </c>
      <c r="DS24">
        <v>2000.02</v>
      </c>
      <c r="DT24">
        <v>0.98</v>
      </c>
      <c r="DU24">
        <v>2.0000299999999999E-2</v>
      </c>
      <c r="DV24">
        <v>0</v>
      </c>
      <c r="DW24">
        <v>744.13499999999999</v>
      </c>
      <c r="DX24">
        <v>9.9997699999999995E-2</v>
      </c>
      <c r="DY24">
        <v>15872.8</v>
      </c>
      <c r="DZ24">
        <v>16941.900000000001</v>
      </c>
      <c r="EA24">
        <v>50.5</v>
      </c>
      <c r="EB24">
        <v>51.375</v>
      </c>
      <c r="EC24">
        <v>51</v>
      </c>
      <c r="ED24">
        <v>50.5</v>
      </c>
      <c r="EE24">
        <v>51.686999999999998</v>
      </c>
      <c r="EF24">
        <v>1959.92</v>
      </c>
      <c r="EG24">
        <v>40</v>
      </c>
      <c r="EH24">
        <v>0</v>
      </c>
      <c r="EI24">
        <v>164.30000019073489</v>
      </c>
      <c r="EJ24">
        <v>0</v>
      </c>
      <c r="EK24">
        <v>744.82979999999998</v>
      </c>
      <c r="EL24">
        <v>-6.6499999547892292</v>
      </c>
      <c r="EM24">
        <v>-286.40769204417268</v>
      </c>
      <c r="EN24">
        <v>15913.951999999999</v>
      </c>
      <c r="EO24">
        <v>15</v>
      </c>
      <c r="EP24">
        <v>1659635675.5</v>
      </c>
      <c r="EQ24" t="s">
        <v>450</v>
      </c>
      <c r="ER24">
        <v>1659635673.5</v>
      </c>
      <c r="ES24">
        <v>1659635675.5</v>
      </c>
      <c r="ET24">
        <v>41</v>
      </c>
      <c r="EU24">
        <v>0.13700000000000001</v>
      </c>
      <c r="EV24">
        <v>1E-3</v>
      </c>
      <c r="EW24">
        <v>-0.878</v>
      </c>
      <c r="EX24">
        <v>1.4999999999999999E-2</v>
      </c>
      <c r="EY24">
        <v>400</v>
      </c>
      <c r="EZ24">
        <v>18</v>
      </c>
      <c r="FA24">
        <v>0.04</v>
      </c>
      <c r="FB24">
        <v>0.01</v>
      </c>
      <c r="FC24">
        <v>49.38538399043567</v>
      </c>
      <c r="FD24">
        <v>0.67518819596422774</v>
      </c>
      <c r="FE24">
        <v>0.15761653870797249</v>
      </c>
      <c r="FF24">
        <v>1</v>
      </c>
      <c r="FG24">
        <v>0.56012690986496849</v>
      </c>
      <c r="FH24">
        <v>-1.7329744652004309E-2</v>
      </c>
      <c r="FI24">
        <v>2.7890329155004371E-3</v>
      </c>
      <c r="FJ24">
        <v>1</v>
      </c>
      <c r="FK24">
        <v>2</v>
      </c>
      <c r="FL24">
        <v>2</v>
      </c>
      <c r="FM24" t="s">
        <v>412</v>
      </c>
      <c r="FN24">
        <v>2.9011999999999998</v>
      </c>
      <c r="FO24">
        <v>2.7340599999999999</v>
      </c>
      <c r="FP24">
        <v>7.6946700000000007E-2</v>
      </c>
      <c r="FQ24">
        <v>8.7735400000000005E-2</v>
      </c>
      <c r="FR24">
        <v>0.13148099999999999</v>
      </c>
      <c r="FS24">
        <v>9.3329200000000001E-2</v>
      </c>
      <c r="FT24">
        <v>21542.2</v>
      </c>
      <c r="FU24">
        <v>19774.900000000001</v>
      </c>
      <c r="FV24">
        <v>23272.1</v>
      </c>
      <c r="FW24">
        <v>21727.7</v>
      </c>
      <c r="FX24">
        <v>28505.1</v>
      </c>
      <c r="FY24">
        <v>27527.9</v>
      </c>
      <c r="FZ24">
        <v>36676.800000000003</v>
      </c>
      <c r="GA24">
        <v>33853.300000000003</v>
      </c>
      <c r="GB24">
        <v>1.9233499999999999</v>
      </c>
      <c r="GC24">
        <v>1.8283</v>
      </c>
      <c r="GD24">
        <v>-2.43634E-2</v>
      </c>
      <c r="GE24">
        <v>0</v>
      </c>
      <c r="GF24">
        <v>32.414999999999999</v>
      </c>
      <c r="GG24">
        <v>999.9</v>
      </c>
      <c r="GH24">
        <v>47</v>
      </c>
      <c r="GI24">
        <v>41.5</v>
      </c>
      <c r="GJ24">
        <v>38.168900000000001</v>
      </c>
      <c r="GK24">
        <v>60.952100000000002</v>
      </c>
      <c r="GL24">
        <v>35.328499999999998</v>
      </c>
      <c r="GM24">
        <v>1</v>
      </c>
      <c r="GN24">
        <v>0.79579299999999997</v>
      </c>
      <c r="GO24">
        <v>3.3214800000000002</v>
      </c>
      <c r="GP24">
        <v>20.0702</v>
      </c>
      <c r="GQ24">
        <v>5.2640099999999999</v>
      </c>
      <c r="GR24">
        <v>11.962</v>
      </c>
      <c r="GS24">
        <v>4.9796500000000004</v>
      </c>
      <c r="GT24">
        <v>3.298</v>
      </c>
      <c r="GU24">
        <v>9999</v>
      </c>
      <c r="GV24">
        <v>9999</v>
      </c>
      <c r="GW24">
        <v>9999</v>
      </c>
      <c r="GX24">
        <v>999.9</v>
      </c>
      <c r="GY24">
        <v>1.86439</v>
      </c>
      <c r="GZ24">
        <v>1.8603799999999999</v>
      </c>
      <c r="HA24">
        <v>1.8670100000000001</v>
      </c>
      <c r="HB24">
        <v>1.8636900000000001</v>
      </c>
      <c r="HC24">
        <v>1.8623400000000001</v>
      </c>
      <c r="HD24">
        <v>1.8623700000000001</v>
      </c>
      <c r="HE24">
        <v>1.86365</v>
      </c>
      <c r="HF24">
        <v>1.86493</v>
      </c>
      <c r="HG24">
        <v>0</v>
      </c>
      <c r="HH24">
        <v>0</v>
      </c>
      <c r="HI24">
        <v>0</v>
      </c>
      <c r="HJ24">
        <v>0</v>
      </c>
      <c r="HK24" t="s">
        <v>413</v>
      </c>
      <c r="HL24" t="s">
        <v>414</v>
      </c>
      <c r="HM24" t="s">
        <v>415</v>
      </c>
      <c r="HN24" t="s">
        <v>415</v>
      </c>
      <c r="HO24" t="s">
        <v>415</v>
      </c>
      <c r="HP24" t="s">
        <v>415</v>
      </c>
      <c r="HQ24">
        <v>0</v>
      </c>
      <c r="HR24">
        <v>100</v>
      </c>
      <c r="HS24">
        <v>100</v>
      </c>
      <c r="HT24">
        <v>-0.83799999999999997</v>
      </c>
      <c r="HU24">
        <v>0.42530000000000001</v>
      </c>
      <c r="HV24">
        <v>-0.55735675842166887</v>
      </c>
      <c r="HW24">
        <v>-1.0353314661582381E-3</v>
      </c>
      <c r="HX24">
        <v>6.6505181264543773E-7</v>
      </c>
      <c r="HY24">
        <v>-1.850793754579626E-10</v>
      </c>
      <c r="HZ24">
        <v>-0.1448617801641639</v>
      </c>
      <c r="IA24">
        <v>-1.648161748699347E-2</v>
      </c>
      <c r="IB24">
        <v>1.7912429842672831E-3</v>
      </c>
      <c r="IC24">
        <v>-1.8786734536791681E-5</v>
      </c>
      <c r="ID24">
        <v>3</v>
      </c>
      <c r="IE24">
        <v>2022</v>
      </c>
      <c r="IF24">
        <v>2</v>
      </c>
      <c r="IG24">
        <v>30</v>
      </c>
      <c r="IH24">
        <v>1.4</v>
      </c>
      <c r="II24">
        <v>1.4</v>
      </c>
      <c r="IJ24">
        <v>1.0620099999999999</v>
      </c>
      <c r="IK24">
        <v>2.6940900000000001</v>
      </c>
      <c r="IL24">
        <v>1.4514199999999999</v>
      </c>
      <c r="IM24">
        <v>2.33643</v>
      </c>
      <c r="IN24">
        <v>1.5942400000000001</v>
      </c>
      <c r="IO24">
        <v>2.3559600000000001</v>
      </c>
      <c r="IP24">
        <v>45.776800000000001</v>
      </c>
      <c r="IQ24">
        <v>23.772300000000001</v>
      </c>
      <c r="IR24">
        <v>18</v>
      </c>
      <c r="IS24">
        <v>476.68099999999998</v>
      </c>
      <c r="IT24">
        <v>460.916</v>
      </c>
      <c r="IU24">
        <v>29.2104</v>
      </c>
      <c r="IV24">
        <v>36.755000000000003</v>
      </c>
      <c r="IW24">
        <v>30.000699999999998</v>
      </c>
      <c r="IX24">
        <v>36.589300000000001</v>
      </c>
      <c r="IY24">
        <v>36.539099999999998</v>
      </c>
      <c r="IZ24">
        <v>21.219899999999999</v>
      </c>
      <c r="JA24">
        <v>56.9133</v>
      </c>
      <c r="JB24">
        <v>0</v>
      </c>
      <c r="JC24">
        <v>29.1707</v>
      </c>
      <c r="JD24">
        <v>400</v>
      </c>
      <c r="JE24">
        <v>17.941299999999998</v>
      </c>
      <c r="JF24">
        <v>98.208799999999997</v>
      </c>
      <c r="JG24">
        <v>97.759799999999998</v>
      </c>
    </row>
    <row r="25" spans="1:267" x14ac:dyDescent="0.3">
      <c r="A25">
        <v>9</v>
      </c>
      <c r="B25">
        <v>1659635947.0999999</v>
      </c>
      <c r="C25">
        <v>1199.599999904633</v>
      </c>
      <c r="D25" t="s">
        <v>451</v>
      </c>
      <c r="E25" t="s">
        <v>452</v>
      </c>
      <c r="F25" t="s">
        <v>401</v>
      </c>
      <c r="G25" t="s">
        <v>402</v>
      </c>
      <c r="H25" t="s">
        <v>403</v>
      </c>
      <c r="I25" t="s">
        <v>404</v>
      </c>
      <c r="J25" t="s">
        <v>405</v>
      </c>
      <c r="K25">
        <f t="shared" si="0"/>
        <v>9.4842813239508139</v>
      </c>
      <c r="L25">
        <v>1659635947.0999999</v>
      </c>
      <c r="M25">
        <f t="shared" si="1"/>
        <v>9.0405260776721171E-3</v>
      </c>
      <c r="N25">
        <f t="shared" si="2"/>
        <v>9.0405260776721175</v>
      </c>
      <c r="O25">
        <f t="shared" si="3"/>
        <v>52.864022674817761</v>
      </c>
      <c r="P25">
        <f t="shared" si="4"/>
        <v>332.99299999999999</v>
      </c>
      <c r="Q25">
        <f t="shared" si="5"/>
        <v>137.50194883961615</v>
      </c>
      <c r="R25">
        <f t="shared" si="6"/>
        <v>13.607834771266376</v>
      </c>
      <c r="S25">
        <f t="shared" si="7"/>
        <v>32.954541824521201</v>
      </c>
      <c r="T25">
        <f t="shared" si="8"/>
        <v>0.48560866520381696</v>
      </c>
      <c r="U25">
        <f t="shared" si="9"/>
        <v>2.9082458169044765</v>
      </c>
      <c r="V25">
        <f t="shared" si="10"/>
        <v>0.44464614982806111</v>
      </c>
      <c r="W25">
        <f t="shared" si="11"/>
        <v>0.28129565663290268</v>
      </c>
      <c r="X25">
        <f t="shared" si="12"/>
        <v>321.52978500266261</v>
      </c>
      <c r="Y25">
        <f t="shared" si="13"/>
        <v>31.541088824470915</v>
      </c>
      <c r="Z25">
        <f t="shared" si="14"/>
        <v>32.043399999999998</v>
      </c>
      <c r="AA25">
        <f t="shared" si="15"/>
        <v>4.7868256014254555</v>
      </c>
      <c r="AB25">
        <f t="shared" si="16"/>
        <v>59.741940380386318</v>
      </c>
      <c r="AC25">
        <f t="shared" si="17"/>
        <v>2.8523398796911197</v>
      </c>
      <c r="AD25">
        <f t="shared" si="18"/>
        <v>4.7744346124846695</v>
      </c>
      <c r="AE25">
        <f t="shared" si="19"/>
        <v>1.9344857217343359</v>
      </c>
      <c r="AF25">
        <f t="shared" si="20"/>
        <v>-398.68720002534036</v>
      </c>
      <c r="AG25">
        <f t="shared" si="21"/>
        <v>-7.1809521604276751</v>
      </c>
      <c r="AH25">
        <f t="shared" si="22"/>
        <v>-0.56007890759770107</v>
      </c>
      <c r="AI25">
        <f t="shared" si="23"/>
        <v>-84.898446090703132</v>
      </c>
      <c r="AJ25">
        <v>0</v>
      </c>
      <c r="AK25">
        <v>0</v>
      </c>
      <c r="AL25">
        <f t="shared" si="24"/>
        <v>1</v>
      </c>
      <c r="AM25">
        <f t="shared" si="25"/>
        <v>0</v>
      </c>
      <c r="AN25">
        <f t="shared" si="26"/>
        <v>51383.270861419289</v>
      </c>
      <c r="AO25" t="s">
        <v>406</v>
      </c>
      <c r="AP25">
        <v>10366.9</v>
      </c>
      <c r="AQ25">
        <v>993.59653846153856</v>
      </c>
      <c r="AR25">
        <v>3431.87</v>
      </c>
      <c r="AS25">
        <f t="shared" si="27"/>
        <v>0.71047955241266758</v>
      </c>
      <c r="AT25">
        <v>-3.9894345373445681</v>
      </c>
      <c r="AU25" t="s">
        <v>453</v>
      </c>
      <c r="AV25">
        <v>10110.9</v>
      </c>
      <c r="AW25">
        <v>742.2732692307693</v>
      </c>
      <c r="AX25">
        <v>1134.8900000000001</v>
      </c>
      <c r="AY25">
        <f t="shared" si="28"/>
        <v>0.34595135279122269</v>
      </c>
      <c r="AZ25">
        <v>0.5</v>
      </c>
      <c r="BA25">
        <f t="shared" si="29"/>
        <v>1681.2753000013795</v>
      </c>
      <c r="BB25">
        <f t="shared" si="30"/>
        <v>52.864022674817761</v>
      </c>
      <c r="BC25">
        <f t="shared" si="31"/>
        <v>290.819732224973</v>
      </c>
      <c r="BD25">
        <f t="shared" si="32"/>
        <v>3.3815673859073331E-2</v>
      </c>
      <c r="BE25">
        <f t="shared" si="33"/>
        <v>2.0239670805100047</v>
      </c>
      <c r="BF25">
        <f t="shared" si="34"/>
        <v>626.4874899242717</v>
      </c>
      <c r="BG25" t="s">
        <v>454</v>
      </c>
      <c r="BH25">
        <v>565.39</v>
      </c>
      <c r="BI25">
        <f t="shared" si="35"/>
        <v>565.39</v>
      </c>
      <c r="BJ25">
        <f t="shared" si="36"/>
        <v>0.50181074817823768</v>
      </c>
      <c r="BK25">
        <f t="shared" si="37"/>
        <v>0.68940602417775365</v>
      </c>
      <c r="BL25">
        <f t="shared" si="38"/>
        <v>0.80132427227819469</v>
      </c>
      <c r="BM25">
        <f t="shared" si="39"/>
        <v>2.7787324798632418</v>
      </c>
      <c r="BN25">
        <f t="shared" si="40"/>
        <v>0.94205183964504502</v>
      </c>
      <c r="BO25">
        <f t="shared" si="41"/>
        <v>0.52512098733368007</v>
      </c>
      <c r="BP25">
        <f t="shared" si="42"/>
        <v>0.47487901266631993</v>
      </c>
      <c r="BQ25">
        <v>8875</v>
      </c>
      <c r="BR25">
        <v>300</v>
      </c>
      <c r="BS25">
        <v>300</v>
      </c>
      <c r="BT25">
        <v>300</v>
      </c>
      <c r="BU25">
        <v>10110.9</v>
      </c>
      <c r="BV25">
        <v>1008.01</v>
      </c>
      <c r="BW25">
        <v>-1.07721E-2</v>
      </c>
      <c r="BX25">
        <v>-15.68</v>
      </c>
      <c r="BY25" t="s">
        <v>409</v>
      </c>
      <c r="BZ25" t="s">
        <v>409</v>
      </c>
      <c r="CA25" t="s">
        <v>409</v>
      </c>
      <c r="CB25" t="s">
        <v>409</v>
      </c>
      <c r="CC25" t="s">
        <v>409</v>
      </c>
      <c r="CD25" t="s">
        <v>409</v>
      </c>
      <c r="CE25" t="s">
        <v>409</v>
      </c>
      <c r="CF25" t="s">
        <v>409</v>
      </c>
      <c r="CG25" t="s">
        <v>409</v>
      </c>
      <c r="CH25" t="s">
        <v>409</v>
      </c>
      <c r="CI25">
        <f t="shared" si="43"/>
        <v>2000.09</v>
      </c>
      <c r="CJ25">
        <f t="shared" si="44"/>
        <v>1681.2753000013795</v>
      </c>
      <c r="CK25">
        <f t="shared" si="45"/>
        <v>0.84059982300865443</v>
      </c>
      <c r="CL25">
        <f t="shared" si="46"/>
        <v>0.160757658406703</v>
      </c>
      <c r="CM25">
        <v>6</v>
      </c>
      <c r="CN25">
        <v>0.5</v>
      </c>
      <c r="CO25" t="s">
        <v>410</v>
      </c>
      <c r="CP25">
        <v>2</v>
      </c>
      <c r="CQ25">
        <v>1659635947.0999999</v>
      </c>
      <c r="CR25">
        <v>332.99299999999999</v>
      </c>
      <c r="CS25">
        <v>400.02800000000002</v>
      </c>
      <c r="CT25">
        <v>28.8218</v>
      </c>
      <c r="CU25">
        <v>18.2881</v>
      </c>
      <c r="CV25">
        <v>333.91899999999998</v>
      </c>
      <c r="CW25">
        <v>28.4224</v>
      </c>
      <c r="CX25">
        <v>500.10700000000003</v>
      </c>
      <c r="CY25">
        <v>98.864699999999999</v>
      </c>
      <c r="CZ25">
        <v>9.9968399999999999E-2</v>
      </c>
      <c r="DA25">
        <v>31.997599999999998</v>
      </c>
      <c r="DB25">
        <v>32.043399999999998</v>
      </c>
      <c r="DC25">
        <v>999.9</v>
      </c>
      <c r="DD25">
        <v>0</v>
      </c>
      <c r="DE25">
        <v>0</v>
      </c>
      <c r="DF25">
        <v>9992.5</v>
      </c>
      <c r="DG25">
        <v>0</v>
      </c>
      <c r="DH25">
        <v>1180.29</v>
      </c>
      <c r="DI25">
        <v>-67.034899999999993</v>
      </c>
      <c r="DJ25">
        <v>342.875</v>
      </c>
      <c r="DK25">
        <v>407.48</v>
      </c>
      <c r="DL25">
        <v>10.5337</v>
      </c>
      <c r="DM25">
        <v>400.02800000000002</v>
      </c>
      <c r="DN25">
        <v>18.2881</v>
      </c>
      <c r="DO25">
        <v>2.8494600000000001</v>
      </c>
      <c r="DP25">
        <v>1.8080499999999999</v>
      </c>
      <c r="DQ25">
        <v>23.173400000000001</v>
      </c>
      <c r="DR25">
        <v>15.8566</v>
      </c>
      <c r="DS25">
        <v>2000.09</v>
      </c>
      <c r="DT25">
        <v>0.98000500000000001</v>
      </c>
      <c r="DU25">
        <v>1.99948E-2</v>
      </c>
      <c r="DV25">
        <v>0</v>
      </c>
      <c r="DW25">
        <v>743.33</v>
      </c>
      <c r="DX25">
        <v>9.9997699999999995E-2</v>
      </c>
      <c r="DY25">
        <v>15842.7</v>
      </c>
      <c r="DZ25">
        <v>16942.599999999999</v>
      </c>
      <c r="EA25">
        <v>50.686999999999998</v>
      </c>
      <c r="EB25">
        <v>51.625</v>
      </c>
      <c r="EC25">
        <v>51.186999999999998</v>
      </c>
      <c r="ED25">
        <v>50.875</v>
      </c>
      <c r="EE25">
        <v>51.875</v>
      </c>
      <c r="EF25">
        <v>1960</v>
      </c>
      <c r="EG25">
        <v>39.99</v>
      </c>
      <c r="EH25">
        <v>0</v>
      </c>
      <c r="EI25">
        <v>188.79999995231631</v>
      </c>
      <c r="EJ25">
        <v>0</v>
      </c>
      <c r="EK25">
        <v>742.2732692307693</v>
      </c>
      <c r="EL25">
        <v>5.8668374893918926</v>
      </c>
      <c r="EM25">
        <v>115.37435849138269</v>
      </c>
      <c r="EN25">
        <v>15833.82692307692</v>
      </c>
      <c r="EO25">
        <v>15</v>
      </c>
      <c r="EP25">
        <v>1659635834.0999999</v>
      </c>
      <c r="EQ25" t="s">
        <v>455</v>
      </c>
      <c r="ER25">
        <v>1659635827.0999999</v>
      </c>
      <c r="ES25">
        <v>1659635834.0999999</v>
      </c>
      <c r="ET25">
        <v>42</v>
      </c>
      <c r="EU25">
        <v>-0.09</v>
      </c>
      <c r="EV25">
        <v>-3.0000000000000001E-3</v>
      </c>
      <c r="EW25">
        <v>-0.96699999999999997</v>
      </c>
      <c r="EX25">
        <v>2.5999999999999999E-2</v>
      </c>
      <c r="EY25">
        <v>400</v>
      </c>
      <c r="EZ25">
        <v>18</v>
      </c>
      <c r="FA25">
        <v>0.02</v>
      </c>
      <c r="FB25">
        <v>0.01</v>
      </c>
      <c r="FC25">
        <v>52.337362881739082</v>
      </c>
      <c r="FD25">
        <v>2.0694654961540748</v>
      </c>
      <c r="FE25">
        <v>0.30195463751574542</v>
      </c>
      <c r="FF25">
        <v>0</v>
      </c>
      <c r="FG25">
        <v>0.49027075752366622</v>
      </c>
      <c r="FH25">
        <v>-2.5127323379543369E-2</v>
      </c>
      <c r="FI25">
        <v>3.994284808058377E-3</v>
      </c>
      <c r="FJ25">
        <v>1</v>
      </c>
      <c r="FK25">
        <v>1</v>
      </c>
      <c r="FL25">
        <v>2</v>
      </c>
      <c r="FM25" t="s">
        <v>456</v>
      </c>
      <c r="FN25">
        <v>2.9011100000000001</v>
      </c>
      <c r="FO25">
        <v>2.73353</v>
      </c>
      <c r="FP25">
        <v>7.6267600000000005E-2</v>
      </c>
      <c r="FQ25">
        <v>8.7754600000000002E-2</v>
      </c>
      <c r="FR25">
        <v>0.129714</v>
      </c>
      <c r="FS25">
        <v>9.4602500000000006E-2</v>
      </c>
      <c r="FT25">
        <v>21557.9</v>
      </c>
      <c r="FU25">
        <v>19774.099999999999</v>
      </c>
      <c r="FV25">
        <v>23272</v>
      </c>
      <c r="FW25">
        <v>21727.4</v>
      </c>
      <c r="FX25">
        <v>28562.7</v>
      </c>
      <c r="FY25">
        <v>27489.1</v>
      </c>
      <c r="FZ25">
        <v>36676.5</v>
      </c>
      <c r="GA25">
        <v>33853</v>
      </c>
      <c r="GB25">
        <v>1.92283</v>
      </c>
      <c r="GC25">
        <v>1.82735</v>
      </c>
      <c r="GD25">
        <v>-1.4845300000000001E-2</v>
      </c>
      <c r="GE25">
        <v>0</v>
      </c>
      <c r="GF25">
        <v>32.284100000000002</v>
      </c>
      <c r="GG25">
        <v>999.9</v>
      </c>
      <c r="GH25">
        <v>46.6</v>
      </c>
      <c r="GI25">
        <v>41.7</v>
      </c>
      <c r="GJ25">
        <v>38.252499999999998</v>
      </c>
      <c r="GK25">
        <v>60.792200000000001</v>
      </c>
      <c r="GL25">
        <v>35.3245</v>
      </c>
      <c r="GM25">
        <v>1</v>
      </c>
      <c r="GN25">
        <v>0.79957800000000001</v>
      </c>
      <c r="GO25">
        <v>3.7345199999999998</v>
      </c>
      <c r="GP25">
        <v>20.060099999999998</v>
      </c>
      <c r="GQ25">
        <v>5.2640099999999999</v>
      </c>
      <c r="GR25">
        <v>11.962199999999999</v>
      </c>
      <c r="GS25">
        <v>4.9797000000000002</v>
      </c>
      <c r="GT25">
        <v>3.298</v>
      </c>
      <c r="GU25">
        <v>9999</v>
      </c>
      <c r="GV25">
        <v>9999</v>
      </c>
      <c r="GW25">
        <v>9999</v>
      </c>
      <c r="GX25">
        <v>999.9</v>
      </c>
      <c r="GY25">
        <v>1.86446</v>
      </c>
      <c r="GZ25">
        <v>1.86046</v>
      </c>
      <c r="HA25">
        <v>1.86707</v>
      </c>
      <c r="HB25">
        <v>1.86371</v>
      </c>
      <c r="HC25">
        <v>1.8623499999999999</v>
      </c>
      <c r="HD25">
        <v>1.86242</v>
      </c>
      <c r="HE25">
        <v>1.8636900000000001</v>
      </c>
      <c r="HF25">
        <v>1.8649500000000001</v>
      </c>
      <c r="HG25">
        <v>0</v>
      </c>
      <c r="HH25">
        <v>0</v>
      </c>
      <c r="HI25">
        <v>0</v>
      </c>
      <c r="HJ25">
        <v>0</v>
      </c>
      <c r="HK25" t="s">
        <v>413</v>
      </c>
      <c r="HL25" t="s">
        <v>414</v>
      </c>
      <c r="HM25" t="s">
        <v>415</v>
      </c>
      <c r="HN25" t="s">
        <v>415</v>
      </c>
      <c r="HO25" t="s">
        <v>415</v>
      </c>
      <c r="HP25" t="s">
        <v>415</v>
      </c>
      <c r="HQ25">
        <v>0</v>
      </c>
      <c r="HR25">
        <v>100</v>
      </c>
      <c r="HS25">
        <v>100</v>
      </c>
      <c r="HT25">
        <v>-0.92600000000000005</v>
      </c>
      <c r="HU25">
        <v>0.39939999999999998</v>
      </c>
      <c r="HV25">
        <v>-0.64700753320811322</v>
      </c>
      <c r="HW25">
        <v>-1.0353314661582381E-3</v>
      </c>
      <c r="HX25">
        <v>6.6505181264543773E-7</v>
      </c>
      <c r="HY25">
        <v>-1.850793754579626E-10</v>
      </c>
      <c r="HZ25">
        <v>-0.14788625743706721</v>
      </c>
      <c r="IA25">
        <v>-1.648161748699347E-2</v>
      </c>
      <c r="IB25">
        <v>1.7912429842672831E-3</v>
      </c>
      <c r="IC25">
        <v>-1.8786734536791681E-5</v>
      </c>
      <c r="ID25">
        <v>3</v>
      </c>
      <c r="IE25">
        <v>2022</v>
      </c>
      <c r="IF25">
        <v>2</v>
      </c>
      <c r="IG25">
        <v>30</v>
      </c>
      <c r="IH25">
        <v>2</v>
      </c>
      <c r="II25">
        <v>1.9</v>
      </c>
      <c r="IJ25">
        <v>1.0620099999999999</v>
      </c>
      <c r="IK25">
        <v>2.6977500000000001</v>
      </c>
      <c r="IL25">
        <v>1.4514199999999999</v>
      </c>
      <c r="IM25">
        <v>2.33643</v>
      </c>
      <c r="IN25">
        <v>1.5942400000000001</v>
      </c>
      <c r="IO25">
        <v>2.31812</v>
      </c>
      <c r="IP25">
        <v>46.036700000000003</v>
      </c>
      <c r="IQ25">
        <v>23.763500000000001</v>
      </c>
      <c r="IR25">
        <v>18</v>
      </c>
      <c r="IS25">
        <v>476.15699999999998</v>
      </c>
      <c r="IT25">
        <v>459.983</v>
      </c>
      <c r="IU25">
        <v>28.784400000000002</v>
      </c>
      <c r="IV25">
        <v>36.768799999999999</v>
      </c>
      <c r="IW25">
        <v>30.0001</v>
      </c>
      <c r="IX25">
        <v>36.561799999999998</v>
      </c>
      <c r="IY25">
        <v>36.5047</v>
      </c>
      <c r="IZ25">
        <v>21.220300000000002</v>
      </c>
      <c r="JA25">
        <v>56.341200000000001</v>
      </c>
      <c r="JB25">
        <v>0</v>
      </c>
      <c r="JC25">
        <v>28.762499999999999</v>
      </c>
      <c r="JD25">
        <v>400</v>
      </c>
      <c r="JE25">
        <v>18.2044</v>
      </c>
      <c r="JF25">
        <v>98.208299999999994</v>
      </c>
      <c r="JG25">
        <v>97.758899999999997</v>
      </c>
    </row>
    <row r="26" spans="1:267" x14ac:dyDescent="0.3">
      <c r="A26">
        <v>10</v>
      </c>
      <c r="B26">
        <v>1659636069.5999999</v>
      </c>
      <c r="C26">
        <v>1322.099999904633</v>
      </c>
      <c r="D26" t="s">
        <v>457</v>
      </c>
      <c r="E26" t="s">
        <v>458</v>
      </c>
      <c r="F26" t="s">
        <v>401</v>
      </c>
      <c r="G26" t="s">
        <v>402</v>
      </c>
      <c r="H26" t="s">
        <v>403</v>
      </c>
      <c r="I26" t="s">
        <v>404</v>
      </c>
      <c r="J26" t="s">
        <v>405</v>
      </c>
      <c r="K26">
        <f t="shared" si="0"/>
        <v>8.1455076284923003</v>
      </c>
      <c r="L26">
        <v>1659636069.5999999</v>
      </c>
      <c r="M26">
        <f t="shared" si="1"/>
        <v>8.3878410477607607E-3</v>
      </c>
      <c r="N26">
        <f t="shared" si="2"/>
        <v>8.3878410477607606</v>
      </c>
      <c r="O26">
        <f t="shared" si="3"/>
        <v>57.902149424833297</v>
      </c>
      <c r="P26">
        <f t="shared" si="4"/>
        <v>426.23599999999999</v>
      </c>
      <c r="Q26">
        <f t="shared" si="5"/>
        <v>194.3141462258196</v>
      </c>
      <c r="R26">
        <f t="shared" si="6"/>
        <v>19.229724758287947</v>
      </c>
      <c r="S26">
        <f t="shared" si="7"/>
        <v>42.181185061782806</v>
      </c>
      <c r="T26">
        <f t="shared" si="8"/>
        <v>0.44782535379200816</v>
      </c>
      <c r="U26">
        <f t="shared" si="9"/>
        <v>2.9077803549389705</v>
      </c>
      <c r="V26">
        <f t="shared" si="10"/>
        <v>0.41273746242381765</v>
      </c>
      <c r="W26">
        <f t="shared" si="11"/>
        <v>0.26088394187336678</v>
      </c>
      <c r="X26">
        <f t="shared" si="12"/>
        <v>321.49467300266286</v>
      </c>
      <c r="Y26">
        <f t="shared" si="13"/>
        <v>31.607417939532525</v>
      </c>
      <c r="Z26">
        <f t="shared" si="14"/>
        <v>32.017200000000003</v>
      </c>
      <c r="AA26">
        <f t="shared" si="15"/>
        <v>4.7797338843343473</v>
      </c>
      <c r="AB26">
        <f t="shared" si="16"/>
        <v>59.961652961521985</v>
      </c>
      <c r="AC26">
        <f t="shared" si="17"/>
        <v>2.8460691669141602</v>
      </c>
      <c r="AD26">
        <f t="shared" si="18"/>
        <v>4.7464821704306788</v>
      </c>
      <c r="AE26">
        <f t="shared" si="19"/>
        <v>1.9336647174201871</v>
      </c>
      <c r="AF26">
        <f t="shared" si="20"/>
        <v>-369.90379020624954</v>
      </c>
      <c r="AG26">
        <f t="shared" si="21"/>
        <v>-19.329032579292043</v>
      </c>
      <c r="AH26">
        <f t="shared" si="22"/>
        <v>-1.506847737907387</v>
      </c>
      <c r="AI26">
        <f t="shared" si="23"/>
        <v>-69.2449975207861</v>
      </c>
      <c r="AJ26">
        <v>0</v>
      </c>
      <c r="AK26">
        <v>0</v>
      </c>
      <c r="AL26">
        <f t="shared" si="24"/>
        <v>1</v>
      </c>
      <c r="AM26">
        <f t="shared" si="25"/>
        <v>0</v>
      </c>
      <c r="AN26">
        <f t="shared" si="26"/>
        <v>51387.57860768411</v>
      </c>
      <c r="AO26" t="s">
        <v>406</v>
      </c>
      <c r="AP26">
        <v>10366.9</v>
      </c>
      <c r="AQ26">
        <v>993.59653846153856</v>
      </c>
      <c r="AR26">
        <v>3431.87</v>
      </c>
      <c r="AS26">
        <f t="shared" si="27"/>
        <v>0.71047955241266758</v>
      </c>
      <c r="AT26">
        <v>-3.9894345373445681</v>
      </c>
      <c r="AU26" t="s">
        <v>459</v>
      </c>
      <c r="AV26">
        <v>10110.299999999999</v>
      </c>
      <c r="AW26">
        <v>755.18615384615396</v>
      </c>
      <c r="AX26">
        <v>1200.3699999999999</v>
      </c>
      <c r="AY26">
        <f t="shared" si="28"/>
        <v>0.37087218620412532</v>
      </c>
      <c r="AZ26">
        <v>0.5</v>
      </c>
      <c r="BA26">
        <f t="shared" si="29"/>
        <v>1681.0905000013795</v>
      </c>
      <c r="BB26">
        <f t="shared" si="30"/>
        <v>57.902149424833297</v>
      </c>
      <c r="BC26">
        <f t="shared" si="31"/>
        <v>311.73485447124887</v>
      </c>
      <c r="BD26">
        <f t="shared" si="32"/>
        <v>3.6816330805585468E-2</v>
      </c>
      <c r="BE26">
        <f t="shared" si="33"/>
        <v>1.8590101385406168</v>
      </c>
      <c r="BF26">
        <f t="shared" si="34"/>
        <v>645.93855465616593</v>
      </c>
      <c r="BG26" t="s">
        <v>460</v>
      </c>
      <c r="BH26">
        <v>569.94000000000005</v>
      </c>
      <c r="BI26">
        <f t="shared" si="35"/>
        <v>569.94000000000005</v>
      </c>
      <c r="BJ26">
        <f t="shared" si="36"/>
        <v>0.52519639777735194</v>
      </c>
      <c r="BK26">
        <f t="shared" si="37"/>
        <v>0.70615904407126251</v>
      </c>
      <c r="BL26">
        <f t="shared" si="38"/>
        <v>0.77971858151666884</v>
      </c>
      <c r="BM26">
        <f t="shared" si="39"/>
        <v>2.1530028217428598</v>
      </c>
      <c r="BN26">
        <f t="shared" si="40"/>
        <v>0.91519677148600265</v>
      </c>
      <c r="BO26">
        <f t="shared" si="41"/>
        <v>0.53293917470309704</v>
      </c>
      <c r="BP26">
        <f t="shared" si="42"/>
        <v>0.46706082529690296</v>
      </c>
      <c r="BQ26">
        <v>8877</v>
      </c>
      <c r="BR26">
        <v>300</v>
      </c>
      <c r="BS26">
        <v>300</v>
      </c>
      <c r="BT26">
        <v>300</v>
      </c>
      <c r="BU26">
        <v>10110.299999999999</v>
      </c>
      <c r="BV26">
        <v>1059.26</v>
      </c>
      <c r="BW26">
        <v>-1.07715E-2</v>
      </c>
      <c r="BX26">
        <v>-15.8</v>
      </c>
      <c r="BY26" t="s">
        <v>409</v>
      </c>
      <c r="BZ26" t="s">
        <v>409</v>
      </c>
      <c r="CA26" t="s">
        <v>409</v>
      </c>
      <c r="CB26" t="s">
        <v>409</v>
      </c>
      <c r="CC26" t="s">
        <v>409</v>
      </c>
      <c r="CD26" t="s">
        <v>409</v>
      </c>
      <c r="CE26" t="s">
        <v>409</v>
      </c>
      <c r="CF26" t="s">
        <v>409</v>
      </c>
      <c r="CG26" t="s">
        <v>409</v>
      </c>
      <c r="CH26" t="s">
        <v>409</v>
      </c>
      <c r="CI26">
        <f t="shared" si="43"/>
        <v>1999.87</v>
      </c>
      <c r="CJ26">
        <f t="shared" si="44"/>
        <v>1681.0905000013795</v>
      </c>
      <c r="CK26">
        <f t="shared" si="45"/>
        <v>0.84059988899347438</v>
      </c>
      <c r="CL26">
        <f t="shared" si="46"/>
        <v>0.16075778575740568</v>
      </c>
      <c r="CM26">
        <v>6</v>
      </c>
      <c r="CN26">
        <v>0.5</v>
      </c>
      <c r="CO26" t="s">
        <v>410</v>
      </c>
      <c r="CP26">
        <v>2</v>
      </c>
      <c r="CQ26">
        <v>1659636069.5999999</v>
      </c>
      <c r="CR26">
        <v>426.23599999999999</v>
      </c>
      <c r="CS26">
        <v>500.00099999999998</v>
      </c>
      <c r="CT26">
        <v>28.7592</v>
      </c>
      <c r="CU26">
        <v>18.984300000000001</v>
      </c>
      <c r="CV26">
        <v>427.21699999999998</v>
      </c>
      <c r="CW26">
        <v>28.366399999999999</v>
      </c>
      <c r="CX26">
        <v>500.053</v>
      </c>
      <c r="CY26">
        <v>98.863100000000003</v>
      </c>
      <c r="CZ26">
        <v>9.8942299999999997E-2</v>
      </c>
      <c r="DA26">
        <v>31.893899999999999</v>
      </c>
      <c r="DB26">
        <v>32.017200000000003</v>
      </c>
      <c r="DC26">
        <v>999.9</v>
      </c>
      <c r="DD26">
        <v>0</v>
      </c>
      <c r="DE26">
        <v>0</v>
      </c>
      <c r="DF26">
        <v>9990</v>
      </c>
      <c r="DG26">
        <v>0</v>
      </c>
      <c r="DH26">
        <v>932.73099999999999</v>
      </c>
      <c r="DI26">
        <v>-73.764600000000002</v>
      </c>
      <c r="DJ26">
        <v>438.85700000000003</v>
      </c>
      <c r="DK26">
        <v>509.67700000000002</v>
      </c>
      <c r="DL26">
        <v>9.7748699999999999</v>
      </c>
      <c r="DM26">
        <v>500.00099999999998</v>
      </c>
      <c r="DN26">
        <v>18.984300000000001</v>
      </c>
      <c r="DO26">
        <v>2.8432200000000001</v>
      </c>
      <c r="DP26">
        <v>1.8768499999999999</v>
      </c>
      <c r="DQ26">
        <v>23.1372</v>
      </c>
      <c r="DR26">
        <v>16.442</v>
      </c>
      <c r="DS26">
        <v>1999.87</v>
      </c>
      <c r="DT26">
        <v>0.98000500000000001</v>
      </c>
      <c r="DU26">
        <v>1.99948E-2</v>
      </c>
      <c r="DV26">
        <v>0</v>
      </c>
      <c r="DW26">
        <v>755.47500000000002</v>
      </c>
      <c r="DX26">
        <v>9.9997699999999995E-2</v>
      </c>
      <c r="DY26">
        <v>16152</v>
      </c>
      <c r="DZ26">
        <v>16940.7</v>
      </c>
      <c r="EA26">
        <v>50.686999999999998</v>
      </c>
      <c r="EB26">
        <v>51.625</v>
      </c>
      <c r="EC26">
        <v>51.25</v>
      </c>
      <c r="ED26">
        <v>50.811999999999998</v>
      </c>
      <c r="EE26">
        <v>51.875</v>
      </c>
      <c r="EF26">
        <v>1959.78</v>
      </c>
      <c r="EG26">
        <v>39.99</v>
      </c>
      <c r="EH26">
        <v>0</v>
      </c>
      <c r="EI26">
        <v>121.7000000476837</v>
      </c>
      <c r="EJ26">
        <v>0</v>
      </c>
      <c r="EK26">
        <v>755.18615384615396</v>
      </c>
      <c r="EL26">
        <v>0.21162396785569371</v>
      </c>
      <c r="EM26">
        <v>-100.42393213943321</v>
      </c>
      <c r="EN26">
        <v>16163.984615384619</v>
      </c>
      <c r="EO26">
        <v>15</v>
      </c>
      <c r="EP26">
        <v>1659636029.0999999</v>
      </c>
      <c r="EQ26" t="s">
        <v>461</v>
      </c>
      <c r="ER26">
        <v>1659636020.5999999</v>
      </c>
      <c r="ES26">
        <v>1659636029.0999999</v>
      </c>
      <c r="ET26">
        <v>43</v>
      </c>
      <c r="EU26">
        <v>1E-3</v>
      </c>
      <c r="EV26">
        <v>-4.0000000000000001E-3</v>
      </c>
      <c r="EW26">
        <v>-1.0209999999999999</v>
      </c>
      <c r="EX26">
        <v>3.5999999999999997E-2</v>
      </c>
      <c r="EY26">
        <v>500</v>
      </c>
      <c r="EZ26">
        <v>18</v>
      </c>
      <c r="FA26">
        <v>0.03</v>
      </c>
      <c r="FB26">
        <v>0.01</v>
      </c>
      <c r="FC26">
        <v>57.835296060657768</v>
      </c>
      <c r="FD26">
        <v>-0.63655742360243306</v>
      </c>
      <c r="FE26">
        <v>0.1887952001470552</v>
      </c>
      <c r="FF26">
        <v>1</v>
      </c>
      <c r="FG26">
        <v>0.45459968872558271</v>
      </c>
      <c r="FH26">
        <v>2.1544348149554991E-2</v>
      </c>
      <c r="FI26">
        <v>1.479316015213334E-2</v>
      </c>
      <c r="FJ26">
        <v>1</v>
      </c>
      <c r="FK26">
        <v>2</v>
      </c>
      <c r="FL26">
        <v>2</v>
      </c>
      <c r="FM26" t="s">
        <v>412</v>
      </c>
      <c r="FN26">
        <v>2.9010500000000001</v>
      </c>
      <c r="FO26">
        <v>2.7324899999999999</v>
      </c>
      <c r="FP26">
        <v>9.2400999999999997E-2</v>
      </c>
      <c r="FQ26">
        <v>0.103725</v>
      </c>
      <c r="FR26">
        <v>0.12954499999999999</v>
      </c>
      <c r="FS26">
        <v>9.7129199999999999E-2</v>
      </c>
      <c r="FT26">
        <v>21183.4</v>
      </c>
      <c r="FU26">
        <v>19429.7</v>
      </c>
      <c r="FV26">
        <v>23274</v>
      </c>
      <c r="FW26">
        <v>21729.4</v>
      </c>
      <c r="FX26">
        <v>28570.400000000001</v>
      </c>
      <c r="FY26">
        <v>27414.7</v>
      </c>
      <c r="FZ26">
        <v>36679.699999999997</v>
      </c>
      <c r="GA26">
        <v>33855.9</v>
      </c>
      <c r="GB26">
        <v>1.9225000000000001</v>
      </c>
      <c r="GC26">
        <v>1.8287</v>
      </c>
      <c r="GD26">
        <v>-1.1175900000000001E-2</v>
      </c>
      <c r="GE26">
        <v>0</v>
      </c>
      <c r="GF26">
        <v>32.198399999999999</v>
      </c>
      <c r="GG26">
        <v>999.9</v>
      </c>
      <c r="GH26">
        <v>46.3</v>
      </c>
      <c r="GI26">
        <v>41.8</v>
      </c>
      <c r="GJ26">
        <v>38.196800000000003</v>
      </c>
      <c r="GK26">
        <v>60.982199999999999</v>
      </c>
      <c r="GL26">
        <v>35.388599999999997</v>
      </c>
      <c r="GM26">
        <v>1</v>
      </c>
      <c r="GN26">
        <v>0.79610499999999995</v>
      </c>
      <c r="GO26">
        <v>3.7253699999999998</v>
      </c>
      <c r="GP26">
        <v>20.061399999999999</v>
      </c>
      <c r="GQ26">
        <v>5.2641600000000004</v>
      </c>
      <c r="GR26">
        <v>11.9626</v>
      </c>
      <c r="GS26">
        <v>4.9796500000000004</v>
      </c>
      <c r="GT26">
        <v>3.298</v>
      </c>
      <c r="GU26">
        <v>9999</v>
      </c>
      <c r="GV26">
        <v>9999</v>
      </c>
      <c r="GW26">
        <v>9999</v>
      </c>
      <c r="GX26">
        <v>999.9</v>
      </c>
      <c r="GY26">
        <v>1.8644700000000001</v>
      </c>
      <c r="GZ26">
        <v>1.8604499999999999</v>
      </c>
      <c r="HA26">
        <v>1.86707</v>
      </c>
      <c r="HB26">
        <v>1.86372</v>
      </c>
      <c r="HC26">
        <v>1.86239</v>
      </c>
      <c r="HD26">
        <v>1.86242</v>
      </c>
      <c r="HE26">
        <v>1.8636999999999999</v>
      </c>
      <c r="HF26">
        <v>1.86493</v>
      </c>
      <c r="HG26">
        <v>0</v>
      </c>
      <c r="HH26">
        <v>0</v>
      </c>
      <c r="HI26">
        <v>0</v>
      </c>
      <c r="HJ26">
        <v>0</v>
      </c>
      <c r="HK26" t="s">
        <v>413</v>
      </c>
      <c r="HL26" t="s">
        <v>414</v>
      </c>
      <c r="HM26" t="s">
        <v>415</v>
      </c>
      <c r="HN26" t="s">
        <v>415</v>
      </c>
      <c r="HO26" t="s">
        <v>415</v>
      </c>
      <c r="HP26" t="s">
        <v>415</v>
      </c>
      <c r="HQ26">
        <v>0</v>
      </c>
      <c r="HR26">
        <v>100</v>
      </c>
      <c r="HS26">
        <v>100</v>
      </c>
      <c r="HT26">
        <v>-0.98099999999999998</v>
      </c>
      <c r="HU26">
        <v>0.39279999999999998</v>
      </c>
      <c r="HV26">
        <v>-0.64581306056174448</v>
      </c>
      <c r="HW26">
        <v>-1.0353314661582381E-3</v>
      </c>
      <c r="HX26">
        <v>6.6505181264543773E-7</v>
      </c>
      <c r="HY26">
        <v>-1.850793754579626E-10</v>
      </c>
      <c r="HZ26">
        <v>-0.1521958265772427</v>
      </c>
      <c r="IA26">
        <v>-1.648161748699347E-2</v>
      </c>
      <c r="IB26">
        <v>1.7912429842672831E-3</v>
      </c>
      <c r="IC26">
        <v>-1.8786734536791681E-5</v>
      </c>
      <c r="ID26">
        <v>3</v>
      </c>
      <c r="IE26">
        <v>2022</v>
      </c>
      <c r="IF26">
        <v>2</v>
      </c>
      <c r="IG26">
        <v>30</v>
      </c>
      <c r="IH26">
        <v>0.8</v>
      </c>
      <c r="II26">
        <v>0.7</v>
      </c>
      <c r="IJ26">
        <v>1.27197</v>
      </c>
      <c r="IK26">
        <v>2.6916500000000001</v>
      </c>
      <c r="IL26">
        <v>1.4514199999999999</v>
      </c>
      <c r="IM26">
        <v>2.33643</v>
      </c>
      <c r="IN26">
        <v>1.5942400000000001</v>
      </c>
      <c r="IO26">
        <v>2.3889200000000002</v>
      </c>
      <c r="IP26">
        <v>46.152700000000003</v>
      </c>
      <c r="IQ26">
        <v>23.772300000000001</v>
      </c>
      <c r="IR26">
        <v>18</v>
      </c>
      <c r="IS26">
        <v>475.73700000000002</v>
      </c>
      <c r="IT26">
        <v>460.68799999999999</v>
      </c>
      <c r="IU26">
        <v>28.563800000000001</v>
      </c>
      <c r="IV26">
        <v>36.7318</v>
      </c>
      <c r="IW26">
        <v>30.0002</v>
      </c>
      <c r="IX26">
        <v>36.530999999999999</v>
      </c>
      <c r="IY26">
        <v>36.470599999999997</v>
      </c>
      <c r="IZ26">
        <v>25.401</v>
      </c>
      <c r="JA26">
        <v>54.209299999999999</v>
      </c>
      <c r="JB26">
        <v>0</v>
      </c>
      <c r="JC26">
        <v>28.550799999999999</v>
      </c>
      <c r="JD26">
        <v>500</v>
      </c>
      <c r="JE26">
        <v>19.1158</v>
      </c>
      <c r="JF26">
        <v>98.216800000000006</v>
      </c>
      <c r="JG26">
        <v>97.767399999999995</v>
      </c>
    </row>
    <row r="27" spans="1:267" x14ac:dyDescent="0.3">
      <c r="A27">
        <v>11</v>
      </c>
      <c r="B27">
        <v>1659636192.5999999</v>
      </c>
      <c r="C27">
        <v>1445.099999904633</v>
      </c>
      <c r="D27" t="s">
        <v>462</v>
      </c>
      <c r="E27" t="s">
        <v>463</v>
      </c>
      <c r="F27" t="s">
        <v>401</v>
      </c>
      <c r="G27" t="s">
        <v>402</v>
      </c>
      <c r="H27" t="s">
        <v>403</v>
      </c>
      <c r="I27" t="s">
        <v>404</v>
      </c>
      <c r="J27" t="s">
        <v>405</v>
      </c>
      <c r="K27">
        <f t="shared" si="0"/>
        <v>6.7996014342234883</v>
      </c>
      <c r="L27">
        <v>1659636192.5999999</v>
      </c>
      <c r="M27">
        <f t="shared" si="1"/>
        <v>7.4413629886736377E-3</v>
      </c>
      <c r="N27">
        <f t="shared" si="2"/>
        <v>7.4413629886736379</v>
      </c>
      <c r="O27">
        <f t="shared" si="3"/>
        <v>59.283592936626704</v>
      </c>
      <c r="P27">
        <f t="shared" si="4"/>
        <v>524.17899999999997</v>
      </c>
      <c r="Q27">
        <f t="shared" si="5"/>
        <v>253.29201526440093</v>
      </c>
      <c r="R27">
        <f t="shared" si="6"/>
        <v>25.066612174463398</v>
      </c>
      <c r="S27">
        <f t="shared" si="7"/>
        <v>51.874480485626002</v>
      </c>
      <c r="T27">
        <f t="shared" si="8"/>
        <v>0.39058270222036251</v>
      </c>
      <c r="U27">
        <f t="shared" si="9"/>
        <v>2.9096352823554641</v>
      </c>
      <c r="V27">
        <f t="shared" si="10"/>
        <v>0.36361802247479108</v>
      </c>
      <c r="W27">
        <f t="shared" si="11"/>
        <v>0.22952861694773491</v>
      </c>
      <c r="X27">
        <f t="shared" si="12"/>
        <v>321.55705800266441</v>
      </c>
      <c r="Y27">
        <f t="shared" si="13"/>
        <v>31.651817392566734</v>
      </c>
      <c r="Z27">
        <f t="shared" si="14"/>
        <v>31.975999999999999</v>
      </c>
      <c r="AA27">
        <f t="shared" si="15"/>
        <v>4.768600523540699</v>
      </c>
      <c r="AB27">
        <f t="shared" si="16"/>
        <v>60.121327059240834</v>
      </c>
      <c r="AC27">
        <f t="shared" si="17"/>
        <v>2.8209981771170001</v>
      </c>
      <c r="AD27">
        <f t="shared" si="18"/>
        <v>4.6921754976188668</v>
      </c>
      <c r="AE27">
        <f t="shared" si="19"/>
        <v>1.9476023464236989</v>
      </c>
      <c r="AF27">
        <f t="shared" si="20"/>
        <v>-328.16410780050745</v>
      </c>
      <c r="AG27">
        <f t="shared" si="21"/>
        <v>-44.721999768303341</v>
      </c>
      <c r="AH27">
        <f t="shared" si="22"/>
        <v>-3.4800207010724673</v>
      </c>
      <c r="AI27">
        <f t="shared" si="23"/>
        <v>-54.809070267218864</v>
      </c>
      <c r="AJ27">
        <v>0</v>
      </c>
      <c r="AK27">
        <v>0</v>
      </c>
      <c r="AL27">
        <f t="shared" si="24"/>
        <v>1</v>
      </c>
      <c r="AM27">
        <f t="shared" si="25"/>
        <v>0</v>
      </c>
      <c r="AN27">
        <f t="shared" si="26"/>
        <v>51474.204244020111</v>
      </c>
      <c r="AO27" t="s">
        <v>406</v>
      </c>
      <c r="AP27">
        <v>10366.9</v>
      </c>
      <c r="AQ27">
        <v>993.59653846153856</v>
      </c>
      <c r="AR27">
        <v>3431.87</v>
      </c>
      <c r="AS27">
        <f t="shared" si="27"/>
        <v>0.71047955241266758</v>
      </c>
      <c r="AT27">
        <v>-3.9894345373445681</v>
      </c>
      <c r="AU27" t="s">
        <v>464</v>
      </c>
      <c r="AV27">
        <v>10109.4</v>
      </c>
      <c r="AW27">
        <v>755.91120000000001</v>
      </c>
      <c r="AX27">
        <v>1215.44</v>
      </c>
      <c r="AY27">
        <f t="shared" si="28"/>
        <v>0.37807608767195422</v>
      </c>
      <c r="AZ27">
        <v>0.5</v>
      </c>
      <c r="BA27">
        <f t="shared" si="29"/>
        <v>1681.4106000013805</v>
      </c>
      <c r="BB27">
        <f t="shared" si="30"/>
        <v>59.283592936626704</v>
      </c>
      <c r="BC27">
        <f t="shared" si="31"/>
        <v>317.85057070933755</v>
      </c>
      <c r="BD27">
        <f t="shared" si="32"/>
        <v>3.7630919820488412E-2</v>
      </c>
      <c r="BE27">
        <f t="shared" si="33"/>
        <v>1.8235618376884088</v>
      </c>
      <c r="BF27">
        <f t="shared" si="34"/>
        <v>650.27720179268658</v>
      </c>
      <c r="BG27" t="s">
        <v>465</v>
      </c>
      <c r="BH27">
        <v>565.54999999999995</v>
      </c>
      <c r="BI27">
        <f t="shared" si="35"/>
        <v>565.54999999999995</v>
      </c>
      <c r="BJ27">
        <f t="shared" si="36"/>
        <v>0.53469525439347065</v>
      </c>
      <c r="BK27">
        <f t="shared" si="37"/>
        <v>0.70708704550000767</v>
      </c>
      <c r="BL27">
        <f t="shared" si="38"/>
        <v>0.77326676714393372</v>
      </c>
      <c r="BM27">
        <f t="shared" si="39"/>
        <v>2.0714101592772458</v>
      </c>
      <c r="BN27">
        <f t="shared" si="40"/>
        <v>0.90901616859723089</v>
      </c>
      <c r="BO27">
        <f t="shared" si="41"/>
        <v>0.52902123765665765</v>
      </c>
      <c r="BP27">
        <f t="shared" si="42"/>
        <v>0.47097876234334235</v>
      </c>
      <c r="BQ27">
        <v>8879</v>
      </c>
      <c r="BR27">
        <v>300</v>
      </c>
      <c r="BS27">
        <v>300</v>
      </c>
      <c r="BT27">
        <v>300</v>
      </c>
      <c r="BU27">
        <v>10109.4</v>
      </c>
      <c r="BV27">
        <v>1073.08</v>
      </c>
      <c r="BW27">
        <v>-1.0770500000000001E-2</v>
      </c>
      <c r="BX27">
        <v>-13.45</v>
      </c>
      <c r="BY27" t="s">
        <v>409</v>
      </c>
      <c r="BZ27" t="s">
        <v>409</v>
      </c>
      <c r="CA27" t="s">
        <v>409</v>
      </c>
      <c r="CB27" t="s">
        <v>409</v>
      </c>
      <c r="CC27" t="s">
        <v>409</v>
      </c>
      <c r="CD27" t="s">
        <v>409</v>
      </c>
      <c r="CE27" t="s">
        <v>409</v>
      </c>
      <c r="CF27" t="s">
        <v>409</v>
      </c>
      <c r="CG27" t="s">
        <v>409</v>
      </c>
      <c r="CH27" t="s">
        <v>409</v>
      </c>
      <c r="CI27">
        <f t="shared" si="43"/>
        <v>2000.25</v>
      </c>
      <c r="CJ27">
        <f t="shared" si="44"/>
        <v>1681.4106000013805</v>
      </c>
      <c r="CK27">
        <f t="shared" si="45"/>
        <v>0.8406002249725687</v>
      </c>
      <c r="CL27">
        <f t="shared" si="46"/>
        <v>0.16075843419705757</v>
      </c>
      <c r="CM27">
        <v>6</v>
      </c>
      <c r="CN27">
        <v>0.5</v>
      </c>
      <c r="CO27" t="s">
        <v>410</v>
      </c>
      <c r="CP27">
        <v>2</v>
      </c>
      <c r="CQ27">
        <v>1659636192.5999999</v>
      </c>
      <c r="CR27">
        <v>524.17899999999997</v>
      </c>
      <c r="CS27">
        <v>599.98699999999997</v>
      </c>
      <c r="CT27">
        <v>28.505500000000001</v>
      </c>
      <c r="CU27">
        <v>19.831900000000001</v>
      </c>
      <c r="CV27">
        <v>525.21900000000005</v>
      </c>
      <c r="CW27">
        <v>28.1295</v>
      </c>
      <c r="CX27">
        <v>500.08600000000001</v>
      </c>
      <c r="CY27">
        <v>98.863200000000006</v>
      </c>
      <c r="CZ27">
        <v>0.100094</v>
      </c>
      <c r="DA27">
        <v>31.690899999999999</v>
      </c>
      <c r="DB27">
        <v>31.975999999999999</v>
      </c>
      <c r="DC27">
        <v>999.9</v>
      </c>
      <c r="DD27">
        <v>0</v>
      </c>
      <c r="DE27">
        <v>0</v>
      </c>
      <c r="DF27">
        <v>10000.6</v>
      </c>
      <c r="DG27">
        <v>0</v>
      </c>
      <c r="DH27">
        <v>1444.91</v>
      </c>
      <c r="DI27">
        <v>-75.807500000000005</v>
      </c>
      <c r="DJ27">
        <v>539.55999999999995</v>
      </c>
      <c r="DK27">
        <v>612.12599999999998</v>
      </c>
      <c r="DL27">
        <v>8.6735500000000005</v>
      </c>
      <c r="DM27">
        <v>599.98699999999997</v>
      </c>
      <c r="DN27">
        <v>19.831900000000001</v>
      </c>
      <c r="DO27">
        <v>2.8181400000000001</v>
      </c>
      <c r="DP27">
        <v>1.96065</v>
      </c>
      <c r="DQ27">
        <v>22.9907</v>
      </c>
      <c r="DR27">
        <v>17.130099999999999</v>
      </c>
      <c r="DS27">
        <v>2000.25</v>
      </c>
      <c r="DT27">
        <v>0.979993</v>
      </c>
      <c r="DU27">
        <v>2.00065E-2</v>
      </c>
      <c r="DV27">
        <v>0</v>
      </c>
      <c r="DW27">
        <v>757.93</v>
      </c>
      <c r="DX27">
        <v>9.9997699999999995E-2</v>
      </c>
      <c r="DY27">
        <v>16188.8</v>
      </c>
      <c r="DZ27">
        <v>16943.900000000001</v>
      </c>
      <c r="EA27">
        <v>50.686999999999998</v>
      </c>
      <c r="EB27">
        <v>51.686999999999998</v>
      </c>
      <c r="EC27">
        <v>51.25</v>
      </c>
      <c r="ED27">
        <v>50.811999999999998</v>
      </c>
      <c r="EE27">
        <v>51.875</v>
      </c>
      <c r="EF27">
        <v>1960.13</v>
      </c>
      <c r="EG27">
        <v>40.020000000000003</v>
      </c>
      <c r="EH27">
        <v>0</v>
      </c>
      <c r="EI27">
        <v>122.2999999523163</v>
      </c>
      <c r="EJ27">
        <v>0</v>
      </c>
      <c r="EK27">
        <v>755.91120000000001</v>
      </c>
      <c r="EL27">
        <v>8.0723076814766568</v>
      </c>
      <c r="EM27">
        <v>-70.115384028185176</v>
      </c>
      <c r="EN27">
        <v>16184.52</v>
      </c>
      <c r="EO27">
        <v>15</v>
      </c>
      <c r="EP27">
        <v>1659636149.0999999</v>
      </c>
      <c r="EQ27" t="s">
        <v>466</v>
      </c>
      <c r="ER27">
        <v>1659636149.0999999</v>
      </c>
      <c r="ES27">
        <v>1659636145.0999999</v>
      </c>
      <c r="ET27">
        <v>44</v>
      </c>
      <c r="EU27">
        <v>-7.0000000000000001E-3</v>
      </c>
      <c r="EV27">
        <v>-7.0000000000000001E-3</v>
      </c>
      <c r="EW27">
        <v>-1.075</v>
      </c>
      <c r="EX27">
        <v>5.1999999999999998E-2</v>
      </c>
      <c r="EY27">
        <v>600</v>
      </c>
      <c r="EZ27">
        <v>19</v>
      </c>
      <c r="FA27">
        <v>0.03</v>
      </c>
      <c r="FB27">
        <v>0.01</v>
      </c>
      <c r="FC27">
        <v>59.374797799721478</v>
      </c>
      <c r="FD27">
        <v>-0.915002173331388</v>
      </c>
      <c r="FE27">
        <v>0.18017250734015819</v>
      </c>
      <c r="FF27">
        <v>1</v>
      </c>
      <c r="FG27">
        <v>0.39851718090962812</v>
      </c>
      <c r="FH27">
        <v>-4.9465895020377017E-3</v>
      </c>
      <c r="FI27">
        <v>5.642553212627497E-3</v>
      </c>
      <c r="FJ27">
        <v>1</v>
      </c>
      <c r="FK27">
        <v>2</v>
      </c>
      <c r="FL27">
        <v>2</v>
      </c>
      <c r="FM27" t="s">
        <v>412</v>
      </c>
      <c r="FN27">
        <v>2.90123</v>
      </c>
      <c r="FO27">
        <v>2.73373</v>
      </c>
      <c r="FP27">
        <v>0.10767400000000001</v>
      </c>
      <c r="FQ27">
        <v>0.11822000000000001</v>
      </c>
      <c r="FR27">
        <v>0.12881500000000001</v>
      </c>
      <c r="FS27">
        <v>0.100157</v>
      </c>
      <c r="FT27">
        <v>20829.599999999999</v>
      </c>
      <c r="FU27">
        <v>19117.8</v>
      </c>
      <c r="FV27">
        <v>23276.799999999999</v>
      </c>
      <c r="FW27">
        <v>21732.2</v>
      </c>
      <c r="FX27">
        <v>28597.1</v>
      </c>
      <c r="FY27">
        <v>27326.1</v>
      </c>
      <c r="FZ27">
        <v>36683.699999999997</v>
      </c>
      <c r="GA27">
        <v>33860.199999999997</v>
      </c>
      <c r="GB27">
        <v>1.92235</v>
      </c>
      <c r="GC27">
        <v>1.8299700000000001</v>
      </c>
      <c r="GD27">
        <v>-1.0870400000000001E-2</v>
      </c>
      <c r="GE27">
        <v>0</v>
      </c>
      <c r="GF27">
        <v>32.152299999999997</v>
      </c>
      <c r="GG27">
        <v>999.9</v>
      </c>
      <c r="GH27">
        <v>45.9</v>
      </c>
      <c r="GI27">
        <v>42</v>
      </c>
      <c r="GJ27">
        <v>38.276299999999999</v>
      </c>
      <c r="GK27">
        <v>60.862200000000001</v>
      </c>
      <c r="GL27">
        <v>35.296500000000002</v>
      </c>
      <c r="GM27">
        <v>1</v>
      </c>
      <c r="GN27">
        <v>0.78944400000000003</v>
      </c>
      <c r="GO27">
        <v>2.3926400000000001</v>
      </c>
      <c r="GP27">
        <v>20.086600000000001</v>
      </c>
      <c r="GQ27">
        <v>5.2647599999999999</v>
      </c>
      <c r="GR27">
        <v>11.962300000000001</v>
      </c>
      <c r="GS27">
        <v>4.9797000000000002</v>
      </c>
      <c r="GT27">
        <v>3.298</v>
      </c>
      <c r="GU27">
        <v>9999</v>
      </c>
      <c r="GV27">
        <v>9999</v>
      </c>
      <c r="GW27">
        <v>9999</v>
      </c>
      <c r="GX27">
        <v>999.9</v>
      </c>
      <c r="GY27">
        <v>1.86446</v>
      </c>
      <c r="GZ27">
        <v>1.86046</v>
      </c>
      <c r="HA27">
        <v>1.86707</v>
      </c>
      <c r="HB27">
        <v>1.86371</v>
      </c>
      <c r="HC27">
        <v>1.86236</v>
      </c>
      <c r="HD27">
        <v>1.8624400000000001</v>
      </c>
      <c r="HE27">
        <v>1.86371</v>
      </c>
      <c r="HF27">
        <v>1.86493</v>
      </c>
      <c r="HG27">
        <v>0</v>
      </c>
      <c r="HH27">
        <v>0</v>
      </c>
      <c r="HI27">
        <v>0</v>
      </c>
      <c r="HJ27">
        <v>0</v>
      </c>
      <c r="HK27" t="s">
        <v>413</v>
      </c>
      <c r="HL27" t="s">
        <v>414</v>
      </c>
      <c r="HM27" t="s">
        <v>415</v>
      </c>
      <c r="HN27" t="s">
        <v>415</v>
      </c>
      <c r="HO27" t="s">
        <v>415</v>
      </c>
      <c r="HP27" t="s">
        <v>415</v>
      </c>
      <c r="HQ27">
        <v>0</v>
      </c>
      <c r="HR27">
        <v>100</v>
      </c>
      <c r="HS27">
        <v>100</v>
      </c>
      <c r="HT27">
        <v>-1.04</v>
      </c>
      <c r="HU27">
        <v>0.376</v>
      </c>
      <c r="HV27">
        <v>-0.65295799077052152</v>
      </c>
      <c r="HW27">
        <v>-1.0353314661582381E-3</v>
      </c>
      <c r="HX27">
        <v>6.6505181264543773E-7</v>
      </c>
      <c r="HY27">
        <v>-1.850793754579626E-10</v>
      </c>
      <c r="HZ27">
        <v>-0.15959916922619449</v>
      </c>
      <c r="IA27">
        <v>-1.648161748699347E-2</v>
      </c>
      <c r="IB27">
        <v>1.7912429842672831E-3</v>
      </c>
      <c r="IC27">
        <v>-1.8786734536791681E-5</v>
      </c>
      <c r="ID27">
        <v>3</v>
      </c>
      <c r="IE27">
        <v>2022</v>
      </c>
      <c r="IF27">
        <v>2</v>
      </c>
      <c r="IG27">
        <v>30</v>
      </c>
      <c r="IH27">
        <v>0.7</v>
      </c>
      <c r="II27">
        <v>0.8</v>
      </c>
      <c r="IJ27">
        <v>1.47461</v>
      </c>
      <c r="IK27">
        <v>2.6867700000000001</v>
      </c>
      <c r="IL27">
        <v>1.4514199999999999</v>
      </c>
      <c r="IM27">
        <v>2.33643</v>
      </c>
      <c r="IN27">
        <v>1.5942400000000001</v>
      </c>
      <c r="IO27">
        <v>2.3950200000000001</v>
      </c>
      <c r="IP27">
        <v>46.298200000000001</v>
      </c>
      <c r="IQ27">
        <v>23.780999999999999</v>
      </c>
      <c r="IR27">
        <v>18</v>
      </c>
      <c r="IS27">
        <v>475.35199999999998</v>
      </c>
      <c r="IT27">
        <v>461.28800000000001</v>
      </c>
      <c r="IU27">
        <v>28.082000000000001</v>
      </c>
      <c r="IV27">
        <v>36.689700000000002</v>
      </c>
      <c r="IW27">
        <v>29.994900000000001</v>
      </c>
      <c r="IX27">
        <v>36.489899999999999</v>
      </c>
      <c r="IY27">
        <v>36.4298</v>
      </c>
      <c r="IZ27">
        <v>29.4618</v>
      </c>
      <c r="JA27">
        <v>52.581299999999999</v>
      </c>
      <c r="JB27">
        <v>0</v>
      </c>
      <c r="JC27">
        <v>28.341899999999999</v>
      </c>
      <c r="JD27">
        <v>600</v>
      </c>
      <c r="JE27">
        <v>19.9495</v>
      </c>
      <c r="JF27">
        <v>98.228099999999998</v>
      </c>
      <c r="JG27">
        <v>97.779899999999998</v>
      </c>
    </row>
    <row r="28" spans="1:267" x14ac:dyDescent="0.3">
      <c r="A28">
        <v>12</v>
      </c>
      <c r="B28">
        <v>1659636304.5999999</v>
      </c>
      <c r="C28">
        <v>1557.099999904633</v>
      </c>
      <c r="D28" t="s">
        <v>467</v>
      </c>
      <c r="E28" t="s">
        <v>468</v>
      </c>
      <c r="F28" t="s">
        <v>401</v>
      </c>
      <c r="G28" t="s">
        <v>402</v>
      </c>
      <c r="H28" t="s">
        <v>403</v>
      </c>
      <c r="I28" t="s">
        <v>404</v>
      </c>
      <c r="J28" t="s">
        <v>405</v>
      </c>
      <c r="K28">
        <f t="shared" si="0"/>
        <v>5.020126623243014</v>
      </c>
      <c r="L28">
        <v>1659636304.5999999</v>
      </c>
      <c r="M28">
        <f t="shared" si="1"/>
        <v>6.483992728215082E-3</v>
      </c>
      <c r="N28">
        <f t="shared" si="2"/>
        <v>6.4839927282150818</v>
      </c>
      <c r="O28">
        <f t="shared" si="3"/>
        <v>60.143046241018794</v>
      </c>
      <c r="P28">
        <f t="shared" si="4"/>
        <v>722.29200000000003</v>
      </c>
      <c r="Q28">
        <f t="shared" si="5"/>
        <v>401.29866317616137</v>
      </c>
      <c r="R28">
        <f t="shared" si="6"/>
        <v>39.71125402491591</v>
      </c>
      <c r="S28">
        <f t="shared" si="7"/>
        <v>71.475745433952</v>
      </c>
      <c r="T28">
        <f t="shared" si="8"/>
        <v>0.33526666921309545</v>
      </c>
      <c r="U28">
        <f t="shared" si="9"/>
        <v>2.9145220929708167</v>
      </c>
      <c r="V28">
        <f t="shared" si="10"/>
        <v>0.31521980300929436</v>
      </c>
      <c r="W28">
        <f t="shared" si="11"/>
        <v>0.19871354252062481</v>
      </c>
      <c r="X28">
        <f t="shared" si="12"/>
        <v>321.52775100266393</v>
      </c>
      <c r="Y28">
        <f t="shared" si="13"/>
        <v>31.756881646621586</v>
      </c>
      <c r="Z28">
        <f t="shared" si="14"/>
        <v>31.957100000000001</v>
      </c>
      <c r="AA28">
        <f t="shared" si="15"/>
        <v>4.7635007877208224</v>
      </c>
      <c r="AB28">
        <f t="shared" si="16"/>
        <v>60.289551753406833</v>
      </c>
      <c r="AC28">
        <f t="shared" si="17"/>
        <v>2.8058325907096</v>
      </c>
      <c r="AD28">
        <f t="shared" si="18"/>
        <v>4.653928432219681</v>
      </c>
      <c r="AE28">
        <f t="shared" si="19"/>
        <v>1.9576681970112224</v>
      </c>
      <c r="AF28">
        <f t="shared" si="20"/>
        <v>-285.94407931428509</v>
      </c>
      <c r="AG28">
        <f t="shared" si="21"/>
        <v>-64.485214267289876</v>
      </c>
      <c r="AH28">
        <f t="shared" si="22"/>
        <v>-5.0054539012468089</v>
      </c>
      <c r="AI28">
        <f t="shared" si="23"/>
        <v>-33.906996480157858</v>
      </c>
      <c r="AJ28">
        <v>0</v>
      </c>
      <c r="AK28">
        <v>0</v>
      </c>
      <c r="AL28">
        <f t="shared" si="24"/>
        <v>1</v>
      </c>
      <c r="AM28">
        <f t="shared" si="25"/>
        <v>0</v>
      </c>
      <c r="AN28">
        <f t="shared" si="26"/>
        <v>51636.581414028471</v>
      </c>
      <c r="AO28" t="s">
        <v>406</v>
      </c>
      <c r="AP28">
        <v>10366.9</v>
      </c>
      <c r="AQ28">
        <v>993.59653846153856</v>
      </c>
      <c r="AR28">
        <v>3431.87</v>
      </c>
      <c r="AS28">
        <f t="shared" si="27"/>
        <v>0.71047955241266758</v>
      </c>
      <c r="AT28">
        <v>-3.9894345373445681</v>
      </c>
      <c r="AU28" t="s">
        <v>469</v>
      </c>
      <c r="AV28">
        <v>10108.799999999999</v>
      </c>
      <c r="AW28">
        <v>756.2903846153846</v>
      </c>
      <c r="AX28">
        <v>1221.68</v>
      </c>
      <c r="AY28">
        <f t="shared" si="28"/>
        <v>0.38094232154460694</v>
      </c>
      <c r="AZ28">
        <v>0.5</v>
      </c>
      <c r="BA28">
        <f t="shared" si="29"/>
        <v>1681.2591000013801</v>
      </c>
      <c r="BB28">
        <f t="shared" si="30"/>
        <v>60.143046241018794</v>
      </c>
      <c r="BC28">
        <f t="shared" si="31"/>
        <v>320.23137233626113</v>
      </c>
      <c r="BD28">
        <f t="shared" si="32"/>
        <v>3.8145507006213802E-2</v>
      </c>
      <c r="BE28">
        <f t="shared" si="33"/>
        <v>1.8091398729618227</v>
      </c>
      <c r="BF28">
        <f t="shared" si="34"/>
        <v>652.05908435889205</v>
      </c>
      <c r="BG28" t="s">
        <v>470</v>
      </c>
      <c r="BH28">
        <v>571.79</v>
      </c>
      <c r="BI28">
        <f t="shared" si="35"/>
        <v>571.79</v>
      </c>
      <c r="BJ28">
        <f t="shared" si="36"/>
        <v>0.53196418047279159</v>
      </c>
      <c r="BK28">
        <f t="shared" si="37"/>
        <v>0.71610521070429667</v>
      </c>
      <c r="BL28">
        <f t="shared" si="38"/>
        <v>0.77277209029118055</v>
      </c>
      <c r="BM28">
        <f t="shared" si="39"/>
        <v>2.040435603026558</v>
      </c>
      <c r="BN28">
        <f t="shared" si="40"/>
        <v>0.90645698067248393</v>
      </c>
      <c r="BO28">
        <f t="shared" si="41"/>
        <v>0.54140817701502797</v>
      </c>
      <c r="BP28">
        <f t="shared" si="42"/>
        <v>0.45859182298497203</v>
      </c>
      <c r="BQ28">
        <v>8881</v>
      </c>
      <c r="BR28">
        <v>300</v>
      </c>
      <c r="BS28">
        <v>300</v>
      </c>
      <c r="BT28">
        <v>300</v>
      </c>
      <c r="BU28">
        <v>10108.799999999999</v>
      </c>
      <c r="BV28">
        <v>1080.18</v>
      </c>
      <c r="BW28">
        <v>-1.077E-2</v>
      </c>
      <c r="BX28">
        <v>-13.31</v>
      </c>
      <c r="BY28" t="s">
        <v>409</v>
      </c>
      <c r="BZ28" t="s">
        <v>409</v>
      </c>
      <c r="CA28" t="s">
        <v>409</v>
      </c>
      <c r="CB28" t="s">
        <v>409</v>
      </c>
      <c r="CC28" t="s">
        <v>409</v>
      </c>
      <c r="CD28" t="s">
        <v>409</v>
      </c>
      <c r="CE28" t="s">
        <v>409</v>
      </c>
      <c r="CF28" t="s">
        <v>409</v>
      </c>
      <c r="CG28" t="s">
        <v>409</v>
      </c>
      <c r="CH28" t="s">
        <v>409</v>
      </c>
      <c r="CI28">
        <f t="shared" si="43"/>
        <v>2000.07</v>
      </c>
      <c r="CJ28">
        <f t="shared" si="44"/>
        <v>1681.2591000013801</v>
      </c>
      <c r="CK28">
        <f t="shared" si="45"/>
        <v>0.8406001289961752</v>
      </c>
      <c r="CL28">
        <f t="shared" si="46"/>
        <v>0.16075824896261828</v>
      </c>
      <c r="CM28">
        <v>6</v>
      </c>
      <c r="CN28">
        <v>0.5</v>
      </c>
      <c r="CO28" t="s">
        <v>410</v>
      </c>
      <c r="CP28">
        <v>2</v>
      </c>
      <c r="CQ28">
        <v>1659636304.5999999</v>
      </c>
      <c r="CR28">
        <v>722.29200000000003</v>
      </c>
      <c r="CS28">
        <v>800.05100000000004</v>
      </c>
      <c r="CT28">
        <v>28.354099999999999</v>
      </c>
      <c r="CU28">
        <v>20.7971</v>
      </c>
      <c r="CV28">
        <v>723.49400000000003</v>
      </c>
      <c r="CW28">
        <v>27.991299999999999</v>
      </c>
      <c r="CX28">
        <v>500.21</v>
      </c>
      <c r="CY28">
        <v>98.855199999999996</v>
      </c>
      <c r="CZ28">
        <v>0.101656</v>
      </c>
      <c r="DA28">
        <v>31.546700000000001</v>
      </c>
      <c r="DB28">
        <v>31.957100000000001</v>
      </c>
      <c r="DC28">
        <v>999.9</v>
      </c>
      <c r="DD28">
        <v>0</v>
      </c>
      <c r="DE28">
        <v>0</v>
      </c>
      <c r="DF28">
        <v>10029.4</v>
      </c>
      <c r="DG28">
        <v>0</v>
      </c>
      <c r="DH28">
        <v>668.79399999999998</v>
      </c>
      <c r="DI28">
        <v>-77.759100000000004</v>
      </c>
      <c r="DJ28">
        <v>743.37</v>
      </c>
      <c r="DK28">
        <v>817.04300000000001</v>
      </c>
      <c r="DL28">
        <v>7.5569699999999997</v>
      </c>
      <c r="DM28">
        <v>800.05100000000004</v>
      </c>
      <c r="DN28">
        <v>20.7971</v>
      </c>
      <c r="DO28">
        <v>2.8029500000000001</v>
      </c>
      <c r="DP28">
        <v>2.0558999999999998</v>
      </c>
      <c r="DQ28">
        <v>22.901399999999999</v>
      </c>
      <c r="DR28">
        <v>17.881599999999999</v>
      </c>
      <c r="DS28">
        <v>2000.07</v>
      </c>
      <c r="DT28">
        <v>0.97999700000000001</v>
      </c>
      <c r="DU28">
        <v>2.0003099999999999E-2</v>
      </c>
      <c r="DV28">
        <v>0</v>
      </c>
      <c r="DW28">
        <v>754.6</v>
      </c>
      <c r="DX28">
        <v>9.9997699999999995E-2</v>
      </c>
      <c r="DY28">
        <v>16086.3</v>
      </c>
      <c r="DZ28">
        <v>16942.400000000001</v>
      </c>
      <c r="EA28">
        <v>50.75</v>
      </c>
      <c r="EB28">
        <v>51.75</v>
      </c>
      <c r="EC28">
        <v>51.375</v>
      </c>
      <c r="ED28">
        <v>50.811999999999998</v>
      </c>
      <c r="EE28">
        <v>51.936999999999998</v>
      </c>
      <c r="EF28">
        <v>1959.96</v>
      </c>
      <c r="EG28">
        <v>40.01</v>
      </c>
      <c r="EH28">
        <v>0</v>
      </c>
      <c r="EI28">
        <v>111.2999999523163</v>
      </c>
      <c r="EJ28">
        <v>0</v>
      </c>
      <c r="EK28">
        <v>756.2903846153846</v>
      </c>
      <c r="EL28">
        <v>-4.2680342292004703</v>
      </c>
      <c r="EM28">
        <v>22.694016020054281</v>
      </c>
      <c r="EN28">
        <v>16154.66923076923</v>
      </c>
      <c r="EO28">
        <v>15</v>
      </c>
      <c r="EP28">
        <v>1659636267.5999999</v>
      </c>
      <c r="EQ28" t="s">
        <v>471</v>
      </c>
      <c r="ER28">
        <v>1659636267.5999999</v>
      </c>
      <c r="ES28">
        <v>1659636266.5999999</v>
      </c>
      <c r="ET28">
        <v>45</v>
      </c>
      <c r="EU28">
        <v>-7.8E-2</v>
      </c>
      <c r="EV28">
        <v>-8.0000000000000002E-3</v>
      </c>
      <c r="EW28">
        <v>-1.2290000000000001</v>
      </c>
      <c r="EX28">
        <v>7.1999999999999995E-2</v>
      </c>
      <c r="EY28">
        <v>800</v>
      </c>
      <c r="EZ28">
        <v>20</v>
      </c>
      <c r="FA28">
        <v>0.04</v>
      </c>
      <c r="FB28">
        <v>0.01</v>
      </c>
      <c r="FC28">
        <v>60.296900281071807</v>
      </c>
      <c r="FD28">
        <v>-0.47259180474130441</v>
      </c>
      <c r="FE28">
        <v>0.1831145813631099</v>
      </c>
      <c r="FF28">
        <v>1</v>
      </c>
      <c r="FG28">
        <v>0.32839944190549719</v>
      </c>
      <c r="FH28">
        <v>7.4831018213453782E-2</v>
      </c>
      <c r="FI28">
        <v>1.506943096430003E-2</v>
      </c>
      <c r="FJ28">
        <v>1</v>
      </c>
      <c r="FK28">
        <v>2</v>
      </c>
      <c r="FL28">
        <v>2</v>
      </c>
      <c r="FM28" t="s">
        <v>412</v>
      </c>
      <c r="FN28">
        <v>2.9015200000000001</v>
      </c>
      <c r="FO28">
        <v>2.7355399999999999</v>
      </c>
      <c r="FP28">
        <v>0.13472600000000001</v>
      </c>
      <c r="FQ28">
        <v>0.14390700000000001</v>
      </c>
      <c r="FR28">
        <v>0.12837499999999999</v>
      </c>
      <c r="FS28">
        <v>0.10352600000000001</v>
      </c>
      <c r="FT28">
        <v>20197.099999999999</v>
      </c>
      <c r="FU28">
        <v>18560.3</v>
      </c>
      <c r="FV28">
        <v>23276.5</v>
      </c>
      <c r="FW28">
        <v>21732.5</v>
      </c>
      <c r="FX28">
        <v>28611.1</v>
      </c>
      <c r="FY28">
        <v>27224</v>
      </c>
      <c r="FZ28">
        <v>36683.5</v>
      </c>
      <c r="GA28">
        <v>33860.6</v>
      </c>
      <c r="GB28">
        <v>1.9216</v>
      </c>
      <c r="GC28">
        <v>1.8306</v>
      </c>
      <c r="GD28">
        <v>-9.0897100000000008E-3</v>
      </c>
      <c r="GE28">
        <v>0</v>
      </c>
      <c r="GF28">
        <v>32.104500000000002</v>
      </c>
      <c r="GG28">
        <v>999.9</v>
      </c>
      <c r="GH28">
        <v>45.7</v>
      </c>
      <c r="GI28">
        <v>42.1</v>
      </c>
      <c r="GJ28">
        <v>38.306199999999997</v>
      </c>
      <c r="GK28">
        <v>61.182200000000002</v>
      </c>
      <c r="GL28">
        <v>35.448700000000002</v>
      </c>
      <c r="GM28">
        <v>1</v>
      </c>
      <c r="GN28">
        <v>0.79442800000000002</v>
      </c>
      <c r="GO28">
        <v>2.70553</v>
      </c>
      <c r="GP28">
        <v>20.079000000000001</v>
      </c>
      <c r="GQ28">
        <v>5.2646100000000002</v>
      </c>
      <c r="GR28">
        <v>11.9625</v>
      </c>
      <c r="GS28">
        <v>4.9798</v>
      </c>
      <c r="GT28">
        <v>3.298</v>
      </c>
      <c r="GU28">
        <v>9999</v>
      </c>
      <c r="GV28">
        <v>9999</v>
      </c>
      <c r="GW28">
        <v>9999</v>
      </c>
      <c r="GX28">
        <v>999.9</v>
      </c>
      <c r="GY28">
        <v>1.8644700000000001</v>
      </c>
      <c r="GZ28">
        <v>1.8604499999999999</v>
      </c>
      <c r="HA28">
        <v>1.86707</v>
      </c>
      <c r="HB28">
        <v>1.86371</v>
      </c>
      <c r="HC28">
        <v>1.8623499999999999</v>
      </c>
      <c r="HD28">
        <v>1.8624000000000001</v>
      </c>
      <c r="HE28">
        <v>1.86371</v>
      </c>
      <c r="HF28">
        <v>1.86493</v>
      </c>
      <c r="HG28">
        <v>0</v>
      </c>
      <c r="HH28">
        <v>0</v>
      </c>
      <c r="HI28">
        <v>0</v>
      </c>
      <c r="HJ28">
        <v>0</v>
      </c>
      <c r="HK28" t="s">
        <v>413</v>
      </c>
      <c r="HL28" t="s">
        <v>414</v>
      </c>
      <c r="HM28" t="s">
        <v>415</v>
      </c>
      <c r="HN28" t="s">
        <v>415</v>
      </c>
      <c r="HO28" t="s">
        <v>415</v>
      </c>
      <c r="HP28" t="s">
        <v>415</v>
      </c>
      <c r="HQ28">
        <v>0</v>
      </c>
      <c r="HR28">
        <v>100</v>
      </c>
      <c r="HS28">
        <v>100</v>
      </c>
      <c r="HT28">
        <v>-1.202</v>
      </c>
      <c r="HU28">
        <v>0.36280000000000001</v>
      </c>
      <c r="HV28">
        <v>-0.73101457196250996</v>
      </c>
      <c r="HW28">
        <v>-1.0353314661582381E-3</v>
      </c>
      <c r="HX28">
        <v>6.6505181264543773E-7</v>
      </c>
      <c r="HY28">
        <v>-1.850793754579626E-10</v>
      </c>
      <c r="HZ28">
        <v>-0.1673216938382191</v>
      </c>
      <c r="IA28">
        <v>-1.648161748699347E-2</v>
      </c>
      <c r="IB28">
        <v>1.7912429842672831E-3</v>
      </c>
      <c r="IC28">
        <v>-1.8786734536791681E-5</v>
      </c>
      <c r="ID28">
        <v>3</v>
      </c>
      <c r="IE28">
        <v>2022</v>
      </c>
      <c r="IF28">
        <v>2</v>
      </c>
      <c r="IG28">
        <v>30</v>
      </c>
      <c r="IH28">
        <v>0.6</v>
      </c>
      <c r="II28">
        <v>0.6</v>
      </c>
      <c r="IJ28">
        <v>1.8640099999999999</v>
      </c>
      <c r="IK28">
        <v>2.6940900000000001</v>
      </c>
      <c r="IL28">
        <v>1.4526399999999999</v>
      </c>
      <c r="IM28">
        <v>2.33521</v>
      </c>
      <c r="IN28">
        <v>1.5942400000000001</v>
      </c>
      <c r="IO28">
        <v>2.2802699999999998</v>
      </c>
      <c r="IP28">
        <v>46.385800000000003</v>
      </c>
      <c r="IQ28">
        <v>23.772300000000001</v>
      </c>
      <c r="IR28">
        <v>18</v>
      </c>
      <c r="IS28">
        <v>474.77300000000002</v>
      </c>
      <c r="IT28">
        <v>461.62700000000001</v>
      </c>
      <c r="IU28">
        <v>27.642199999999999</v>
      </c>
      <c r="IV28">
        <v>36.686199999999999</v>
      </c>
      <c r="IW28">
        <v>29.996400000000001</v>
      </c>
      <c r="IX28">
        <v>36.4739</v>
      </c>
      <c r="IY28">
        <v>36.415700000000001</v>
      </c>
      <c r="IZ28">
        <v>37.2575</v>
      </c>
      <c r="JA28">
        <v>50.228499999999997</v>
      </c>
      <c r="JB28">
        <v>0</v>
      </c>
      <c r="JC28">
        <v>28.038399999999999</v>
      </c>
      <c r="JD28">
        <v>800</v>
      </c>
      <c r="JE28">
        <v>20.764099999999999</v>
      </c>
      <c r="JF28">
        <v>98.227099999999993</v>
      </c>
      <c r="JG28">
        <v>97.781300000000002</v>
      </c>
    </row>
    <row r="29" spans="1:267" x14ac:dyDescent="0.3">
      <c r="A29">
        <v>13</v>
      </c>
      <c r="B29">
        <v>1659636474.5999999</v>
      </c>
      <c r="C29">
        <v>1727.099999904633</v>
      </c>
      <c r="D29" t="s">
        <v>472</v>
      </c>
      <c r="E29" t="s">
        <v>473</v>
      </c>
      <c r="F29" t="s">
        <v>401</v>
      </c>
      <c r="G29" t="s">
        <v>402</v>
      </c>
      <c r="H29" t="s">
        <v>403</v>
      </c>
      <c r="I29" t="s">
        <v>404</v>
      </c>
      <c r="J29" t="s">
        <v>405</v>
      </c>
      <c r="K29">
        <f t="shared" si="0"/>
        <v>3.1774290625954262</v>
      </c>
      <c r="L29">
        <v>1659636474.5999999</v>
      </c>
      <c r="M29">
        <f t="shared" si="1"/>
        <v>5.1238654192683145E-3</v>
      </c>
      <c r="N29">
        <f t="shared" si="2"/>
        <v>5.1238654192683146</v>
      </c>
      <c r="O29">
        <f t="shared" si="3"/>
        <v>59.703823916328027</v>
      </c>
      <c r="P29">
        <f t="shared" si="4"/>
        <v>1121.53</v>
      </c>
      <c r="Q29">
        <f t="shared" si="5"/>
        <v>695.7729809367313</v>
      </c>
      <c r="R29">
        <f t="shared" si="6"/>
        <v>68.85024128092644</v>
      </c>
      <c r="S29">
        <f t="shared" si="7"/>
        <v>110.981042983069</v>
      </c>
      <c r="T29">
        <f t="shared" si="8"/>
        <v>0.25179195186040265</v>
      </c>
      <c r="U29">
        <f t="shared" si="9"/>
        <v>2.9087512117427519</v>
      </c>
      <c r="V29">
        <f t="shared" si="10"/>
        <v>0.24027950711184357</v>
      </c>
      <c r="W29">
        <f t="shared" si="11"/>
        <v>0.1511651692979874</v>
      </c>
      <c r="X29">
        <f t="shared" si="12"/>
        <v>321.52296300266403</v>
      </c>
      <c r="Y29">
        <f t="shared" si="13"/>
        <v>31.938155054344818</v>
      </c>
      <c r="Z29">
        <f t="shared" si="14"/>
        <v>32.019500000000001</v>
      </c>
      <c r="AA29">
        <f t="shared" si="15"/>
        <v>4.7803560732196315</v>
      </c>
      <c r="AB29">
        <f t="shared" si="16"/>
        <v>59.687667938436121</v>
      </c>
      <c r="AC29">
        <f t="shared" si="17"/>
        <v>2.7504750527609603</v>
      </c>
      <c r="AD29">
        <f t="shared" si="18"/>
        <v>4.6081127773293025</v>
      </c>
      <c r="AE29">
        <f t="shared" si="19"/>
        <v>2.0298810204586712</v>
      </c>
      <c r="AF29">
        <f t="shared" si="20"/>
        <v>-225.96246498973267</v>
      </c>
      <c r="AG29">
        <f t="shared" si="21"/>
        <v>-101.4446555173441</v>
      </c>
      <c r="AH29">
        <f t="shared" si="22"/>
        <v>-7.8856003759552067</v>
      </c>
      <c r="AI29">
        <f t="shared" si="23"/>
        <v>-13.769757880367962</v>
      </c>
      <c r="AJ29">
        <v>0</v>
      </c>
      <c r="AK29">
        <v>0</v>
      </c>
      <c r="AL29">
        <f t="shared" si="24"/>
        <v>1</v>
      </c>
      <c r="AM29">
        <f t="shared" si="25"/>
        <v>0</v>
      </c>
      <c r="AN29">
        <f t="shared" si="26"/>
        <v>51502.888579007398</v>
      </c>
      <c r="AO29" t="s">
        <v>406</v>
      </c>
      <c r="AP29">
        <v>10366.9</v>
      </c>
      <c r="AQ29">
        <v>993.59653846153856</v>
      </c>
      <c r="AR29">
        <v>3431.87</v>
      </c>
      <c r="AS29">
        <f t="shared" si="27"/>
        <v>0.71047955241266758</v>
      </c>
      <c r="AT29">
        <v>-3.9894345373445681</v>
      </c>
      <c r="AU29" t="s">
        <v>474</v>
      </c>
      <c r="AV29">
        <v>10107.9</v>
      </c>
      <c r="AW29">
        <v>748.69980769230756</v>
      </c>
      <c r="AX29">
        <v>1217.6600000000001</v>
      </c>
      <c r="AY29">
        <f t="shared" si="28"/>
        <v>0.38513229662442106</v>
      </c>
      <c r="AZ29">
        <v>0.5</v>
      </c>
      <c r="BA29">
        <f t="shared" si="29"/>
        <v>1681.2339000013803</v>
      </c>
      <c r="BB29">
        <f t="shared" si="30"/>
        <v>59.703823916328027</v>
      </c>
      <c r="BC29">
        <f t="shared" si="31"/>
        <v>323.74873653518193</v>
      </c>
      <c r="BD29">
        <f t="shared" si="32"/>
        <v>3.7884828787725672E-2</v>
      </c>
      <c r="BE29">
        <f t="shared" si="33"/>
        <v>1.8184140071941264</v>
      </c>
      <c r="BF29">
        <f t="shared" si="34"/>
        <v>650.91211490008607</v>
      </c>
      <c r="BG29" t="s">
        <v>475</v>
      </c>
      <c r="BH29">
        <v>567.71</v>
      </c>
      <c r="BI29">
        <f t="shared" si="35"/>
        <v>567.71</v>
      </c>
      <c r="BJ29">
        <f t="shared" si="36"/>
        <v>0.53376968940426717</v>
      </c>
      <c r="BK29">
        <f t="shared" si="37"/>
        <v>0.72153272145194625</v>
      </c>
      <c r="BL29">
        <f t="shared" si="38"/>
        <v>0.77307482822188711</v>
      </c>
      <c r="BM29">
        <f t="shared" si="39"/>
        <v>2.0929793241955843</v>
      </c>
      <c r="BN29">
        <f t="shared" si="40"/>
        <v>0.90810568827784988</v>
      </c>
      <c r="BO29">
        <f t="shared" si="41"/>
        <v>0.54711025311739647</v>
      </c>
      <c r="BP29">
        <f t="shared" si="42"/>
        <v>0.45288974688260353</v>
      </c>
      <c r="BQ29">
        <v>8883</v>
      </c>
      <c r="BR29">
        <v>300</v>
      </c>
      <c r="BS29">
        <v>300</v>
      </c>
      <c r="BT29">
        <v>300</v>
      </c>
      <c r="BU29">
        <v>10107.9</v>
      </c>
      <c r="BV29">
        <v>1074.3</v>
      </c>
      <c r="BW29">
        <v>-1.07691E-2</v>
      </c>
      <c r="BX29">
        <v>-12.32</v>
      </c>
      <c r="BY29" t="s">
        <v>409</v>
      </c>
      <c r="BZ29" t="s">
        <v>409</v>
      </c>
      <c r="CA29" t="s">
        <v>409</v>
      </c>
      <c r="CB29" t="s">
        <v>409</v>
      </c>
      <c r="CC29" t="s">
        <v>409</v>
      </c>
      <c r="CD29" t="s">
        <v>409</v>
      </c>
      <c r="CE29" t="s">
        <v>409</v>
      </c>
      <c r="CF29" t="s">
        <v>409</v>
      </c>
      <c r="CG29" t="s">
        <v>409</v>
      </c>
      <c r="CH29" t="s">
        <v>409</v>
      </c>
      <c r="CI29">
        <f t="shared" si="43"/>
        <v>2000.04</v>
      </c>
      <c r="CJ29">
        <f t="shared" si="44"/>
        <v>1681.2339000013803</v>
      </c>
      <c r="CK29">
        <f t="shared" si="45"/>
        <v>0.84060013799793021</v>
      </c>
      <c r="CL29">
        <f t="shared" si="46"/>
        <v>0.16075826633600529</v>
      </c>
      <c r="CM29">
        <v>6</v>
      </c>
      <c r="CN29">
        <v>0.5</v>
      </c>
      <c r="CO29" t="s">
        <v>410</v>
      </c>
      <c r="CP29">
        <v>2</v>
      </c>
      <c r="CQ29">
        <v>1659636474.5999999</v>
      </c>
      <c r="CR29">
        <v>1121.53</v>
      </c>
      <c r="CS29">
        <v>1200.07</v>
      </c>
      <c r="CT29">
        <v>27.795200000000001</v>
      </c>
      <c r="CU29">
        <v>21.817499999999999</v>
      </c>
      <c r="CV29">
        <v>1122.73</v>
      </c>
      <c r="CW29">
        <v>27.462</v>
      </c>
      <c r="CX29">
        <v>500.00299999999999</v>
      </c>
      <c r="CY29">
        <v>98.856200000000001</v>
      </c>
      <c r="CZ29">
        <v>9.8837300000000003E-2</v>
      </c>
      <c r="DA29">
        <v>31.372599999999998</v>
      </c>
      <c r="DB29">
        <v>32.019500000000001</v>
      </c>
      <c r="DC29">
        <v>999.9</v>
      </c>
      <c r="DD29">
        <v>0</v>
      </c>
      <c r="DE29">
        <v>0</v>
      </c>
      <c r="DF29">
        <v>9996.25</v>
      </c>
      <c r="DG29">
        <v>0</v>
      </c>
      <c r="DH29">
        <v>384.47500000000002</v>
      </c>
      <c r="DI29">
        <v>-78.534400000000005</v>
      </c>
      <c r="DJ29">
        <v>1153.5999999999999</v>
      </c>
      <c r="DK29">
        <v>1226.83</v>
      </c>
      <c r="DL29">
        <v>5.9776899999999999</v>
      </c>
      <c r="DM29">
        <v>1200.07</v>
      </c>
      <c r="DN29">
        <v>21.817499999999999</v>
      </c>
      <c r="DO29">
        <v>2.7477299999999998</v>
      </c>
      <c r="DP29">
        <v>2.1568000000000001</v>
      </c>
      <c r="DQ29">
        <v>22.573399999999999</v>
      </c>
      <c r="DR29">
        <v>18.645</v>
      </c>
      <c r="DS29">
        <v>2000.04</v>
      </c>
      <c r="DT29">
        <v>0.979993</v>
      </c>
      <c r="DU29">
        <v>2.00065E-2</v>
      </c>
      <c r="DV29">
        <v>0</v>
      </c>
      <c r="DW29">
        <v>747.03</v>
      </c>
      <c r="DX29">
        <v>9.9997699999999995E-2</v>
      </c>
      <c r="DY29">
        <v>16036.2</v>
      </c>
      <c r="DZ29">
        <v>16942.099999999999</v>
      </c>
      <c r="EA29">
        <v>50.811999999999998</v>
      </c>
      <c r="EB29">
        <v>51.686999999999998</v>
      </c>
      <c r="EC29">
        <v>51.375</v>
      </c>
      <c r="ED29">
        <v>50.936999999999998</v>
      </c>
      <c r="EE29">
        <v>51.936999999999998</v>
      </c>
      <c r="EF29">
        <v>1959.93</v>
      </c>
      <c r="EG29">
        <v>40.01</v>
      </c>
      <c r="EH29">
        <v>0</v>
      </c>
      <c r="EI29">
        <v>169.70000004768369</v>
      </c>
      <c r="EJ29">
        <v>0</v>
      </c>
      <c r="EK29">
        <v>748.69980769230756</v>
      </c>
      <c r="EL29">
        <v>-0.79059827706416586</v>
      </c>
      <c r="EM29">
        <v>-18.690598178532142</v>
      </c>
      <c r="EN29">
        <v>16044.88846153846</v>
      </c>
      <c r="EO29">
        <v>15</v>
      </c>
      <c r="EP29">
        <v>1659636430.5999999</v>
      </c>
      <c r="EQ29" t="s">
        <v>476</v>
      </c>
      <c r="ER29">
        <v>1659636424.5999999</v>
      </c>
      <c r="ES29">
        <v>1659636430.5999999</v>
      </c>
      <c r="ET29">
        <v>46</v>
      </c>
      <c r="EU29">
        <v>0.124</v>
      </c>
      <c r="EV29">
        <v>-8.9999999999999993E-3</v>
      </c>
      <c r="EW29">
        <v>-1.2130000000000001</v>
      </c>
      <c r="EX29">
        <v>0.106</v>
      </c>
      <c r="EY29">
        <v>1200</v>
      </c>
      <c r="EZ29">
        <v>21</v>
      </c>
      <c r="FA29">
        <v>0.04</v>
      </c>
      <c r="FB29">
        <v>0.02</v>
      </c>
      <c r="FC29">
        <v>59.5133123970299</v>
      </c>
      <c r="FD29">
        <v>-0.1086858889627674</v>
      </c>
      <c r="FE29">
        <v>0.17192772469274831</v>
      </c>
      <c r="FF29">
        <v>1</v>
      </c>
      <c r="FG29">
        <v>0.26277805560403478</v>
      </c>
      <c r="FH29">
        <v>-3.5303624014895701E-2</v>
      </c>
      <c r="FI29">
        <v>5.7046270865937342E-3</v>
      </c>
      <c r="FJ29">
        <v>1</v>
      </c>
      <c r="FK29">
        <v>2</v>
      </c>
      <c r="FL29">
        <v>2</v>
      </c>
      <c r="FM29" t="s">
        <v>412</v>
      </c>
      <c r="FN29">
        <v>2.9009200000000002</v>
      </c>
      <c r="FO29">
        <v>2.7324299999999999</v>
      </c>
      <c r="FP29">
        <v>0.17934</v>
      </c>
      <c r="FQ29">
        <v>0.18665899999999999</v>
      </c>
      <c r="FR29">
        <v>0.12670300000000001</v>
      </c>
      <c r="FS29">
        <v>0.10702200000000001</v>
      </c>
      <c r="FT29">
        <v>19150</v>
      </c>
      <c r="FU29">
        <v>17626.2</v>
      </c>
      <c r="FV29">
        <v>23273.3</v>
      </c>
      <c r="FW29">
        <v>21727.4</v>
      </c>
      <c r="FX29">
        <v>28661</v>
      </c>
      <c r="FY29">
        <v>27111.7</v>
      </c>
      <c r="FZ29">
        <v>36677.699999999997</v>
      </c>
      <c r="GA29">
        <v>33853.300000000003</v>
      </c>
      <c r="GB29">
        <v>1.92015</v>
      </c>
      <c r="GC29">
        <v>1.83202</v>
      </c>
      <c r="GD29">
        <v>-4.4777999999999997E-3</v>
      </c>
      <c r="GE29">
        <v>0</v>
      </c>
      <c r="GF29">
        <v>32.092100000000002</v>
      </c>
      <c r="GG29">
        <v>999.9</v>
      </c>
      <c r="GH29">
        <v>45.3</v>
      </c>
      <c r="GI29">
        <v>42.3</v>
      </c>
      <c r="GJ29">
        <v>38.377600000000001</v>
      </c>
      <c r="GK29">
        <v>61.102200000000003</v>
      </c>
      <c r="GL29">
        <v>35.4407</v>
      </c>
      <c r="GM29">
        <v>1</v>
      </c>
      <c r="GN29">
        <v>0.802373</v>
      </c>
      <c r="GO29">
        <v>4.6503800000000002</v>
      </c>
      <c r="GP29">
        <v>20.038499999999999</v>
      </c>
      <c r="GQ29">
        <v>5.2647599999999999</v>
      </c>
      <c r="GR29">
        <v>11.9649</v>
      </c>
      <c r="GS29">
        <v>4.9798</v>
      </c>
      <c r="GT29">
        <v>3.298</v>
      </c>
      <c r="GU29">
        <v>9999</v>
      </c>
      <c r="GV29">
        <v>9999</v>
      </c>
      <c r="GW29">
        <v>9999</v>
      </c>
      <c r="GX29">
        <v>999.9</v>
      </c>
      <c r="GY29">
        <v>1.8644700000000001</v>
      </c>
      <c r="GZ29">
        <v>1.8605</v>
      </c>
      <c r="HA29">
        <v>1.86707</v>
      </c>
      <c r="HB29">
        <v>1.86374</v>
      </c>
      <c r="HC29">
        <v>1.8623700000000001</v>
      </c>
      <c r="HD29">
        <v>1.8624700000000001</v>
      </c>
      <c r="HE29">
        <v>1.86371</v>
      </c>
      <c r="HF29">
        <v>1.86496</v>
      </c>
      <c r="HG29">
        <v>0</v>
      </c>
      <c r="HH29">
        <v>0</v>
      </c>
      <c r="HI29">
        <v>0</v>
      </c>
      <c r="HJ29">
        <v>0</v>
      </c>
      <c r="HK29" t="s">
        <v>413</v>
      </c>
      <c r="HL29" t="s">
        <v>414</v>
      </c>
      <c r="HM29" t="s">
        <v>415</v>
      </c>
      <c r="HN29" t="s">
        <v>415</v>
      </c>
      <c r="HO29" t="s">
        <v>415</v>
      </c>
      <c r="HP29" t="s">
        <v>415</v>
      </c>
      <c r="HQ29">
        <v>0</v>
      </c>
      <c r="HR29">
        <v>100</v>
      </c>
      <c r="HS29">
        <v>100</v>
      </c>
      <c r="HT29">
        <v>-1.2</v>
      </c>
      <c r="HU29">
        <v>0.3332</v>
      </c>
      <c r="HV29">
        <v>-0.60851959584954474</v>
      </c>
      <c r="HW29">
        <v>-1.0353314661582381E-3</v>
      </c>
      <c r="HX29">
        <v>6.6505181264543773E-7</v>
      </c>
      <c r="HY29">
        <v>-1.850793754579626E-10</v>
      </c>
      <c r="HZ29">
        <v>-0.17591695080158551</v>
      </c>
      <c r="IA29">
        <v>-1.648161748699347E-2</v>
      </c>
      <c r="IB29">
        <v>1.7912429842672831E-3</v>
      </c>
      <c r="IC29">
        <v>-1.8786734536791681E-5</v>
      </c>
      <c r="ID29">
        <v>3</v>
      </c>
      <c r="IE29">
        <v>2022</v>
      </c>
      <c r="IF29">
        <v>2</v>
      </c>
      <c r="IG29">
        <v>30</v>
      </c>
      <c r="IH29">
        <v>0.8</v>
      </c>
      <c r="II29">
        <v>0.7</v>
      </c>
      <c r="IJ29">
        <v>2.5964399999999999</v>
      </c>
      <c r="IK29">
        <v>2.6940900000000001</v>
      </c>
      <c r="IL29">
        <v>1.4526399999999999</v>
      </c>
      <c r="IM29">
        <v>2.33521</v>
      </c>
      <c r="IN29">
        <v>1.5942400000000001</v>
      </c>
      <c r="IO29">
        <v>2.3107899999999999</v>
      </c>
      <c r="IP29">
        <v>46.5321</v>
      </c>
      <c r="IQ29">
        <v>23.745999999999999</v>
      </c>
      <c r="IR29">
        <v>18</v>
      </c>
      <c r="IS29">
        <v>473.93900000000002</v>
      </c>
      <c r="IT29">
        <v>462.721</v>
      </c>
      <c r="IU29">
        <v>27.560700000000001</v>
      </c>
      <c r="IV29">
        <v>36.720300000000002</v>
      </c>
      <c r="IW29">
        <v>30.000699999999998</v>
      </c>
      <c r="IX29">
        <v>36.4831</v>
      </c>
      <c r="IY29">
        <v>36.426400000000001</v>
      </c>
      <c r="IZ29">
        <v>51.884900000000002</v>
      </c>
      <c r="JA29">
        <v>46.320399999999999</v>
      </c>
      <c r="JB29">
        <v>0</v>
      </c>
      <c r="JC29">
        <v>27.5337</v>
      </c>
      <c r="JD29">
        <v>1200</v>
      </c>
      <c r="JE29">
        <v>22.020900000000001</v>
      </c>
      <c r="JF29">
        <v>98.212400000000002</v>
      </c>
      <c r="JG29">
        <v>97.759399999999999</v>
      </c>
    </row>
    <row r="30" spans="1:267" x14ac:dyDescent="0.3">
      <c r="A30">
        <v>14</v>
      </c>
      <c r="B30">
        <v>1659636602.0999999</v>
      </c>
      <c r="C30">
        <v>1854.599999904633</v>
      </c>
      <c r="D30" t="s">
        <v>477</v>
      </c>
      <c r="E30" t="s">
        <v>478</v>
      </c>
      <c r="F30" t="s">
        <v>401</v>
      </c>
      <c r="G30" t="s">
        <v>402</v>
      </c>
      <c r="H30" t="s">
        <v>403</v>
      </c>
      <c r="I30" t="s">
        <v>404</v>
      </c>
      <c r="J30" t="s">
        <v>405</v>
      </c>
      <c r="K30">
        <f t="shared" si="0"/>
        <v>2.4995407511769789</v>
      </c>
      <c r="L30">
        <v>1659636602.0999999</v>
      </c>
      <c r="M30">
        <f t="shared" si="1"/>
        <v>4.2354144861251278E-3</v>
      </c>
      <c r="N30">
        <f t="shared" si="2"/>
        <v>4.2354144861251282</v>
      </c>
      <c r="O30">
        <f t="shared" si="3"/>
        <v>59.437518178871805</v>
      </c>
      <c r="P30">
        <f t="shared" si="4"/>
        <v>1421.53</v>
      </c>
      <c r="Q30">
        <f t="shared" si="5"/>
        <v>902.72101944779683</v>
      </c>
      <c r="R30">
        <f t="shared" si="6"/>
        <v>89.325015798110087</v>
      </c>
      <c r="S30">
        <f t="shared" si="7"/>
        <v>140.66160748662</v>
      </c>
      <c r="T30">
        <f t="shared" si="8"/>
        <v>0.20512576014233508</v>
      </c>
      <c r="U30">
        <f t="shared" si="9"/>
        <v>2.908469054146873</v>
      </c>
      <c r="V30">
        <f t="shared" si="10"/>
        <v>0.19741424371845953</v>
      </c>
      <c r="W30">
        <f t="shared" si="11"/>
        <v>0.12405259702511263</v>
      </c>
      <c r="X30">
        <f t="shared" si="12"/>
        <v>321.54849900266379</v>
      </c>
      <c r="Y30">
        <f t="shared" si="13"/>
        <v>32.050228674807371</v>
      </c>
      <c r="Z30">
        <f t="shared" si="14"/>
        <v>32.011899999999997</v>
      </c>
      <c r="AA30">
        <f t="shared" si="15"/>
        <v>4.7783004131202729</v>
      </c>
      <c r="AB30">
        <f t="shared" si="16"/>
        <v>59.779955033244534</v>
      </c>
      <c r="AC30">
        <f t="shared" si="17"/>
        <v>2.7359713229291995</v>
      </c>
      <c r="AD30">
        <f t="shared" si="18"/>
        <v>4.5767370039132427</v>
      </c>
      <c r="AE30">
        <f t="shared" si="19"/>
        <v>2.0423290901910733</v>
      </c>
      <c r="AF30">
        <f t="shared" si="20"/>
        <v>-186.78177883811813</v>
      </c>
      <c r="AG30">
        <f t="shared" si="21"/>
        <v>-119.07497074165738</v>
      </c>
      <c r="AH30">
        <f t="shared" si="22"/>
        <v>-9.2511418329889974</v>
      </c>
      <c r="AI30">
        <f t="shared" si="23"/>
        <v>6.4406075898992867</v>
      </c>
      <c r="AJ30">
        <v>0</v>
      </c>
      <c r="AK30">
        <v>0</v>
      </c>
      <c r="AL30">
        <f t="shared" si="24"/>
        <v>1</v>
      </c>
      <c r="AM30">
        <f t="shared" si="25"/>
        <v>0</v>
      </c>
      <c r="AN30">
        <f t="shared" si="26"/>
        <v>51515.162472866941</v>
      </c>
      <c r="AO30" t="s">
        <v>406</v>
      </c>
      <c r="AP30">
        <v>10366.9</v>
      </c>
      <c r="AQ30">
        <v>993.59653846153856</v>
      </c>
      <c r="AR30">
        <v>3431.87</v>
      </c>
      <c r="AS30">
        <f t="shared" si="27"/>
        <v>0.71047955241266758</v>
      </c>
      <c r="AT30">
        <v>-3.9894345373445681</v>
      </c>
      <c r="AU30" t="s">
        <v>479</v>
      </c>
      <c r="AV30">
        <v>10107.4</v>
      </c>
      <c r="AW30">
        <v>744.88365384615383</v>
      </c>
      <c r="AX30">
        <v>1211.94</v>
      </c>
      <c r="AY30">
        <f t="shared" si="28"/>
        <v>0.38537909975233609</v>
      </c>
      <c r="AZ30">
        <v>0.5</v>
      </c>
      <c r="BA30">
        <f t="shared" si="29"/>
        <v>1681.3683000013802</v>
      </c>
      <c r="BB30">
        <f t="shared" si="30"/>
        <v>59.437518178871805</v>
      </c>
      <c r="BC30">
        <f t="shared" si="31"/>
        <v>323.98210090332384</v>
      </c>
      <c r="BD30">
        <f t="shared" si="32"/>
        <v>3.7723414147967649E-2</v>
      </c>
      <c r="BE30">
        <f t="shared" si="33"/>
        <v>1.8317160915556874</v>
      </c>
      <c r="BF30">
        <f t="shared" si="34"/>
        <v>649.27401927974495</v>
      </c>
      <c r="BG30" t="s">
        <v>480</v>
      </c>
      <c r="BH30">
        <v>568.65</v>
      </c>
      <c r="BI30">
        <f t="shared" si="35"/>
        <v>568.65</v>
      </c>
      <c r="BJ30">
        <f t="shared" si="36"/>
        <v>0.53079360364374484</v>
      </c>
      <c r="BK30">
        <f t="shared" si="37"/>
        <v>0.72604322491231976</v>
      </c>
      <c r="BL30">
        <f t="shared" si="38"/>
        <v>0.77532638078806382</v>
      </c>
      <c r="BM30">
        <f t="shared" si="39"/>
        <v>2.1390901420309927</v>
      </c>
      <c r="BN30">
        <f t="shared" si="40"/>
        <v>0.91045161054220103</v>
      </c>
      <c r="BO30">
        <f t="shared" si="41"/>
        <v>0.55426706938002224</v>
      </c>
      <c r="BP30">
        <f t="shared" si="42"/>
        <v>0.44573293061997776</v>
      </c>
      <c r="BQ30">
        <v>8885</v>
      </c>
      <c r="BR30">
        <v>300</v>
      </c>
      <c r="BS30">
        <v>300</v>
      </c>
      <c r="BT30">
        <v>300</v>
      </c>
      <c r="BU30">
        <v>10107.4</v>
      </c>
      <c r="BV30">
        <v>1068.45</v>
      </c>
      <c r="BW30">
        <v>-1.0768399999999999E-2</v>
      </c>
      <c r="BX30">
        <v>-11.48</v>
      </c>
      <c r="BY30" t="s">
        <v>409</v>
      </c>
      <c r="BZ30" t="s">
        <v>409</v>
      </c>
      <c r="CA30" t="s">
        <v>409</v>
      </c>
      <c r="CB30" t="s">
        <v>409</v>
      </c>
      <c r="CC30" t="s">
        <v>409</v>
      </c>
      <c r="CD30" t="s">
        <v>409</v>
      </c>
      <c r="CE30" t="s">
        <v>409</v>
      </c>
      <c r="CF30" t="s">
        <v>409</v>
      </c>
      <c r="CG30" t="s">
        <v>409</v>
      </c>
      <c r="CH30" t="s">
        <v>409</v>
      </c>
      <c r="CI30">
        <f t="shared" si="43"/>
        <v>2000.2</v>
      </c>
      <c r="CJ30">
        <f t="shared" si="44"/>
        <v>1681.3683000013802</v>
      </c>
      <c r="CK30">
        <f t="shared" si="45"/>
        <v>0.84060008999169089</v>
      </c>
      <c r="CL30">
        <f t="shared" si="46"/>
        <v>0.1607581736839635</v>
      </c>
      <c r="CM30">
        <v>6</v>
      </c>
      <c r="CN30">
        <v>0.5</v>
      </c>
      <c r="CO30" t="s">
        <v>410</v>
      </c>
      <c r="CP30">
        <v>2</v>
      </c>
      <c r="CQ30">
        <v>1659636602.0999999</v>
      </c>
      <c r="CR30">
        <v>1421.53</v>
      </c>
      <c r="CS30">
        <v>1500.09</v>
      </c>
      <c r="CT30">
        <v>27.649799999999999</v>
      </c>
      <c r="CU30">
        <v>22.7072</v>
      </c>
      <c r="CV30">
        <v>1422.8</v>
      </c>
      <c r="CW30">
        <v>27.3323</v>
      </c>
      <c r="CX30">
        <v>499.93599999999998</v>
      </c>
      <c r="CY30">
        <v>98.852599999999995</v>
      </c>
      <c r="CZ30">
        <v>9.8253999999999994E-2</v>
      </c>
      <c r="DA30">
        <v>31.252500000000001</v>
      </c>
      <c r="DB30">
        <v>32.011899999999997</v>
      </c>
      <c r="DC30">
        <v>999.9</v>
      </c>
      <c r="DD30">
        <v>0</v>
      </c>
      <c r="DE30">
        <v>0</v>
      </c>
      <c r="DF30">
        <v>9995</v>
      </c>
      <c r="DG30">
        <v>0</v>
      </c>
      <c r="DH30">
        <v>1296.5</v>
      </c>
      <c r="DI30">
        <v>-78.560100000000006</v>
      </c>
      <c r="DJ30">
        <v>1461.95</v>
      </c>
      <c r="DK30">
        <v>1534.94</v>
      </c>
      <c r="DL30">
        <v>4.9426699999999997</v>
      </c>
      <c r="DM30">
        <v>1500.09</v>
      </c>
      <c r="DN30">
        <v>22.7072</v>
      </c>
      <c r="DO30">
        <v>2.73326</v>
      </c>
      <c r="DP30">
        <v>2.2446600000000001</v>
      </c>
      <c r="DQ30">
        <v>22.4864</v>
      </c>
      <c r="DR30">
        <v>19.284700000000001</v>
      </c>
      <c r="DS30">
        <v>2000.2</v>
      </c>
      <c r="DT30">
        <v>0.97999599999999998</v>
      </c>
      <c r="DU30">
        <v>2.0003799999999999E-2</v>
      </c>
      <c r="DV30">
        <v>0</v>
      </c>
      <c r="DW30">
        <v>745.125</v>
      </c>
      <c r="DX30">
        <v>9.9997699999999995E-2</v>
      </c>
      <c r="DY30">
        <v>15986.3</v>
      </c>
      <c r="DZ30">
        <v>16943.5</v>
      </c>
      <c r="EA30">
        <v>50.875</v>
      </c>
      <c r="EB30">
        <v>51.811999999999998</v>
      </c>
      <c r="EC30">
        <v>51.375</v>
      </c>
      <c r="ED30">
        <v>51</v>
      </c>
      <c r="EE30">
        <v>51.936999999999998</v>
      </c>
      <c r="EF30">
        <v>1960.09</v>
      </c>
      <c r="EG30">
        <v>40.01</v>
      </c>
      <c r="EH30">
        <v>0</v>
      </c>
      <c r="EI30">
        <v>126.8999998569489</v>
      </c>
      <c r="EJ30">
        <v>0</v>
      </c>
      <c r="EK30">
        <v>744.88365384615383</v>
      </c>
      <c r="EL30">
        <v>-0.99811953565144618</v>
      </c>
      <c r="EM30">
        <v>-138.55042746691251</v>
      </c>
      <c r="EN30">
        <v>15997.43076923077</v>
      </c>
      <c r="EO30">
        <v>15</v>
      </c>
      <c r="EP30">
        <v>1659636558.5999999</v>
      </c>
      <c r="EQ30" t="s">
        <v>481</v>
      </c>
      <c r="ER30">
        <v>1659636424.5999999</v>
      </c>
      <c r="ES30">
        <v>1659636546.5999999</v>
      </c>
      <c r="ET30">
        <v>47</v>
      </c>
      <c r="EU30">
        <v>0.124</v>
      </c>
      <c r="EV30">
        <v>-1.0999999999999999E-2</v>
      </c>
      <c r="EW30">
        <v>-1.2130000000000001</v>
      </c>
      <c r="EX30">
        <v>0.121</v>
      </c>
      <c r="EY30">
        <v>1200</v>
      </c>
      <c r="EZ30">
        <v>22</v>
      </c>
      <c r="FA30">
        <v>0.04</v>
      </c>
      <c r="FB30">
        <v>0.02</v>
      </c>
      <c r="FC30">
        <v>59.383803042586003</v>
      </c>
      <c r="FD30">
        <v>-0.88895202133164519</v>
      </c>
      <c r="FE30">
        <v>0.1835221913274066</v>
      </c>
      <c r="FF30">
        <v>1</v>
      </c>
      <c r="FG30">
        <v>0.21042700110656101</v>
      </c>
      <c r="FH30">
        <v>3.6160198893891597E-5</v>
      </c>
      <c r="FI30">
        <v>3.2675815829247821E-3</v>
      </c>
      <c r="FJ30">
        <v>1</v>
      </c>
      <c r="FK30">
        <v>2</v>
      </c>
      <c r="FL30">
        <v>2</v>
      </c>
      <c r="FM30" t="s">
        <v>412</v>
      </c>
      <c r="FN30">
        <v>2.90055</v>
      </c>
      <c r="FO30">
        <v>2.73184</v>
      </c>
      <c r="FP30">
        <v>0.20738200000000001</v>
      </c>
      <c r="FQ30">
        <v>0.21376899999999999</v>
      </c>
      <c r="FR30">
        <v>0.12626999999999999</v>
      </c>
      <c r="FS30">
        <v>0.109999</v>
      </c>
      <c r="FT30">
        <v>18488.8</v>
      </c>
      <c r="FU30">
        <v>17032.400000000001</v>
      </c>
      <c r="FV30">
        <v>23268.7</v>
      </c>
      <c r="FW30">
        <v>21723.4</v>
      </c>
      <c r="FX30">
        <v>28670.1</v>
      </c>
      <c r="FY30">
        <v>27016.7</v>
      </c>
      <c r="FZ30">
        <v>36671.199999999997</v>
      </c>
      <c r="GA30">
        <v>33847.5</v>
      </c>
      <c r="GB30">
        <v>1.9183300000000001</v>
      </c>
      <c r="GC30">
        <v>1.8326499999999999</v>
      </c>
      <c r="GD30">
        <v>-1.6465799999999999E-3</v>
      </c>
      <c r="GE30">
        <v>0</v>
      </c>
      <c r="GF30">
        <v>32.038600000000002</v>
      </c>
      <c r="GG30">
        <v>999.9</v>
      </c>
      <c r="GH30">
        <v>45</v>
      </c>
      <c r="GI30">
        <v>42.5</v>
      </c>
      <c r="GJ30">
        <v>38.527200000000001</v>
      </c>
      <c r="GK30">
        <v>60.812199999999997</v>
      </c>
      <c r="GL30">
        <v>35.3446</v>
      </c>
      <c r="GM30">
        <v>1</v>
      </c>
      <c r="GN30">
        <v>0.80821100000000001</v>
      </c>
      <c r="GO30">
        <v>4.3343400000000001</v>
      </c>
      <c r="GP30">
        <v>20.047000000000001</v>
      </c>
      <c r="GQ30">
        <v>5.2649100000000004</v>
      </c>
      <c r="GR30">
        <v>11.963699999999999</v>
      </c>
      <c r="GS30">
        <v>4.9798499999999999</v>
      </c>
      <c r="GT30">
        <v>3.298</v>
      </c>
      <c r="GU30">
        <v>9999</v>
      </c>
      <c r="GV30">
        <v>9999</v>
      </c>
      <c r="GW30">
        <v>9999</v>
      </c>
      <c r="GX30">
        <v>999.9</v>
      </c>
      <c r="GY30">
        <v>1.8644700000000001</v>
      </c>
      <c r="GZ30">
        <v>1.8605</v>
      </c>
      <c r="HA30">
        <v>1.86707</v>
      </c>
      <c r="HB30">
        <v>1.8637300000000001</v>
      </c>
      <c r="HC30">
        <v>1.8624000000000001</v>
      </c>
      <c r="HD30">
        <v>1.86249</v>
      </c>
      <c r="HE30">
        <v>1.86371</v>
      </c>
      <c r="HF30">
        <v>1.86494</v>
      </c>
      <c r="HG30">
        <v>0</v>
      </c>
      <c r="HH30">
        <v>0</v>
      </c>
      <c r="HI30">
        <v>0</v>
      </c>
      <c r="HJ30">
        <v>0</v>
      </c>
      <c r="HK30" t="s">
        <v>413</v>
      </c>
      <c r="HL30" t="s">
        <v>414</v>
      </c>
      <c r="HM30" t="s">
        <v>415</v>
      </c>
      <c r="HN30" t="s">
        <v>415</v>
      </c>
      <c r="HO30" t="s">
        <v>415</v>
      </c>
      <c r="HP30" t="s">
        <v>415</v>
      </c>
      <c r="HQ30">
        <v>0</v>
      </c>
      <c r="HR30">
        <v>100</v>
      </c>
      <c r="HS30">
        <v>100</v>
      </c>
      <c r="HT30">
        <v>-1.27</v>
      </c>
      <c r="HU30">
        <v>0.3175</v>
      </c>
      <c r="HV30">
        <v>-0.60851959584954474</v>
      </c>
      <c r="HW30">
        <v>-1.0353314661582381E-3</v>
      </c>
      <c r="HX30">
        <v>6.6505181264543773E-7</v>
      </c>
      <c r="HY30">
        <v>-1.850793754579626E-10</v>
      </c>
      <c r="HZ30">
        <v>-0.18653621987879029</v>
      </c>
      <c r="IA30">
        <v>-1.648161748699347E-2</v>
      </c>
      <c r="IB30">
        <v>1.7912429842672831E-3</v>
      </c>
      <c r="IC30">
        <v>-1.8786734536791681E-5</v>
      </c>
      <c r="ID30">
        <v>3</v>
      </c>
      <c r="IE30">
        <v>2022</v>
      </c>
      <c r="IF30">
        <v>2</v>
      </c>
      <c r="IG30">
        <v>30</v>
      </c>
      <c r="IH30">
        <v>3</v>
      </c>
      <c r="II30">
        <v>0.9</v>
      </c>
      <c r="IJ30">
        <v>3.1115699999999999</v>
      </c>
      <c r="IK30">
        <v>2.67334</v>
      </c>
      <c r="IL30">
        <v>1.4514199999999999</v>
      </c>
      <c r="IM30">
        <v>2.33521</v>
      </c>
      <c r="IN30">
        <v>1.5942400000000001</v>
      </c>
      <c r="IO30">
        <v>2.3950200000000001</v>
      </c>
      <c r="IP30">
        <v>46.737900000000003</v>
      </c>
      <c r="IQ30">
        <v>23.763500000000001</v>
      </c>
      <c r="IR30">
        <v>18</v>
      </c>
      <c r="IS30">
        <v>473.25</v>
      </c>
      <c r="IT30">
        <v>463.596</v>
      </c>
      <c r="IU30">
        <v>27.537700000000001</v>
      </c>
      <c r="IV30">
        <v>36.806699999999999</v>
      </c>
      <c r="IW30">
        <v>30.000499999999999</v>
      </c>
      <c r="IX30">
        <v>36.545699999999997</v>
      </c>
      <c r="IY30">
        <v>36.483400000000003</v>
      </c>
      <c r="IZ30">
        <v>62.192100000000003</v>
      </c>
      <c r="JA30">
        <v>44.208599999999997</v>
      </c>
      <c r="JB30">
        <v>0</v>
      </c>
      <c r="JC30">
        <v>27.534199999999998</v>
      </c>
      <c r="JD30">
        <v>1500</v>
      </c>
      <c r="JE30">
        <v>22.901299999999999</v>
      </c>
      <c r="JF30">
        <v>98.194299999999998</v>
      </c>
      <c r="JG30">
        <v>97.742199999999997</v>
      </c>
    </row>
    <row r="31" spans="1:267" x14ac:dyDescent="0.3">
      <c r="A31">
        <v>15</v>
      </c>
      <c r="B31">
        <v>1659637881.5</v>
      </c>
      <c r="C31">
        <v>3134</v>
      </c>
      <c r="D31" t="s">
        <v>482</v>
      </c>
      <c r="E31" t="s">
        <v>483</v>
      </c>
      <c r="F31" t="s">
        <v>401</v>
      </c>
      <c r="G31" t="s">
        <v>402</v>
      </c>
      <c r="H31" t="s">
        <v>484</v>
      </c>
      <c r="I31" t="s">
        <v>403</v>
      </c>
      <c r="J31" t="s">
        <v>405</v>
      </c>
      <c r="K31">
        <f t="shared" si="0"/>
        <v>6.8501333208190847</v>
      </c>
      <c r="L31">
        <v>1659637881.5</v>
      </c>
      <c r="M31">
        <f t="shared" si="1"/>
        <v>5.4667844573147483E-3</v>
      </c>
      <c r="N31">
        <f t="shared" si="2"/>
        <v>5.4667844573147484</v>
      </c>
      <c r="O31">
        <f t="shared" si="3"/>
        <v>39.753639482060059</v>
      </c>
      <c r="P31">
        <f t="shared" si="4"/>
        <v>349.98200000000003</v>
      </c>
      <c r="Q31">
        <f t="shared" si="5"/>
        <v>102.74025001072515</v>
      </c>
      <c r="R31">
        <f t="shared" si="6"/>
        <v>10.16698180445889</v>
      </c>
      <c r="S31">
        <f t="shared" si="7"/>
        <v>34.633560123872407</v>
      </c>
      <c r="T31">
        <f t="shared" si="8"/>
        <v>0.27724638623654713</v>
      </c>
      <c r="U31">
        <f t="shared" si="9"/>
        <v>2.9108997122214504</v>
      </c>
      <c r="V31">
        <f t="shared" si="10"/>
        <v>0.26336730635842243</v>
      </c>
      <c r="W31">
        <f t="shared" si="11"/>
        <v>0.16579362896338426</v>
      </c>
      <c r="X31">
        <f t="shared" si="12"/>
        <v>321.49307700266286</v>
      </c>
      <c r="Y31">
        <f t="shared" si="13"/>
        <v>31.933522660681565</v>
      </c>
      <c r="Z31">
        <f t="shared" si="14"/>
        <v>31.974399999999999</v>
      </c>
      <c r="AA31">
        <f t="shared" si="15"/>
        <v>4.7681686157966032</v>
      </c>
      <c r="AB31">
        <f t="shared" si="16"/>
        <v>60.307015687678344</v>
      </c>
      <c r="AC31">
        <f t="shared" si="17"/>
        <v>2.7925387207330798</v>
      </c>
      <c r="AD31">
        <f t="shared" si="18"/>
        <v>4.6305370758109632</v>
      </c>
      <c r="AE31">
        <f t="shared" si="19"/>
        <v>1.9756298950635234</v>
      </c>
      <c r="AF31">
        <f t="shared" si="20"/>
        <v>-241.0851945675804</v>
      </c>
      <c r="AG31">
        <f t="shared" si="21"/>
        <v>-81.039904417320201</v>
      </c>
      <c r="AH31">
        <f t="shared" si="22"/>
        <v>-6.2960740592339359</v>
      </c>
      <c r="AI31">
        <f t="shared" si="23"/>
        <v>-6.9280960414716901</v>
      </c>
      <c r="AJ31">
        <v>0</v>
      </c>
      <c r="AK31">
        <v>0</v>
      </c>
      <c r="AL31">
        <f t="shared" si="24"/>
        <v>1</v>
      </c>
      <c r="AM31">
        <f t="shared" si="25"/>
        <v>0</v>
      </c>
      <c r="AN31">
        <f t="shared" si="26"/>
        <v>51549.273751920715</v>
      </c>
      <c r="AO31" t="s">
        <v>406</v>
      </c>
      <c r="AP31">
        <v>10366.9</v>
      </c>
      <c r="AQ31">
        <v>993.59653846153856</v>
      </c>
      <c r="AR31">
        <v>3431.87</v>
      </c>
      <c r="AS31">
        <f t="shared" si="27"/>
        <v>0.71047955241266758</v>
      </c>
      <c r="AT31">
        <v>-3.9894345373445681</v>
      </c>
      <c r="AU31" t="s">
        <v>485</v>
      </c>
      <c r="AV31">
        <v>10101.9</v>
      </c>
      <c r="AW31">
        <v>881.98640000000012</v>
      </c>
      <c r="AX31">
        <v>1163.06</v>
      </c>
      <c r="AY31">
        <f t="shared" si="28"/>
        <v>0.24166732584733364</v>
      </c>
      <c r="AZ31">
        <v>0.5</v>
      </c>
      <c r="BA31">
        <f t="shared" si="29"/>
        <v>1681.0821000013796</v>
      </c>
      <c r="BB31">
        <f t="shared" si="30"/>
        <v>39.753639482060059</v>
      </c>
      <c r="BC31">
        <f t="shared" si="31"/>
        <v>203.13130781857666</v>
      </c>
      <c r="BD31">
        <f t="shared" si="32"/>
        <v>2.6020783886384093E-2</v>
      </c>
      <c r="BE31">
        <f t="shared" si="33"/>
        <v>1.9507248121335099</v>
      </c>
      <c r="BF31">
        <f t="shared" si="34"/>
        <v>634.97737105497754</v>
      </c>
      <c r="BG31" t="s">
        <v>486</v>
      </c>
      <c r="BH31">
        <v>614.57000000000005</v>
      </c>
      <c r="BI31">
        <f t="shared" si="35"/>
        <v>614.57000000000005</v>
      </c>
      <c r="BJ31">
        <f t="shared" si="36"/>
        <v>0.47159217925128538</v>
      </c>
      <c r="BK31">
        <f t="shared" si="37"/>
        <v>0.51244981676967649</v>
      </c>
      <c r="BL31">
        <f t="shared" si="38"/>
        <v>0.80531359812586523</v>
      </c>
      <c r="BM31">
        <f t="shared" si="39"/>
        <v>1.6586088673528447</v>
      </c>
      <c r="BN31">
        <f t="shared" si="40"/>
        <v>0.93049858261938501</v>
      </c>
      <c r="BO31">
        <f t="shared" si="41"/>
        <v>0.35707612259343235</v>
      </c>
      <c r="BP31">
        <f t="shared" si="42"/>
        <v>0.64292387740656765</v>
      </c>
      <c r="BQ31">
        <v>8887</v>
      </c>
      <c r="BR31">
        <v>300</v>
      </c>
      <c r="BS31">
        <v>300</v>
      </c>
      <c r="BT31">
        <v>300</v>
      </c>
      <c r="BU31">
        <v>10101.9</v>
      </c>
      <c r="BV31">
        <v>1086.6099999999999</v>
      </c>
      <c r="BW31">
        <v>-1.07607E-2</v>
      </c>
      <c r="BX31">
        <v>8.5399999999999991</v>
      </c>
      <c r="BY31" t="s">
        <v>409</v>
      </c>
      <c r="BZ31" t="s">
        <v>409</v>
      </c>
      <c r="CA31" t="s">
        <v>409</v>
      </c>
      <c r="CB31" t="s">
        <v>409</v>
      </c>
      <c r="CC31" t="s">
        <v>409</v>
      </c>
      <c r="CD31" t="s">
        <v>409</v>
      </c>
      <c r="CE31" t="s">
        <v>409</v>
      </c>
      <c r="CF31" t="s">
        <v>409</v>
      </c>
      <c r="CG31" t="s">
        <v>409</v>
      </c>
      <c r="CH31" t="s">
        <v>409</v>
      </c>
      <c r="CI31">
        <f t="shared" si="43"/>
        <v>1999.86</v>
      </c>
      <c r="CJ31">
        <f t="shared" si="44"/>
        <v>1681.0821000013796</v>
      </c>
      <c r="CK31">
        <f t="shared" si="45"/>
        <v>0.84059989199312934</v>
      </c>
      <c r="CL31">
        <f t="shared" si="46"/>
        <v>0.16075779154673972</v>
      </c>
      <c r="CM31">
        <v>6</v>
      </c>
      <c r="CN31">
        <v>0.5</v>
      </c>
      <c r="CO31" t="s">
        <v>410</v>
      </c>
      <c r="CP31">
        <v>2</v>
      </c>
      <c r="CQ31">
        <v>1659637881.5</v>
      </c>
      <c r="CR31">
        <v>349.98200000000003</v>
      </c>
      <c r="CS31">
        <v>399.99</v>
      </c>
      <c r="CT31">
        <v>28.2194</v>
      </c>
      <c r="CU31">
        <v>21.843399999999999</v>
      </c>
      <c r="CV31">
        <v>350.91800000000001</v>
      </c>
      <c r="CW31">
        <v>27.896599999999999</v>
      </c>
      <c r="CX31">
        <v>499.923</v>
      </c>
      <c r="CY31">
        <v>98.860600000000005</v>
      </c>
      <c r="CZ31">
        <v>9.7518199999999999E-2</v>
      </c>
      <c r="DA31">
        <v>31.457999999999998</v>
      </c>
      <c r="DB31">
        <v>31.974399999999999</v>
      </c>
      <c r="DC31">
        <v>999.9</v>
      </c>
      <c r="DD31">
        <v>0</v>
      </c>
      <c r="DE31">
        <v>0</v>
      </c>
      <c r="DF31">
        <v>10008.1</v>
      </c>
      <c r="DG31">
        <v>0</v>
      </c>
      <c r="DH31">
        <v>1131.5899999999999</v>
      </c>
      <c r="DI31">
        <v>-50.008499999999998</v>
      </c>
      <c r="DJ31">
        <v>360.14499999999998</v>
      </c>
      <c r="DK31">
        <v>408.92200000000003</v>
      </c>
      <c r="DL31">
        <v>6.3759699999999997</v>
      </c>
      <c r="DM31">
        <v>399.99</v>
      </c>
      <c r="DN31">
        <v>21.843399999999999</v>
      </c>
      <c r="DO31">
        <v>2.78979</v>
      </c>
      <c r="DP31">
        <v>2.1594500000000001</v>
      </c>
      <c r="DQ31">
        <v>22.823799999999999</v>
      </c>
      <c r="DR31">
        <v>18.6646</v>
      </c>
      <c r="DS31">
        <v>1999.86</v>
      </c>
      <c r="DT31">
        <v>0.98000399999999999</v>
      </c>
      <c r="DU31">
        <v>1.9995599999999999E-2</v>
      </c>
      <c r="DV31">
        <v>0</v>
      </c>
      <c r="DW31">
        <v>880.65</v>
      </c>
      <c r="DX31">
        <v>9.9997699999999995E-2</v>
      </c>
      <c r="DY31">
        <v>18942.5</v>
      </c>
      <c r="DZ31">
        <v>16940.7</v>
      </c>
      <c r="EA31">
        <v>51.375</v>
      </c>
      <c r="EB31">
        <v>52.125</v>
      </c>
      <c r="EC31">
        <v>51.811999999999998</v>
      </c>
      <c r="ED31">
        <v>51.436999999999998</v>
      </c>
      <c r="EE31">
        <v>52.311999999999998</v>
      </c>
      <c r="EF31">
        <v>1959.77</v>
      </c>
      <c r="EG31">
        <v>39.99</v>
      </c>
      <c r="EH31">
        <v>0</v>
      </c>
      <c r="EI31">
        <v>1279.099999904633</v>
      </c>
      <c r="EJ31">
        <v>0</v>
      </c>
      <c r="EK31">
        <v>881.98640000000012</v>
      </c>
      <c r="EL31">
        <v>-5.1788461852335459</v>
      </c>
      <c r="EM31">
        <v>51.515385261879892</v>
      </c>
      <c r="EN31">
        <v>18925.552</v>
      </c>
      <c r="EO31">
        <v>15</v>
      </c>
      <c r="EP31">
        <v>1659637844</v>
      </c>
      <c r="EQ31" t="s">
        <v>487</v>
      </c>
      <c r="ER31">
        <v>1659637840</v>
      </c>
      <c r="ES31">
        <v>1659637844</v>
      </c>
      <c r="ET31">
        <v>49</v>
      </c>
      <c r="EU31">
        <v>0.126</v>
      </c>
      <c r="EV31">
        <v>7.3999999999999996E-2</v>
      </c>
      <c r="EW31">
        <v>-0.96699999999999997</v>
      </c>
      <c r="EX31">
        <v>8.2000000000000003E-2</v>
      </c>
      <c r="EY31">
        <v>400</v>
      </c>
      <c r="EZ31">
        <v>22</v>
      </c>
      <c r="FA31">
        <v>0.06</v>
      </c>
      <c r="FB31">
        <v>0.02</v>
      </c>
      <c r="FC31">
        <v>39.86148204626663</v>
      </c>
      <c r="FD31">
        <v>-0.60406020825193574</v>
      </c>
      <c r="FE31">
        <v>0.16096840755679651</v>
      </c>
      <c r="FF31">
        <v>1</v>
      </c>
      <c r="FG31">
        <v>0.2711142486114409</v>
      </c>
      <c r="FH31">
        <v>8.9560163913737209E-2</v>
      </c>
      <c r="FI31">
        <v>1.8338536653133321E-2</v>
      </c>
      <c r="FJ31">
        <v>1</v>
      </c>
      <c r="FK31">
        <v>2</v>
      </c>
      <c r="FL31">
        <v>2</v>
      </c>
      <c r="FM31" t="s">
        <v>412</v>
      </c>
      <c r="FN31">
        <v>2.89913</v>
      </c>
      <c r="FO31">
        <v>2.7312099999999999</v>
      </c>
      <c r="FP31">
        <v>7.9211799999999999E-2</v>
      </c>
      <c r="FQ31">
        <v>8.7643299999999993E-2</v>
      </c>
      <c r="FR31">
        <v>0.127888</v>
      </c>
      <c r="FS31">
        <v>0.10695200000000001</v>
      </c>
      <c r="FT31">
        <v>21453.9</v>
      </c>
      <c r="FU31">
        <v>19752.3</v>
      </c>
      <c r="FV31">
        <v>23235.9</v>
      </c>
      <c r="FW31">
        <v>21702.799999999999</v>
      </c>
      <c r="FX31">
        <v>28580.2</v>
      </c>
      <c r="FY31">
        <v>27084.2</v>
      </c>
      <c r="FZ31">
        <v>36619.5</v>
      </c>
      <c r="GA31">
        <v>33814.800000000003</v>
      </c>
      <c r="GB31">
        <v>1.91188</v>
      </c>
      <c r="GC31">
        <v>1.7756000000000001</v>
      </c>
      <c r="GD31">
        <v>-9.3132299999999996E-4</v>
      </c>
      <c r="GE31">
        <v>0</v>
      </c>
      <c r="GF31">
        <v>31.9895</v>
      </c>
      <c r="GG31">
        <v>999.9</v>
      </c>
      <c r="GH31">
        <v>43.4</v>
      </c>
      <c r="GI31">
        <v>42.4</v>
      </c>
      <c r="GJ31">
        <v>36.954799999999999</v>
      </c>
      <c r="GK31">
        <v>60.592399999999998</v>
      </c>
      <c r="GL31">
        <v>36.386200000000002</v>
      </c>
      <c r="GM31">
        <v>1</v>
      </c>
      <c r="GN31">
        <v>0.86953800000000003</v>
      </c>
      <c r="GO31">
        <v>4.3498400000000004</v>
      </c>
      <c r="GP31">
        <v>20.052399999999999</v>
      </c>
      <c r="GQ31">
        <v>5.26431</v>
      </c>
      <c r="GR31">
        <v>11.962300000000001</v>
      </c>
      <c r="GS31">
        <v>4.9797500000000001</v>
      </c>
      <c r="GT31">
        <v>3.298</v>
      </c>
      <c r="GU31">
        <v>9999</v>
      </c>
      <c r="GV31">
        <v>9999</v>
      </c>
      <c r="GW31">
        <v>9999</v>
      </c>
      <c r="GX31">
        <v>999.9</v>
      </c>
      <c r="GY31">
        <v>1.8644499999999999</v>
      </c>
      <c r="GZ31">
        <v>1.86046</v>
      </c>
      <c r="HA31">
        <v>1.8670199999999999</v>
      </c>
      <c r="HB31">
        <v>1.86371</v>
      </c>
      <c r="HC31">
        <v>1.8623499999999999</v>
      </c>
      <c r="HD31">
        <v>1.8624099999999999</v>
      </c>
      <c r="HE31">
        <v>1.8636900000000001</v>
      </c>
      <c r="HF31">
        <v>1.86493</v>
      </c>
      <c r="HG31">
        <v>0</v>
      </c>
      <c r="HH31">
        <v>0</v>
      </c>
      <c r="HI31">
        <v>0</v>
      </c>
      <c r="HJ31">
        <v>0</v>
      </c>
      <c r="HK31" t="s">
        <v>413</v>
      </c>
      <c r="HL31" t="s">
        <v>414</v>
      </c>
      <c r="HM31" t="s">
        <v>415</v>
      </c>
      <c r="HN31" t="s">
        <v>415</v>
      </c>
      <c r="HO31" t="s">
        <v>415</v>
      </c>
      <c r="HP31" t="s">
        <v>415</v>
      </c>
      <c r="HQ31">
        <v>0</v>
      </c>
      <c r="HR31">
        <v>100</v>
      </c>
      <c r="HS31">
        <v>100</v>
      </c>
      <c r="HT31">
        <v>-0.93600000000000005</v>
      </c>
      <c r="HU31">
        <v>0.32279999999999998</v>
      </c>
      <c r="HV31">
        <v>-0.64717986271379446</v>
      </c>
      <c r="HW31">
        <v>-1.0353314661582381E-3</v>
      </c>
      <c r="HX31">
        <v>6.6505181264543773E-7</v>
      </c>
      <c r="HY31">
        <v>-1.850793754579626E-10</v>
      </c>
      <c r="HZ31">
        <v>-0.20359374609112799</v>
      </c>
      <c r="IA31">
        <v>-1.648161748699347E-2</v>
      </c>
      <c r="IB31">
        <v>1.7912429842672831E-3</v>
      </c>
      <c r="IC31">
        <v>-1.8786734536791681E-5</v>
      </c>
      <c r="ID31">
        <v>3</v>
      </c>
      <c r="IE31">
        <v>2022</v>
      </c>
      <c r="IF31">
        <v>2</v>
      </c>
      <c r="IG31">
        <v>30</v>
      </c>
      <c r="IH31">
        <v>0.7</v>
      </c>
      <c r="II31">
        <v>0.6</v>
      </c>
      <c r="IJ31">
        <v>1.06934</v>
      </c>
      <c r="IK31">
        <v>2.66479</v>
      </c>
      <c r="IL31">
        <v>1.4514199999999999</v>
      </c>
      <c r="IM31">
        <v>2.33643</v>
      </c>
      <c r="IN31">
        <v>1.5942400000000001</v>
      </c>
      <c r="IO31">
        <v>2.3718300000000001</v>
      </c>
      <c r="IP31">
        <v>46.094700000000003</v>
      </c>
      <c r="IQ31">
        <v>23.780999999999999</v>
      </c>
      <c r="IR31">
        <v>18</v>
      </c>
      <c r="IS31">
        <v>473.60700000000003</v>
      </c>
      <c r="IT31">
        <v>428.49400000000003</v>
      </c>
      <c r="IU31">
        <v>27.687899999999999</v>
      </c>
      <c r="IV31">
        <v>37.414900000000003</v>
      </c>
      <c r="IW31">
        <v>29.999400000000001</v>
      </c>
      <c r="IX31">
        <v>37.166899999999998</v>
      </c>
      <c r="IY31">
        <v>37.107700000000001</v>
      </c>
      <c r="IZ31">
        <v>21.362500000000001</v>
      </c>
      <c r="JA31">
        <v>43.726999999999997</v>
      </c>
      <c r="JB31">
        <v>0</v>
      </c>
      <c r="JC31">
        <v>27.703099999999999</v>
      </c>
      <c r="JD31">
        <v>400</v>
      </c>
      <c r="JE31">
        <v>21.806699999999999</v>
      </c>
      <c r="JF31">
        <v>98.055700000000002</v>
      </c>
      <c r="JG31">
        <v>97.648300000000006</v>
      </c>
    </row>
    <row r="32" spans="1:267" x14ac:dyDescent="0.3">
      <c r="A32">
        <v>16</v>
      </c>
      <c r="B32">
        <v>1659638067</v>
      </c>
      <c r="C32">
        <v>3319.5</v>
      </c>
      <c r="D32" t="s">
        <v>488</v>
      </c>
      <c r="E32" t="s">
        <v>489</v>
      </c>
      <c r="F32" t="s">
        <v>401</v>
      </c>
      <c r="G32" t="s">
        <v>402</v>
      </c>
      <c r="H32" t="s">
        <v>484</v>
      </c>
      <c r="I32" t="s">
        <v>403</v>
      </c>
      <c r="J32" t="s">
        <v>405</v>
      </c>
      <c r="K32">
        <f t="shared" si="0"/>
        <v>8.2763516918454716</v>
      </c>
      <c r="L32">
        <v>1659638067</v>
      </c>
      <c r="M32">
        <f t="shared" si="1"/>
        <v>6.5424296986457287E-3</v>
      </c>
      <c r="N32">
        <f t="shared" si="2"/>
        <v>6.5424296986457291</v>
      </c>
      <c r="O32">
        <f t="shared" si="3"/>
        <v>35.238265254410216</v>
      </c>
      <c r="P32">
        <f t="shared" si="4"/>
        <v>255.72399999999999</v>
      </c>
      <c r="Q32">
        <f t="shared" si="5"/>
        <v>74.186154469394282</v>
      </c>
      <c r="R32">
        <f t="shared" si="6"/>
        <v>7.3414106949377498</v>
      </c>
      <c r="S32">
        <f t="shared" si="7"/>
        <v>25.306270718301995</v>
      </c>
      <c r="T32">
        <f t="shared" si="8"/>
        <v>0.33764486026813773</v>
      </c>
      <c r="U32">
        <f t="shared" si="9"/>
        <v>2.9157822434048906</v>
      </c>
      <c r="V32">
        <f t="shared" si="10"/>
        <v>0.31733004935817455</v>
      </c>
      <c r="W32">
        <f t="shared" si="11"/>
        <v>0.2000545514049856</v>
      </c>
      <c r="X32">
        <f t="shared" si="12"/>
        <v>321.47392500266301</v>
      </c>
      <c r="Y32">
        <f t="shared" si="13"/>
        <v>31.794656330866164</v>
      </c>
      <c r="Z32">
        <f t="shared" si="14"/>
        <v>31.966100000000001</v>
      </c>
      <c r="AA32">
        <f t="shared" si="15"/>
        <v>4.7659286408867461</v>
      </c>
      <c r="AB32">
        <f t="shared" si="16"/>
        <v>60.061462866155338</v>
      </c>
      <c r="AC32">
        <f t="shared" si="17"/>
        <v>2.8037052891549497</v>
      </c>
      <c r="AD32">
        <f t="shared" si="18"/>
        <v>4.6680602758592462</v>
      </c>
      <c r="AE32">
        <f t="shared" si="19"/>
        <v>1.9622233517317964</v>
      </c>
      <c r="AF32">
        <f t="shared" si="20"/>
        <v>-288.52114971027663</v>
      </c>
      <c r="AG32">
        <f t="shared" si="21"/>
        <v>-57.53360874415862</v>
      </c>
      <c r="AH32">
        <f t="shared" si="22"/>
        <v>-4.4652989414264272</v>
      </c>
      <c r="AI32">
        <f t="shared" si="23"/>
        <v>-29.046132393198697</v>
      </c>
      <c r="AJ32">
        <v>0</v>
      </c>
      <c r="AK32">
        <v>0</v>
      </c>
      <c r="AL32">
        <f t="shared" si="24"/>
        <v>1</v>
      </c>
      <c r="AM32">
        <f t="shared" si="25"/>
        <v>0</v>
      </c>
      <c r="AN32">
        <f t="shared" si="26"/>
        <v>51663.268847933454</v>
      </c>
      <c r="AO32" t="s">
        <v>406</v>
      </c>
      <c r="AP32">
        <v>10366.9</v>
      </c>
      <c r="AQ32">
        <v>993.59653846153856</v>
      </c>
      <c r="AR32">
        <v>3431.87</v>
      </c>
      <c r="AS32">
        <f t="shared" si="27"/>
        <v>0.71047955241266758</v>
      </c>
      <c r="AT32">
        <v>-3.9894345373445681</v>
      </c>
      <c r="AU32" t="s">
        <v>490</v>
      </c>
      <c r="AV32">
        <v>10102.299999999999</v>
      </c>
      <c r="AW32">
        <v>857.76819999999998</v>
      </c>
      <c r="AX32">
        <v>1099.26</v>
      </c>
      <c r="AY32">
        <f t="shared" si="28"/>
        <v>0.21968578862143628</v>
      </c>
      <c r="AZ32">
        <v>0.5</v>
      </c>
      <c r="BA32">
        <f t="shared" si="29"/>
        <v>1680.9813000013796</v>
      </c>
      <c r="BB32">
        <f t="shared" si="30"/>
        <v>35.238265254410216</v>
      </c>
      <c r="BC32">
        <f t="shared" si="31"/>
        <v>184.64385127434514</v>
      </c>
      <c r="BD32">
        <f t="shared" si="32"/>
        <v>2.3336190469056731E-2</v>
      </c>
      <c r="BE32">
        <f t="shared" si="33"/>
        <v>2.1219820606589885</v>
      </c>
      <c r="BF32">
        <f t="shared" si="34"/>
        <v>615.47502680278467</v>
      </c>
      <c r="BG32" t="s">
        <v>491</v>
      </c>
      <c r="BH32">
        <v>612.27</v>
      </c>
      <c r="BI32">
        <f t="shared" si="35"/>
        <v>612.27</v>
      </c>
      <c r="BJ32">
        <f t="shared" si="36"/>
        <v>0.44301621090551824</v>
      </c>
      <c r="BK32">
        <f t="shared" si="37"/>
        <v>0.49588656851270047</v>
      </c>
      <c r="BL32">
        <f t="shared" si="38"/>
        <v>0.82728401191658385</v>
      </c>
      <c r="BM32">
        <f t="shared" si="39"/>
        <v>2.2854806806806831</v>
      </c>
      <c r="BN32">
        <f t="shared" si="40"/>
        <v>0.95666463864484175</v>
      </c>
      <c r="BO32">
        <f t="shared" si="41"/>
        <v>0.35396097605771715</v>
      </c>
      <c r="BP32">
        <f t="shared" si="42"/>
        <v>0.64603902394228285</v>
      </c>
      <c r="BQ32">
        <v>8889</v>
      </c>
      <c r="BR32">
        <v>300</v>
      </c>
      <c r="BS32">
        <v>300</v>
      </c>
      <c r="BT32">
        <v>300</v>
      </c>
      <c r="BU32">
        <v>10102.299999999999</v>
      </c>
      <c r="BV32">
        <v>1033.0999999999999</v>
      </c>
      <c r="BW32">
        <v>-1.0760799999999999E-2</v>
      </c>
      <c r="BX32">
        <v>8.43</v>
      </c>
      <c r="BY32" t="s">
        <v>409</v>
      </c>
      <c r="BZ32" t="s">
        <v>409</v>
      </c>
      <c r="CA32" t="s">
        <v>409</v>
      </c>
      <c r="CB32" t="s">
        <v>409</v>
      </c>
      <c r="CC32" t="s">
        <v>409</v>
      </c>
      <c r="CD32" t="s">
        <v>409</v>
      </c>
      <c r="CE32" t="s">
        <v>409</v>
      </c>
      <c r="CF32" t="s">
        <v>409</v>
      </c>
      <c r="CG32" t="s">
        <v>409</v>
      </c>
      <c r="CH32" t="s">
        <v>409</v>
      </c>
      <c r="CI32">
        <f t="shared" si="43"/>
        <v>1999.74</v>
      </c>
      <c r="CJ32">
        <f t="shared" si="44"/>
        <v>1680.9813000013796</v>
      </c>
      <c r="CK32">
        <f t="shared" si="45"/>
        <v>0.84059992799132865</v>
      </c>
      <c r="CL32">
        <f t="shared" si="46"/>
        <v>0.16075786102326453</v>
      </c>
      <c r="CM32">
        <v>6</v>
      </c>
      <c r="CN32">
        <v>0.5</v>
      </c>
      <c r="CO32" t="s">
        <v>410</v>
      </c>
      <c r="CP32">
        <v>2</v>
      </c>
      <c r="CQ32">
        <v>1659638067</v>
      </c>
      <c r="CR32">
        <v>255.72399999999999</v>
      </c>
      <c r="CS32">
        <v>300.00200000000001</v>
      </c>
      <c r="CT32">
        <v>28.331900000000001</v>
      </c>
      <c r="CU32">
        <v>20.706099999999999</v>
      </c>
      <c r="CV32">
        <v>256.64299999999997</v>
      </c>
      <c r="CW32">
        <v>28.004100000000001</v>
      </c>
      <c r="CX32">
        <v>500.17599999999999</v>
      </c>
      <c r="CY32">
        <v>98.859399999999994</v>
      </c>
      <c r="CZ32">
        <v>9.9910499999999999E-2</v>
      </c>
      <c r="DA32">
        <v>31.600100000000001</v>
      </c>
      <c r="DB32">
        <v>31.966100000000001</v>
      </c>
      <c r="DC32">
        <v>999.9</v>
      </c>
      <c r="DD32">
        <v>0</v>
      </c>
      <c r="DE32">
        <v>0</v>
      </c>
      <c r="DF32">
        <v>10036.200000000001</v>
      </c>
      <c r="DG32">
        <v>0</v>
      </c>
      <c r="DH32">
        <v>1311.53</v>
      </c>
      <c r="DI32">
        <v>-44.277999999999999</v>
      </c>
      <c r="DJ32">
        <v>263.18</v>
      </c>
      <c r="DK32">
        <v>306.34500000000003</v>
      </c>
      <c r="DL32">
        <v>7.6257900000000003</v>
      </c>
      <c r="DM32">
        <v>300.00200000000001</v>
      </c>
      <c r="DN32">
        <v>20.706099999999999</v>
      </c>
      <c r="DO32">
        <v>2.8008700000000002</v>
      </c>
      <c r="DP32">
        <v>2.0469900000000001</v>
      </c>
      <c r="DQ32">
        <v>22.889199999999999</v>
      </c>
      <c r="DR32">
        <v>17.8126</v>
      </c>
      <c r="DS32">
        <v>1999.74</v>
      </c>
      <c r="DT32">
        <v>0.98000200000000004</v>
      </c>
      <c r="DU32">
        <v>1.99984E-2</v>
      </c>
      <c r="DV32">
        <v>0</v>
      </c>
      <c r="DW32">
        <v>856.77</v>
      </c>
      <c r="DX32">
        <v>9.9997699999999995E-2</v>
      </c>
      <c r="DY32">
        <v>18374.900000000001</v>
      </c>
      <c r="DZ32">
        <v>16939.599999999999</v>
      </c>
      <c r="EA32">
        <v>51.5</v>
      </c>
      <c r="EB32">
        <v>52.25</v>
      </c>
      <c r="EC32">
        <v>51.936999999999998</v>
      </c>
      <c r="ED32">
        <v>51.561999999999998</v>
      </c>
      <c r="EE32">
        <v>52.436999999999998</v>
      </c>
      <c r="EF32">
        <v>1959.65</v>
      </c>
      <c r="EG32">
        <v>39.99</v>
      </c>
      <c r="EH32">
        <v>0</v>
      </c>
      <c r="EI32">
        <v>185.0999999046326</v>
      </c>
      <c r="EJ32">
        <v>0</v>
      </c>
      <c r="EK32">
        <v>857.76819999999998</v>
      </c>
      <c r="EL32">
        <v>-0.80499992790728703</v>
      </c>
      <c r="EM32">
        <v>115.038461409639</v>
      </c>
      <c r="EN32">
        <v>18366.252</v>
      </c>
      <c r="EO32">
        <v>15</v>
      </c>
      <c r="EP32">
        <v>1659637967</v>
      </c>
      <c r="EQ32" t="s">
        <v>492</v>
      </c>
      <c r="ER32">
        <v>1659637963.5</v>
      </c>
      <c r="ES32">
        <v>1659637967</v>
      </c>
      <c r="ET32">
        <v>50</v>
      </c>
      <c r="EU32">
        <v>-4.7E-2</v>
      </c>
      <c r="EV32">
        <v>1E-3</v>
      </c>
      <c r="EW32">
        <v>-0.95099999999999996</v>
      </c>
      <c r="EX32">
        <v>0.09</v>
      </c>
      <c r="EY32">
        <v>300</v>
      </c>
      <c r="EZ32">
        <v>22</v>
      </c>
      <c r="FA32">
        <v>0.06</v>
      </c>
      <c r="FB32">
        <v>0.03</v>
      </c>
      <c r="FC32">
        <v>34.970841896548073</v>
      </c>
      <c r="FD32">
        <v>0.96856264177620566</v>
      </c>
      <c r="FE32">
        <v>0.1439617426467015</v>
      </c>
      <c r="FF32">
        <v>1</v>
      </c>
      <c r="FG32">
        <v>0.33479370749837062</v>
      </c>
      <c r="FH32">
        <v>1.395966617945439E-2</v>
      </c>
      <c r="FI32">
        <v>2.265900972742073E-3</v>
      </c>
      <c r="FJ32">
        <v>1</v>
      </c>
      <c r="FK32">
        <v>2</v>
      </c>
      <c r="FL32">
        <v>2</v>
      </c>
      <c r="FM32" t="s">
        <v>412</v>
      </c>
      <c r="FN32">
        <v>2.8995299999999999</v>
      </c>
      <c r="FO32">
        <v>2.73386</v>
      </c>
      <c r="FP32">
        <v>6.1294300000000003E-2</v>
      </c>
      <c r="FQ32">
        <v>6.9736599999999996E-2</v>
      </c>
      <c r="FR32">
        <v>0.128196</v>
      </c>
      <c r="FS32">
        <v>0.103031</v>
      </c>
      <c r="FT32">
        <v>21866.400000000001</v>
      </c>
      <c r="FU32">
        <v>20135.5</v>
      </c>
      <c r="FV32">
        <v>23231.4</v>
      </c>
      <c r="FW32">
        <v>21698.5</v>
      </c>
      <c r="FX32">
        <v>28565</v>
      </c>
      <c r="FY32">
        <v>27198.400000000001</v>
      </c>
      <c r="FZ32">
        <v>36612.199999999997</v>
      </c>
      <c r="GA32">
        <v>33808.6</v>
      </c>
      <c r="GB32">
        <v>1.9120999999999999</v>
      </c>
      <c r="GC32">
        <v>1.7738</v>
      </c>
      <c r="GD32">
        <v>-1.05053E-2</v>
      </c>
      <c r="GE32">
        <v>0</v>
      </c>
      <c r="GF32">
        <v>32.136499999999998</v>
      </c>
      <c r="GG32">
        <v>999.9</v>
      </c>
      <c r="GH32">
        <v>43.4</v>
      </c>
      <c r="GI32">
        <v>42.3</v>
      </c>
      <c r="GJ32">
        <v>36.767400000000002</v>
      </c>
      <c r="GK32">
        <v>60.982399999999998</v>
      </c>
      <c r="GL32">
        <v>35.901400000000002</v>
      </c>
      <c r="GM32">
        <v>1</v>
      </c>
      <c r="GN32">
        <v>0.878471</v>
      </c>
      <c r="GO32">
        <v>4.3321800000000001</v>
      </c>
      <c r="GP32">
        <v>20.051200000000001</v>
      </c>
      <c r="GQ32">
        <v>5.2647599999999999</v>
      </c>
      <c r="GR32">
        <v>11.962199999999999</v>
      </c>
      <c r="GS32">
        <v>4.9796500000000004</v>
      </c>
      <c r="GT32">
        <v>3.298</v>
      </c>
      <c r="GU32">
        <v>9999</v>
      </c>
      <c r="GV32">
        <v>9999</v>
      </c>
      <c r="GW32">
        <v>9999</v>
      </c>
      <c r="GX32">
        <v>999.9</v>
      </c>
      <c r="GY32">
        <v>1.86442</v>
      </c>
      <c r="GZ32">
        <v>1.86046</v>
      </c>
      <c r="HA32">
        <v>1.86704</v>
      </c>
      <c r="HB32">
        <v>1.86371</v>
      </c>
      <c r="HC32">
        <v>1.8623499999999999</v>
      </c>
      <c r="HD32">
        <v>1.86239</v>
      </c>
      <c r="HE32">
        <v>1.8636999999999999</v>
      </c>
      <c r="HF32">
        <v>1.86493</v>
      </c>
      <c r="HG32">
        <v>0</v>
      </c>
      <c r="HH32">
        <v>0</v>
      </c>
      <c r="HI32">
        <v>0</v>
      </c>
      <c r="HJ32">
        <v>0</v>
      </c>
      <c r="HK32" t="s">
        <v>413</v>
      </c>
      <c r="HL32" t="s">
        <v>414</v>
      </c>
      <c r="HM32" t="s">
        <v>415</v>
      </c>
      <c r="HN32" t="s">
        <v>415</v>
      </c>
      <c r="HO32" t="s">
        <v>415</v>
      </c>
      <c r="HP32" t="s">
        <v>415</v>
      </c>
      <c r="HQ32">
        <v>0</v>
      </c>
      <c r="HR32">
        <v>100</v>
      </c>
      <c r="HS32">
        <v>100</v>
      </c>
      <c r="HT32">
        <v>-0.91900000000000004</v>
      </c>
      <c r="HU32">
        <v>0.32779999999999998</v>
      </c>
      <c r="HV32">
        <v>-0.69442843147805167</v>
      </c>
      <c r="HW32">
        <v>-1.0353314661582381E-3</v>
      </c>
      <c r="HX32">
        <v>6.6505181264543773E-7</v>
      </c>
      <c r="HY32">
        <v>-1.850793754579626E-10</v>
      </c>
      <c r="HZ32">
        <v>-0.20284882025397311</v>
      </c>
      <c r="IA32">
        <v>-1.648161748699347E-2</v>
      </c>
      <c r="IB32">
        <v>1.7912429842672831E-3</v>
      </c>
      <c r="IC32">
        <v>-1.8786734536791681E-5</v>
      </c>
      <c r="ID32">
        <v>3</v>
      </c>
      <c r="IE32">
        <v>2022</v>
      </c>
      <c r="IF32">
        <v>2</v>
      </c>
      <c r="IG32">
        <v>30</v>
      </c>
      <c r="IH32">
        <v>1.7</v>
      </c>
      <c r="II32">
        <v>1.7</v>
      </c>
      <c r="IJ32">
        <v>0.85082999999999998</v>
      </c>
      <c r="IK32">
        <v>2.67334</v>
      </c>
      <c r="IL32">
        <v>1.4514199999999999</v>
      </c>
      <c r="IM32">
        <v>2.33521</v>
      </c>
      <c r="IN32">
        <v>1.5942400000000001</v>
      </c>
      <c r="IO32">
        <v>2.36694</v>
      </c>
      <c r="IP32">
        <v>46.0077</v>
      </c>
      <c r="IQ32">
        <v>23.772300000000001</v>
      </c>
      <c r="IR32">
        <v>18</v>
      </c>
      <c r="IS32">
        <v>474.44600000000003</v>
      </c>
      <c r="IT32">
        <v>427.98599999999999</v>
      </c>
      <c r="IU32">
        <v>27.950600000000001</v>
      </c>
      <c r="IV32">
        <v>37.514200000000002</v>
      </c>
      <c r="IW32">
        <v>29.9998</v>
      </c>
      <c r="IX32">
        <v>37.2669</v>
      </c>
      <c r="IY32">
        <v>37.210700000000003</v>
      </c>
      <c r="IZ32">
        <v>16.9754</v>
      </c>
      <c r="JA32">
        <v>47.451300000000003</v>
      </c>
      <c r="JB32">
        <v>0</v>
      </c>
      <c r="JC32">
        <v>27.982299999999999</v>
      </c>
      <c r="JD32">
        <v>300</v>
      </c>
      <c r="JE32">
        <v>20.636099999999999</v>
      </c>
      <c r="JF32">
        <v>98.036299999999997</v>
      </c>
      <c r="JG32">
        <v>97.629900000000006</v>
      </c>
    </row>
    <row r="33" spans="1:267" x14ac:dyDescent="0.3">
      <c r="A33">
        <v>17</v>
      </c>
      <c r="B33">
        <v>1659638189.5</v>
      </c>
      <c r="C33">
        <v>3442</v>
      </c>
      <c r="D33" t="s">
        <v>493</v>
      </c>
      <c r="E33" t="s">
        <v>494</v>
      </c>
      <c r="F33" t="s">
        <v>401</v>
      </c>
      <c r="G33" t="s">
        <v>402</v>
      </c>
      <c r="H33" t="s">
        <v>484</v>
      </c>
      <c r="I33" t="s">
        <v>403</v>
      </c>
      <c r="J33" t="s">
        <v>405</v>
      </c>
      <c r="K33">
        <f t="shared" si="0"/>
        <v>9.2541611447216514</v>
      </c>
      <c r="L33">
        <v>1659638189.5</v>
      </c>
      <c r="M33">
        <f t="shared" si="1"/>
        <v>7.1651186802490288E-3</v>
      </c>
      <c r="N33">
        <f t="shared" si="2"/>
        <v>7.1651186802490292</v>
      </c>
      <c r="O33">
        <f t="shared" si="3"/>
        <v>25.606957058560454</v>
      </c>
      <c r="P33">
        <f t="shared" si="4"/>
        <v>167.83</v>
      </c>
      <c r="Q33">
        <f t="shared" si="5"/>
        <v>50.254341005891597</v>
      </c>
      <c r="R33">
        <f t="shared" si="6"/>
        <v>4.9730546592905869</v>
      </c>
      <c r="S33">
        <f t="shared" si="7"/>
        <v>16.608072989573003</v>
      </c>
      <c r="T33">
        <f t="shared" si="8"/>
        <v>0.38141447418824104</v>
      </c>
      <c r="U33">
        <f t="shared" si="9"/>
        <v>2.9056700608440922</v>
      </c>
      <c r="V33">
        <f t="shared" si="10"/>
        <v>0.35562347613896395</v>
      </c>
      <c r="W33">
        <f t="shared" si="11"/>
        <v>0.22443639590987366</v>
      </c>
      <c r="X33">
        <f t="shared" si="12"/>
        <v>321.50903700266275</v>
      </c>
      <c r="Y33">
        <f t="shared" si="13"/>
        <v>31.67603809894532</v>
      </c>
      <c r="Z33">
        <f t="shared" si="14"/>
        <v>31.927600000000002</v>
      </c>
      <c r="AA33">
        <f t="shared" si="15"/>
        <v>4.755550371590914</v>
      </c>
      <c r="AB33">
        <f t="shared" si="16"/>
        <v>60.652496169958695</v>
      </c>
      <c r="AC33">
        <f t="shared" si="17"/>
        <v>2.83824575250634</v>
      </c>
      <c r="AD33">
        <f t="shared" si="18"/>
        <v>4.6795201050804058</v>
      </c>
      <c r="AE33">
        <f t="shared" si="19"/>
        <v>1.9173046190845739</v>
      </c>
      <c r="AF33">
        <f t="shared" si="20"/>
        <v>-315.98173379898219</v>
      </c>
      <c r="AG33">
        <f t="shared" si="21"/>
        <v>-44.535732692240735</v>
      </c>
      <c r="AH33">
        <f t="shared" si="22"/>
        <v>-3.4686165913968181</v>
      </c>
      <c r="AI33">
        <f t="shared" si="23"/>
        <v>-42.477046079956999</v>
      </c>
      <c r="AJ33">
        <v>0</v>
      </c>
      <c r="AK33">
        <v>0</v>
      </c>
      <c r="AL33">
        <f t="shared" si="24"/>
        <v>1</v>
      </c>
      <c r="AM33">
        <f t="shared" si="25"/>
        <v>0</v>
      </c>
      <c r="AN33">
        <f t="shared" si="26"/>
        <v>51370.229820634711</v>
      </c>
      <c r="AO33" t="s">
        <v>406</v>
      </c>
      <c r="AP33">
        <v>10366.9</v>
      </c>
      <c r="AQ33">
        <v>993.59653846153856</v>
      </c>
      <c r="AR33">
        <v>3431.87</v>
      </c>
      <c r="AS33">
        <f t="shared" si="27"/>
        <v>0.71047955241266758</v>
      </c>
      <c r="AT33">
        <v>-3.9894345373445681</v>
      </c>
      <c r="AU33" t="s">
        <v>495</v>
      </c>
      <c r="AV33">
        <v>10103.200000000001</v>
      </c>
      <c r="AW33">
        <v>857.43115384615385</v>
      </c>
      <c r="AX33">
        <v>1049.0999999999999</v>
      </c>
      <c r="AY33">
        <f t="shared" si="28"/>
        <v>0.18269835683332958</v>
      </c>
      <c r="AZ33">
        <v>0.5</v>
      </c>
      <c r="BA33">
        <f t="shared" si="29"/>
        <v>1681.1661000013796</v>
      </c>
      <c r="BB33">
        <f t="shared" si="30"/>
        <v>25.606957058560454</v>
      </c>
      <c r="BC33">
        <f t="shared" si="31"/>
        <v>153.57314201707456</v>
      </c>
      <c r="BD33">
        <f t="shared" si="32"/>
        <v>1.7604680225160818E-2</v>
      </c>
      <c r="BE33">
        <f t="shared" si="33"/>
        <v>2.2712515489467164</v>
      </c>
      <c r="BF33">
        <f t="shared" si="34"/>
        <v>599.42824833552606</v>
      </c>
      <c r="BG33" t="s">
        <v>496</v>
      </c>
      <c r="BH33">
        <v>637.15</v>
      </c>
      <c r="BI33">
        <f t="shared" si="35"/>
        <v>637.15</v>
      </c>
      <c r="BJ33">
        <f t="shared" si="36"/>
        <v>0.39266990753979603</v>
      </c>
      <c r="BK33">
        <f t="shared" si="37"/>
        <v>0.46527211106650346</v>
      </c>
      <c r="BL33">
        <f t="shared" si="38"/>
        <v>0.85259704013282189</v>
      </c>
      <c r="BM33">
        <f t="shared" si="39"/>
        <v>3.4532773423695087</v>
      </c>
      <c r="BN33">
        <f t="shared" si="40"/>
        <v>0.97723657234761485</v>
      </c>
      <c r="BO33">
        <f t="shared" si="41"/>
        <v>0.34573985822214875</v>
      </c>
      <c r="BP33">
        <f t="shared" si="42"/>
        <v>0.6542601417778513</v>
      </c>
      <c r="BQ33">
        <v>8891</v>
      </c>
      <c r="BR33">
        <v>300</v>
      </c>
      <c r="BS33">
        <v>300</v>
      </c>
      <c r="BT33">
        <v>300</v>
      </c>
      <c r="BU33">
        <v>10103.200000000001</v>
      </c>
      <c r="BV33">
        <v>999.62</v>
      </c>
      <c r="BW33">
        <v>-1.0761400000000001E-2</v>
      </c>
      <c r="BX33">
        <v>0.22</v>
      </c>
      <c r="BY33" t="s">
        <v>409</v>
      </c>
      <c r="BZ33" t="s">
        <v>409</v>
      </c>
      <c r="CA33" t="s">
        <v>409</v>
      </c>
      <c r="CB33" t="s">
        <v>409</v>
      </c>
      <c r="CC33" t="s">
        <v>409</v>
      </c>
      <c r="CD33" t="s">
        <v>409</v>
      </c>
      <c r="CE33" t="s">
        <v>409</v>
      </c>
      <c r="CF33" t="s">
        <v>409</v>
      </c>
      <c r="CG33" t="s">
        <v>409</v>
      </c>
      <c r="CH33" t="s">
        <v>409</v>
      </c>
      <c r="CI33">
        <f t="shared" si="43"/>
        <v>1999.96</v>
      </c>
      <c r="CJ33">
        <f t="shared" si="44"/>
        <v>1681.1661000013796</v>
      </c>
      <c r="CK33">
        <f t="shared" si="45"/>
        <v>0.8405998619979298</v>
      </c>
      <c r="CL33">
        <f t="shared" si="46"/>
        <v>0.16075773365600449</v>
      </c>
      <c r="CM33">
        <v>6</v>
      </c>
      <c r="CN33">
        <v>0.5</v>
      </c>
      <c r="CO33" t="s">
        <v>410</v>
      </c>
      <c r="CP33">
        <v>2</v>
      </c>
      <c r="CQ33">
        <v>1659638189.5</v>
      </c>
      <c r="CR33">
        <v>167.83</v>
      </c>
      <c r="CS33">
        <v>199.99700000000001</v>
      </c>
      <c r="CT33">
        <v>28.6814</v>
      </c>
      <c r="CU33">
        <v>20.331</v>
      </c>
      <c r="CV33">
        <v>168.70099999999999</v>
      </c>
      <c r="CW33">
        <v>28.331099999999999</v>
      </c>
      <c r="CX33">
        <v>500.06799999999998</v>
      </c>
      <c r="CY33">
        <v>98.8613</v>
      </c>
      <c r="CZ33">
        <v>9.6413100000000002E-2</v>
      </c>
      <c r="DA33">
        <v>31.6433</v>
      </c>
      <c r="DB33">
        <v>31.927600000000002</v>
      </c>
      <c r="DC33">
        <v>999.9</v>
      </c>
      <c r="DD33">
        <v>0</v>
      </c>
      <c r="DE33">
        <v>0</v>
      </c>
      <c r="DF33">
        <v>9978.1200000000008</v>
      </c>
      <c r="DG33">
        <v>0</v>
      </c>
      <c r="DH33">
        <v>1223.9000000000001</v>
      </c>
      <c r="DI33">
        <v>-32.167200000000001</v>
      </c>
      <c r="DJ33">
        <v>172.786</v>
      </c>
      <c r="DK33">
        <v>204.14699999999999</v>
      </c>
      <c r="DL33">
        <v>8.3504500000000004</v>
      </c>
      <c r="DM33">
        <v>199.99700000000001</v>
      </c>
      <c r="DN33">
        <v>20.331</v>
      </c>
      <c r="DO33">
        <v>2.83548</v>
      </c>
      <c r="DP33">
        <v>2.0099499999999999</v>
      </c>
      <c r="DQ33">
        <v>23.092099999999999</v>
      </c>
      <c r="DR33">
        <v>17.5229</v>
      </c>
      <c r="DS33">
        <v>1999.96</v>
      </c>
      <c r="DT33">
        <v>0.98000200000000004</v>
      </c>
      <c r="DU33">
        <v>1.99984E-2</v>
      </c>
      <c r="DV33">
        <v>0</v>
      </c>
      <c r="DW33">
        <v>858.05</v>
      </c>
      <c r="DX33">
        <v>9.9997699999999995E-2</v>
      </c>
      <c r="DY33">
        <v>18365.099999999999</v>
      </c>
      <c r="DZ33">
        <v>16941.5</v>
      </c>
      <c r="EA33">
        <v>51.561999999999998</v>
      </c>
      <c r="EB33">
        <v>52.311999999999998</v>
      </c>
      <c r="EC33">
        <v>52</v>
      </c>
      <c r="ED33">
        <v>51.625</v>
      </c>
      <c r="EE33">
        <v>52.5</v>
      </c>
      <c r="EF33">
        <v>1959.87</v>
      </c>
      <c r="EG33">
        <v>39.99</v>
      </c>
      <c r="EH33">
        <v>0</v>
      </c>
      <c r="EI33">
        <v>121.7000000476837</v>
      </c>
      <c r="EJ33">
        <v>0</v>
      </c>
      <c r="EK33">
        <v>857.43115384615385</v>
      </c>
      <c r="EL33">
        <v>0.94564099845881855</v>
      </c>
      <c r="EM33">
        <v>-106.62222199523831</v>
      </c>
      <c r="EN33">
        <v>18374.41153846154</v>
      </c>
      <c r="EO33">
        <v>15</v>
      </c>
      <c r="EP33">
        <v>1659638149.5</v>
      </c>
      <c r="EQ33" t="s">
        <v>497</v>
      </c>
      <c r="ER33">
        <v>1659638134.5</v>
      </c>
      <c r="ES33">
        <v>1659638149.5</v>
      </c>
      <c r="ET33">
        <v>51</v>
      </c>
      <c r="EU33">
        <v>-0.02</v>
      </c>
      <c r="EV33">
        <v>0.01</v>
      </c>
      <c r="EW33">
        <v>-0.89700000000000002</v>
      </c>
      <c r="EX33">
        <v>6.3E-2</v>
      </c>
      <c r="EY33">
        <v>200</v>
      </c>
      <c r="EZ33">
        <v>21</v>
      </c>
      <c r="FA33">
        <v>0.06</v>
      </c>
      <c r="FB33">
        <v>0.01</v>
      </c>
      <c r="FC33">
        <v>25.275407985753439</v>
      </c>
      <c r="FD33">
        <v>0.97415927168592664</v>
      </c>
      <c r="FE33">
        <v>0.15082334685118459</v>
      </c>
      <c r="FF33">
        <v>1</v>
      </c>
      <c r="FG33">
        <v>0.37141060421102928</v>
      </c>
      <c r="FH33">
        <v>0.10300174268511771</v>
      </c>
      <c r="FI33">
        <v>1.9123626367263911E-2</v>
      </c>
      <c r="FJ33">
        <v>1</v>
      </c>
      <c r="FK33">
        <v>2</v>
      </c>
      <c r="FL33">
        <v>2</v>
      </c>
      <c r="FM33" t="s">
        <v>412</v>
      </c>
      <c r="FN33">
        <v>2.89913</v>
      </c>
      <c r="FO33">
        <v>2.7298499999999999</v>
      </c>
      <c r="FP33">
        <v>4.2393500000000001E-2</v>
      </c>
      <c r="FQ33">
        <v>4.9347500000000002E-2</v>
      </c>
      <c r="FR33">
        <v>0.12920200000000001</v>
      </c>
      <c r="FS33">
        <v>0.101714</v>
      </c>
      <c r="FT33">
        <v>22303.599999999999</v>
      </c>
      <c r="FU33">
        <v>20573.7</v>
      </c>
      <c r="FV33">
        <v>23229.200000000001</v>
      </c>
      <c r="FW33">
        <v>21696.1</v>
      </c>
      <c r="FX33">
        <v>28530</v>
      </c>
      <c r="FY33">
        <v>27235.9</v>
      </c>
      <c r="FZ33">
        <v>36608.800000000003</v>
      </c>
      <c r="GA33">
        <v>33805.4</v>
      </c>
      <c r="GB33">
        <v>1.9111199999999999</v>
      </c>
      <c r="GC33">
        <v>1.77295</v>
      </c>
      <c r="GD33">
        <v>-1.39773E-2</v>
      </c>
      <c r="GE33">
        <v>0</v>
      </c>
      <c r="GF33">
        <v>32.154400000000003</v>
      </c>
      <c r="GG33">
        <v>999.9</v>
      </c>
      <c r="GH33">
        <v>43.5</v>
      </c>
      <c r="GI33">
        <v>42.3</v>
      </c>
      <c r="GJ33">
        <v>36.849499999999999</v>
      </c>
      <c r="GK33">
        <v>61.022399999999998</v>
      </c>
      <c r="GL33">
        <v>35.492800000000003</v>
      </c>
      <c r="GM33">
        <v>1</v>
      </c>
      <c r="GN33">
        <v>0.88242399999999999</v>
      </c>
      <c r="GO33">
        <v>4.1433900000000001</v>
      </c>
      <c r="GP33">
        <v>20.056000000000001</v>
      </c>
      <c r="GQ33">
        <v>5.26431</v>
      </c>
      <c r="GR33">
        <v>11.962</v>
      </c>
      <c r="GS33">
        <v>4.9796500000000004</v>
      </c>
      <c r="GT33">
        <v>3.298</v>
      </c>
      <c r="GU33">
        <v>9999</v>
      </c>
      <c r="GV33">
        <v>9999</v>
      </c>
      <c r="GW33">
        <v>9999</v>
      </c>
      <c r="GX33">
        <v>999.9</v>
      </c>
      <c r="GY33">
        <v>1.86443</v>
      </c>
      <c r="GZ33">
        <v>1.8604099999999999</v>
      </c>
      <c r="HA33">
        <v>1.8669800000000001</v>
      </c>
      <c r="HB33">
        <v>1.86371</v>
      </c>
      <c r="HC33">
        <v>1.8623499999999999</v>
      </c>
      <c r="HD33">
        <v>1.86236</v>
      </c>
      <c r="HE33">
        <v>1.8636900000000001</v>
      </c>
      <c r="HF33">
        <v>1.86493</v>
      </c>
      <c r="HG33">
        <v>0</v>
      </c>
      <c r="HH33">
        <v>0</v>
      </c>
      <c r="HI33">
        <v>0</v>
      </c>
      <c r="HJ33">
        <v>0</v>
      </c>
      <c r="HK33" t="s">
        <v>413</v>
      </c>
      <c r="HL33" t="s">
        <v>414</v>
      </c>
      <c r="HM33" t="s">
        <v>415</v>
      </c>
      <c r="HN33" t="s">
        <v>415</v>
      </c>
      <c r="HO33" t="s">
        <v>415</v>
      </c>
      <c r="HP33" t="s">
        <v>415</v>
      </c>
      <c r="HQ33">
        <v>0</v>
      </c>
      <c r="HR33">
        <v>100</v>
      </c>
      <c r="HS33">
        <v>100</v>
      </c>
      <c r="HT33">
        <v>-0.871</v>
      </c>
      <c r="HU33">
        <v>0.3503</v>
      </c>
      <c r="HV33">
        <v>-0.71472113610705512</v>
      </c>
      <c r="HW33">
        <v>-1.0353314661582381E-3</v>
      </c>
      <c r="HX33">
        <v>6.6505181264543773E-7</v>
      </c>
      <c r="HY33">
        <v>-1.850793754579626E-10</v>
      </c>
      <c r="HZ33">
        <v>-0.19325463821858671</v>
      </c>
      <c r="IA33">
        <v>-1.648161748699347E-2</v>
      </c>
      <c r="IB33">
        <v>1.7912429842672831E-3</v>
      </c>
      <c r="IC33">
        <v>-1.8786734536791681E-5</v>
      </c>
      <c r="ID33">
        <v>3</v>
      </c>
      <c r="IE33">
        <v>2022</v>
      </c>
      <c r="IF33">
        <v>2</v>
      </c>
      <c r="IG33">
        <v>30</v>
      </c>
      <c r="IH33">
        <v>0.9</v>
      </c>
      <c r="II33">
        <v>0.7</v>
      </c>
      <c r="IJ33">
        <v>0.62255899999999997</v>
      </c>
      <c r="IK33">
        <v>2.6855500000000001</v>
      </c>
      <c r="IL33">
        <v>1.4514199999999999</v>
      </c>
      <c r="IM33">
        <v>2.33521</v>
      </c>
      <c r="IN33">
        <v>1.5942400000000001</v>
      </c>
      <c r="IO33">
        <v>2.3132299999999999</v>
      </c>
      <c r="IP33">
        <v>46.0077</v>
      </c>
      <c r="IQ33">
        <v>23.772300000000001</v>
      </c>
      <c r="IR33">
        <v>18</v>
      </c>
      <c r="IS33">
        <v>474.34399999999999</v>
      </c>
      <c r="IT33">
        <v>427.87</v>
      </c>
      <c r="IU33">
        <v>28.104800000000001</v>
      </c>
      <c r="IV33">
        <v>37.578299999999999</v>
      </c>
      <c r="IW33">
        <v>30</v>
      </c>
      <c r="IX33">
        <v>37.339300000000001</v>
      </c>
      <c r="IY33">
        <v>37.277500000000003</v>
      </c>
      <c r="IZ33">
        <v>12.4176</v>
      </c>
      <c r="JA33">
        <v>48.435099999999998</v>
      </c>
      <c r="JB33">
        <v>0</v>
      </c>
      <c r="JC33">
        <v>28.153099999999998</v>
      </c>
      <c r="JD33">
        <v>200</v>
      </c>
      <c r="JE33">
        <v>20.2212</v>
      </c>
      <c r="JF33">
        <v>98.027299999999997</v>
      </c>
      <c r="JG33">
        <v>97.620199999999997</v>
      </c>
    </row>
    <row r="34" spans="1:267" x14ac:dyDescent="0.3">
      <c r="A34">
        <v>18</v>
      </c>
      <c r="B34">
        <v>1659638333</v>
      </c>
      <c r="C34">
        <v>3585.5</v>
      </c>
      <c r="D34" t="s">
        <v>498</v>
      </c>
      <c r="E34" t="s">
        <v>499</v>
      </c>
      <c r="F34" t="s">
        <v>401</v>
      </c>
      <c r="G34" t="s">
        <v>402</v>
      </c>
      <c r="H34" t="s">
        <v>484</v>
      </c>
      <c r="I34" t="s">
        <v>403</v>
      </c>
      <c r="J34" t="s">
        <v>405</v>
      </c>
      <c r="K34">
        <f t="shared" si="0"/>
        <v>10.023827178991905</v>
      </c>
      <c r="L34">
        <v>1659638333</v>
      </c>
      <c r="M34">
        <f t="shared" si="1"/>
        <v>7.9425634561927604E-3</v>
      </c>
      <c r="N34">
        <f t="shared" si="2"/>
        <v>7.9425634561927607</v>
      </c>
      <c r="O34">
        <f t="shared" si="3"/>
        <v>16.505978422802947</v>
      </c>
      <c r="P34">
        <f t="shared" si="4"/>
        <v>99.225099999999998</v>
      </c>
      <c r="Q34">
        <f t="shared" si="5"/>
        <v>30.768029909296146</v>
      </c>
      <c r="R34">
        <f t="shared" si="6"/>
        <v>3.044577177916822</v>
      </c>
      <c r="S34">
        <f t="shared" si="7"/>
        <v>9.8185836346070197</v>
      </c>
      <c r="T34">
        <f t="shared" si="8"/>
        <v>0.4253458628104369</v>
      </c>
      <c r="U34">
        <f t="shared" si="9"/>
        <v>2.912094478112992</v>
      </c>
      <c r="V34">
        <f t="shared" si="10"/>
        <v>0.39360157749004698</v>
      </c>
      <c r="W34">
        <f t="shared" si="11"/>
        <v>0.2486553652067755</v>
      </c>
      <c r="X34">
        <f t="shared" si="12"/>
        <v>321.52557600266329</v>
      </c>
      <c r="Y34">
        <f t="shared" si="13"/>
        <v>31.720543173965154</v>
      </c>
      <c r="Z34">
        <f t="shared" si="14"/>
        <v>32.015500000000003</v>
      </c>
      <c r="AA34">
        <f t="shared" si="15"/>
        <v>4.7792740509046308</v>
      </c>
      <c r="AB34">
        <f t="shared" si="16"/>
        <v>60.257879220545476</v>
      </c>
      <c r="AC34">
        <f t="shared" si="17"/>
        <v>2.8595625043256598</v>
      </c>
      <c r="AD34">
        <f t="shared" si="18"/>
        <v>4.7455412326404378</v>
      </c>
      <c r="AE34">
        <f t="shared" si="19"/>
        <v>1.9197115465789709</v>
      </c>
      <c r="AF34">
        <f t="shared" si="20"/>
        <v>-350.26704841810073</v>
      </c>
      <c r="AG34">
        <f t="shared" si="21"/>
        <v>-19.640304371754379</v>
      </c>
      <c r="AH34">
        <f t="shared" si="22"/>
        <v>-1.5288064132310262</v>
      </c>
      <c r="AI34">
        <f t="shared" si="23"/>
        <v>-49.910583200422877</v>
      </c>
      <c r="AJ34">
        <v>0</v>
      </c>
      <c r="AK34">
        <v>0</v>
      </c>
      <c r="AL34">
        <f t="shared" si="24"/>
        <v>1</v>
      </c>
      <c r="AM34">
        <f t="shared" si="25"/>
        <v>0</v>
      </c>
      <c r="AN34">
        <f t="shared" si="26"/>
        <v>51509.766484929234</v>
      </c>
      <c r="AO34" t="s">
        <v>406</v>
      </c>
      <c r="AP34">
        <v>10366.9</v>
      </c>
      <c r="AQ34">
        <v>993.59653846153856</v>
      </c>
      <c r="AR34">
        <v>3431.87</v>
      </c>
      <c r="AS34">
        <f t="shared" si="27"/>
        <v>0.71047955241266758</v>
      </c>
      <c r="AT34">
        <v>-3.9894345373445681</v>
      </c>
      <c r="AU34" t="s">
        <v>500</v>
      </c>
      <c r="AV34">
        <v>10104.299999999999</v>
      </c>
      <c r="AW34">
        <v>861.19079999999985</v>
      </c>
      <c r="AX34">
        <v>983.21199999999999</v>
      </c>
      <c r="AY34">
        <f t="shared" si="28"/>
        <v>0.1241046691862997</v>
      </c>
      <c r="AZ34">
        <v>0.5</v>
      </c>
      <c r="BA34">
        <f t="shared" si="29"/>
        <v>1681.2504000013798</v>
      </c>
      <c r="BB34">
        <f t="shared" si="30"/>
        <v>16.505978422802947</v>
      </c>
      <c r="BC34">
        <f t="shared" si="31"/>
        <v>104.32551235575265</v>
      </c>
      <c r="BD34">
        <f t="shared" si="32"/>
        <v>1.2190577298973843E-2</v>
      </c>
      <c r="BE34">
        <f t="shared" si="33"/>
        <v>2.490467976387595</v>
      </c>
      <c r="BF34">
        <f t="shared" si="34"/>
        <v>577.32285614936075</v>
      </c>
      <c r="BG34" t="s">
        <v>501</v>
      </c>
      <c r="BH34">
        <v>652.24</v>
      </c>
      <c r="BI34">
        <f t="shared" si="35"/>
        <v>652.24</v>
      </c>
      <c r="BJ34">
        <f t="shared" si="36"/>
        <v>0.33662323079864764</v>
      </c>
      <c r="BK34">
        <f t="shared" si="37"/>
        <v>0.36867529579541514</v>
      </c>
      <c r="BL34">
        <f t="shared" si="38"/>
        <v>0.88092947622525297</v>
      </c>
      <c r="BM34">
        <f t="shared" si="39"/>
        <v>-11.750276668715957</v>
      </c>
      <c r="BN34">
        <f t="shared" si="40"/>
        <v>1.0042589720248138</v>
      </c>
      <c r="BO34">
        <f t="shared" si="41"/>
        <v>0.27922357615710897</v>
      </c>
      <c r="BP34">
        <f t="shared" si="42"/>
        <v>0.72077642384289109</v>
      </c>
      <c r="BQ34">
        <v>8893</v>
      </c>
      <c r="BR34">
        <v>300</v>
      </c>
      <c r="BS34">
        <v>300</v>
      </c>
      <c r="BT34">
        <v>300</v>
      </c>
      <c r="BU34">
        <v>10104.299999999999</v>
      </c>
      <c r="BV34">
        <v>950.12</v>
      </c>
      <c r="BW34">
        <v>-1.07624E-2</v>
      </c>
      <c r="BX34">
        <v>-3.87</v>
      </c>
      <c r="BY34" t="s">
        <v>409</v>
      </c>
      <c r="BZ34" t="s">
        <v>409</v>
      </c>
      <c r="CA34" t="s">
        <v>409</v>
      </c>
      <c r="CB34" t="s">
        <v>409</v>
      </c>
      <c r="CC34" t="s">
        <v>409</v>
      </c>
      <c r="CD34" t="s">
        <v>409</v>
      </c>
      <c r="CE34" t="s">
        <v>409</v>
      </c>
      <c r="CF34" t="s">
        <v>409</v>
      </c>
      <c r="CG34" t="s">
        <v>409</v>
      </c>
      <c r="CH34" t="s">
        <v>409</v>
      </c>
      <c r="CI34">
        <f t="shared" si="43"/>
        <v>2000.06</v>
      </c>
      <c r="CJ34">
        <f t="shared" si="44"/>
        <v>1681.2504000013798</v>
      </c>
      <c r="CK34">
        <f t="shared" si="45"/>
        <v>0.84059998200122987</v>
      </c>
      <c r="CL34">
        <f t="shared" si="46"/>
        <v>0.16075796526237376</v>
      </c>
      <c r="CM34">
        <v>6</v>
      </c>
      <c r="CN34">
        <v>0.5</v>
      </c>
      <c r="CO34" t="s">
        <v>410</v>
      </c>
      <c r="CP34">
        <v>2</v>
      </c>
      <c r="CQ34">
        <v>1659638333</v>
      </c>
      <c r="CR34">
        <v>99.225099999999998</v>
      </c>
      <c r="CS34">
        <v>119.977</v>
      </c>
      <c r="CT34">
        <v>28.898299999999999</v>
      </c>
      <c r="CU34">
        <v>19.6431</v>
      </c>
      <c r="CV34">
        <v>99.966999999999999</v>
      </c>
      <c r="CW34">
        <v>28.531700000000001</v>
      </c>
      <c r="CX34">
        <v>500.024</v>
      </c>
      <c r="CY34">
        <v>98.854100000000003</v>
      </c>
      <c r="CZ34">
        <v>9.8520200000000002E-2</v>
      </c>
      <c r="DA34">
        <v>31.8904</v>
      </c>
      <c r="DB34">
        <v>32.015500000000003</v>
      </c>
      <c r="DC34">
        <v>999.9</v>
      </c>
      <c r="DD34">
        <v>0</v>
      </c>
      <c r="DE34">
        <v>0</v>
      </c>
      <c r="DF34">
        <v>10015.6</v>
      </c>
      <c r="DG34">
        <v>0</v>
      </c>
      <c r="DH34">
        <v>659.803</v>
      </c>
      <c r="DI34">
        <v>-20.752199999999998</v>
      </c>
      <c r="DJ34">
        <v>102.178</v>
      </c>
      <c r="DK34">
        <v>122.381</v>
      </c>
      <c r="DL34">
        <v>9.2552099999999999</v>
      </c>
      <c r="DM34">
        <v>119.977</v>
      </c>
      <c r="DN34">
        <v>19.6431</v>
      </c>
      <c r="DO34">
        <v>2.8567200000000001</v>
      </c>
      <c r="DP34">
        <v>1.9418</v>
      </c>
      <c r="DQ34">
        <v>23.215499999999999</v>
      </c>
      <c r="DR34">
        <v>16.977599999999999</v>
      </c>
      <c r="DS34">
        <v>2000.06</v>
      </c>
      <c r="DT34">
        <v>0.97999899999999995</v>
      </c>
      <c r="DU34">
        <v>2.0001100000000001E-2</v>
      </c>
      <c r="DV34">
        <v>0</v>
      </c>
      <c r="DW34">
        <v>860.26</v>
      </c>
      <c r="DX34">
        <v>9.9997699999999995E-2</v>
      </c>
      <c r="DY34">
        <v>18376.3</v>
      </c>
      <c r="DZ34">
        <v>16942.3</v>
      </c>
      <c r="EA34">
        <v>51.5</v>
      </c>
      <c r="EB34">
        <v>52.061999999999998</v>
      </c>
      <c r="EC34">
        <v>51.936999999999998</v>
      </c>
      <c r="ED34">
        <v>51.311999999999998</v>
      </c>
      <c r="EE34">
        <v>52.5</v>
      </c>
      <c r="EF34">
        <v>1959.96</v>
      </c>
      <c r="EG34">
        <v>40</v>
      </c>
      <c r="EH34">
        <v>0</v>
      </c>
      <c r="EI34">
        <v>142.70000004768369</v>
      </c>
      <c r="EJ34">
        <v>0</v>
      </c>
      <c r="EK34">
        <v>861.19079999999985</v>
      </c>
      <c r="EL34">
        <v>1.947307668415684</v>
      </c>
      <c r="EM34">
        <v>-757.81538184840258</v>
      </c>
      <c r="EN34">
        <v>18368.32</v>
      </c>
      <c r="EO34">
        <v>15</v>
      </c>
      <c r="EP34">
        <v>1659638292.5</v>
      </c>
      <c r="EQ34" t="s">
        <v>502</v>
      </c>
      <c r="ER34">
        <v>1659638277.5</v>
      </c>
      <c r="ES34">
        <v>1659638292.5</v>
      </c>
      <c r="ET34">
        <v>52</v>
      </c>
      <c r="EU34">
        <v>7.0000000000000007E-2</v>
      </c>
      <c r="EV34">
        <v>8.0000000000000002E-3</v>
      </c>
      <c r="EW34">
        <v>-0.76</v>
      </c>
      <c r="EX34">
        <v>4.3999999999999997E-2</v>
      </c>
      <c r="EY34">
        <v>120</v>
      </c>
      <c r="EZ34">
        <v>20</v>
      </c>
      <c r="FA34">
        <v>0.06</v>
      </c>
      <c r="FB34">
        <v>0.01</v>
      </c>
      <c r="FC34">
        <v>16.479479938479269</v>
      </c>
      <c r="FD34">
        <v>-9.2367438852557868E-2</v>
      </c>
      <c r="FE34">
        <v>5.1025274153369153E-2</v>
      </c>
      <c r="FF34">
        <v>1</v>
      </c>
      <c r="FG34">
        <v>0.42645647888338889</v>
      </c>
      <c r="FH34">
        <v>4.9444193155862307E-2</v>
      </c>
      <c r="FI34">
        <v>1.471397271109603E-2</v>
      </c>
      <c r="FJ34">
        <v>1</v>
      </c>
      <c r="FK34">
        <v>2</v>
      </c>
      <c r="FL34">
        <v>2</v>
      </c>
      <c r="FM34" t="s">
        <v>412</v>
      </c>
      <c r="FN34">
        <v>2.89913</v>
      </c>
      <c r="FO34">
        <v>2.7322899999999999</v>
      </c>
      <c r="FP34">
        <v>2.5966800000000002E-2</v>
      </c>
      <c r="FQ34">
        <v>3.0873000000000001E-2</v>
      </c>
      <c r="FR34">
        <v>0.12981999999999999</v>
      </c>
      <c r="FS34">
        <v>9.9290900000000001E-2</v>
      </c>
      <c r="FT34">
        <v>22687.599999999999</v>
      </c>
      <c r="FU34">
        <v>20976.799999999999</v>
      </c>
      <c r="FV34">
        <v>23231.5</v>
      </c>
      <c r="FW34">
        <v>21700.2</v>
      </c>
      <c r="FX34">
        <v>28513</v>
      </c>
      <c r="FY34">
        <v>27314.3</v>
      </c>
      <c r="FZ34">
        <v>36612.9</v>
      </c>
      <c r="GA34">
        <v>33811.5</v>
      </c>
      <c r="GB34">
        <v>1.9126000000000001</v>
      </c>
      <c r="GC34">
        <v>1.7726200000000001</v>
      </c>
      <c r="GD34">
        <v>-2.9914099999999999E-3</v>
      </c>
      <c r="GE34">
        <v>0</v>
      </c>
      <c r="GF34">
        <v>32.064</v>
      </c>
      <c r="GG34">
        <v>999.9</v>
      </c>
      <c r="GH34">
        <v>43.5</v>
      </c>
      <c r="GI34">
        <v>42.2</v>
      </c>
      <c r="GJ34">
        <v>36.655000000000001</v>
      </c>
      <c r="GK34">
        <v>60.272399999999998</v>
      </c>
      <c r="GL34">
        <v>36.326099999999997</v>
      </c>
      <c r="GM34">
        <v>1</v>
      </c>
      <c r="GN34">
        <v>0.87549299999999997</v>
      </c>
      <c r="GO34">
        <v>3.77556</v>
      </c>
      <c r="GP34">
        <v>20.064299999999999</v>
      </c>
      <c r="GQ34">
        <v>5.26431</v>
      </c>
      <c r="GR34">
        <v>11.9625</v>
      </c>
      <c r="GS34">
        <v>4.9796500000000004</v>
      </c>
      <c r="GT34">
        <v>3.298</v>
      </c>
      <c r="GU34">
        <v>9999</v>
      </c>
      <c r="GV34">
        <v>9999</v>
      </c>
      <c r="GW34">
        <v>9999</v>
      </c>
      <c r="GX34">
        <v>999.9</v>
      </c>
      <c r="GY34">
        <v>1.86443</v>
      </c>
      <c r="GZ34">
        <v>1.8604400000000001</v>
      </c>
      <c r="HA34">
        <v>1.8670500000000001</v>
      </c>
      <c r="HB34">
        <v>1.86371</v>
      </c>
      <c r="HC34">
        <v>1.86236</v>
      </c>
      <c r="HD34">
        <v>1.86242</v>
      </c>
      <c r="HE34">
        <v>1.86371</v>
      </c>
      <c r="HF34">
        <v>1.86493</v>
      </c>
      <c r="HG34">
        <v>0</v>
      </c>
      <c r="HH34">
        <v>0</v>
      </c>
      <c r="HI34">
        <v>0</v>
      </c>
      <c r="HJ34">
        <v>0</v>
      </c>
      <c r="HK34" t="s">
        <v>413</v>
      </c>
      <c r="HL34" t="s">
        <v>414</v>
      </c>
      <c r="HM34" t="s">
        <v>415</v>
      </c>
      <c r="HN34" t="s">
        <v>415</v>
      </c>
      <c r="HO34" t="s">
        <v>415</v>
      </c>
      <c r="HP34" t="s">
        <v>415</v>
      </c>
      <c r="HQ34">
        <v>0</v>
      </c>
      <c r="HR34">
        <v>100</v>
      </c>
      <c r="HS34">
        <v>100</v>
      </c>
      <c r="HT34">
        <v>-0.74199999999999999</v>
      </c>
      <c r="HU34">
        <v>0.36659999999999998</v>
      </c>
      <c r="HV34">
        <v>-0.64483564716755182</v>
      </c>
      <c r="HW34">
        <v>-1.0353314661582381E-3</v>
      </c>
      <c r="HX34">
        <v>6.6505181264543773E-7</v>
      </c>
      <c r="HY34">
        <v>-1.850793754579626E-10</v>
      </c>
      <c r="HZ34">
        <v>-0.1849900685387855</v>
      </c>
      <c r="IA34">
        <v>-1.648161748699347E-2</v>
      </c>
      <c r="IB34">
        <v>1.7912429842672831E-3</v>
      </c>
      <c r="IC34">
        <v>-1.8786734536791681E-5</v>
      </c>
      <c r="ID34">
        <v>3</v>
      </c>
      <c r="IE34">
        <v>2022</v>
      </c>
      <c r="IF34">
        <v>2</v>
      </c>
      <c r="IG34">
        <v>30</v>
      </c>
      <c r="IH34">
        <v>0.9</v>
      </c>
      <c r="II34">
        <v>0.7</v>
      </c>
      <c r="IJ34">
        <v>0.43335000000000001</v>
      </c>
      <c r="IK34">
        <v>2.6831100000000001</v>
      </c>
      <c r="IL34">
        <v>1.4514199999999999</v>
      </c>
      <c r="IM34">
        <v>2.33521</v>
      </c>
      <c r="IN34">
        <v>1.5942400000000001</v>
      </c>
      <c r="IO34">
        <v>2.3742700000000001</v>
      </c>
      <c r="IP34">
        <v>45.920999999999999</v>
      </c>
      <c r="IQ34">
        <v>23.780999999999999</v>
      </c>
      <c r="IR34">
        <v>18</v>
      </c>
      <c r="IS34">
        <v>475.21499999999997</v>
      </c>
      <c r="IT34">
        <v>427.62799999999999</v>
      </c>
      <c r="IU34">
        <v>28.572199999999999</v>
      </c>
      <c r="IV34">
        <v>37.530999999999999</v>
      </c>
      <c r="IW34">
        <v>29.9998</v>
      </c>
      <c r="IX34">
        <v>37.3322</v>
      </c>
      <c r="IY34">
        <v>37.274000000000001</v>
      </c>
      <c r="IZ34">
        <v>8.6442200000000007</v>
      </c>
      <c r="JA34">
        <v>50.085700000000003</v>
      </c>
      <c r="JB34">
        <v>0</v>
      </c>
      <c r="JC34">
        <v>28.572399999999998</v>
      </c>
      <c r="JD34">
        <v>120</v>
      </c>
      <c r="JE34">
        <v>19.523</v>
      </c>
      <c r="JF34">
        <v>98.037700000000001</v>
      </c>
      <c r="JG34">
        <v>97.638099999999994</v>
      </c>
    </row>
    <row r="35" spans="1:267" x14ac:dyDescent="0.3">
      <c r="A35">
        <v>19</v>
      </c>
      <c r="B35">
        <v>1659638476.5</v>
      </c>
      <c r="C35">
        <v>3729</v>
      </c>
      <c r="D35" t="s">
        <v>503</v>
      </c>
      <c r="E35" t="s">
        <v>504</v>
      </c>
      <c r="F35" t="s">
        <v>401</v>
      </c>
      <c r="G35" t="s">
        <v>402</v>
      </c>
      <c r="H35" t="s">
        <v>484</v>
      </c>
      <c r="I35" t="s">
        <v>403</v>
      </c>
      <c r="J35" t="s">
        <v>405</v>
      </c>
      <c r="K35">
        <f t="shared" si="0"/>
        <v>10.90901501337513</v>
      </c>
      <c r="L35">
        <v>1659638476.5</v>
      </c>
      <c r="M35">
        <f t="shared" si="1"/>
        <v>8.4241607477363156E-3</v>
      </c>
      <c r="N35">
        <f t="shared" si="2"/>
        <v>8.4241607477363161</v>
      </c>
      <c r="O35">
        <f t="shared" si="3"/>
        <v>10.31541457676034</v>
      </c>
      <c r="P35">
        <f t="shared" si="4"/>
        <v>57.078499999999998</v>
      </c>
      <c r="Q35">
        <f t="shared" si="5"/>
        <v>17.315445858645813</v>
      </c>
      <c r="R35">
        <f t="shared" si="6"/>
        <v>1.7133355487176867</v>
      </c>
      <c r="S35">
        <f t="shared" si="7"/>
        <v>5.6478258726818993</v>
      </c>
      <c r="T35">
        <f t="shared" si="8"/>
        <v>0.45966155576103285</v>
      </c>
      <c r="U35">
        <f t="shared" si="9"/>
        <v>2.9078705230023147</v>
      </c>
      <c r="V35">
        <f t="shared" si="10"/>
        <v>0.42277722343074764</v>
      </c>
      <c r="W35">
        <f t="shared" si="11"/>
        <v>0.26730260251795074</v>
      </c>
      <c r="X35">
        <f t="shared" si="12"/>
        <v>321.5091664166431</v>
      </c>
      <c r="Y35">
        <f t="shared" si="13"/>
        <v>31.628239826101066</v>
      </c>
      <c r="Z35">
        <f t="shared" si="14"/>
        <v>31.9648</v>
      </c>
      <c r="AA35">
        <f t="shared" si="15"/>
        <v>4.7655778844346814</v>
      </c>
      <c r="AB35">
        <f t="shared" si="16"/>
        <v>60.363081755700819</v>
      </c>
      <c r="AC35">
        <f t="shared" si="17"/>
        <v>2.8700278350850197</v>
      </c>
      <c r="AD35">
        <f t="shared" si="18"/>
        <v>4.7546078689297007</v>
      </c>
      <c r="AE35">
        <f t="shared" si="19"/>
        <v>1.8955500493496618</v>
      </c>
      <c r="AF35">
        <f t="shared" si="20"/>
        <v>-371.50548897517149</v>
      </c>
      <c r="AG35">
        <f t="shared" si="21"/>
        <v>-6.3805030063894694</v>
      </c>
      <c r="AH35">
        <f t="shared" si="22"/>
        <v>-0.49733985466047764</v>
      </c>
      <c r="AI35">
        <f t="shared" si="23"/>
        <v>-56.87416541957834</v>
      </c>
      <c r="AJ35">
        <v>0</v>
      </c>
      <c r="AK35">
        <v>0</v>
      </c>
      <c r="AL35">
        <f t="shared" si="24"/>
        <v>1</v>
      </c>
      <c r="AM35">
        <f t="shared" si="25"/>
        <v>0</v>
      </c>
      <c r="AN35">
        <f t="shared" si="26"/>
        <v>51384.747886866695</v>
      </c>
      <c r="AO35" t="s">
        <v>406</v>
      </c>
      <c r="AP35">
        <v>10366.9</v>
      </c>
      <c r="AQ35">
        <v>993.59653846153856</v>
      </c>
      <c r="AR35">
        <v>3431.87</v>
      </c>
      <c r="AS35">
        <f t="shared" si="27"/>
        <v>0.71047955241266758</v>
      </c>
      <c r="AT35">
        <v>-3.9894345373445681</v>
      </c>
      <c r="AU35" t="s">
        <v>505</v>
      </c>
      <c r="AV35">
        <v>10108.1</v>
      </c>
      <c r="AW35">
        <v>862.54679999999996</v>
      </c>
      <c r="AX35">
        <v>931.03899999999999</v>
      </c>
      <c r="AY35">
        <f t="shared" si="28"/>
        <v>7.3565339368168225E-2</v>
      </c>
      <c r="AZ35">
        <v>0.5</v>
      </c>
      <c r="BA35">
        <f t="shared" si="29"/>
        <v>1681.1585939982608</v>
      </c>
      <c r="BB35">
        <f t="shared" si="30"/>
        <v>10.31541457676034</v>
      </c>
      <c r="BC35">
        <f t="shared" si="31"/>
        <v>61.837501249597302</v>
      </c>
      <c r="BD35">
        <f t="shared" si="32"/>
        <v>8.508923051741368E-3</v>
      </c>
      <c r="BE35">
        <f t="shared" si="33"/>
        <v>2.6860647083527116</v>
      </c>
      <c r="BF35">
        <f t="shared" si="34"/>
        <v>558.93173168300018</v>
      </c>
      <c r="BG35" t="s">
        <v>506</v>
      </c>
      <c r="BH35">
        <v>664.25</v>
      </c>
      <c r="BI35">
        <f t="shared" si="35"/>
        <v>664.25</v>
      </c>
      <c r="BJ35">
        <f t="shared" si="36"/>
        <v>0.28654975785117487</v>
      </c>
      <c r="BK35">
        <f t="shared" si="37"/>
        <v>0.25672797604099129</v>
      </c>
      <c r="BL35">
        <f t="shared" si="38"/>
        <v>0.90360345712200385</v>
      </c>
      <c r="BM35">
        <f t="shared" si="39"/>
        <v>-1.0948672483670403</v>
      </c>
      <c r="BN35">
        <f t="shared" si="40"/>
        <v>1.0256564899090799</v>
      </c>
      <c r="BO35">
        <f t="shared" si="41"/>
        <v>0.19770702074974769</v>
      </c>
      <c r="BP35">
        <f t="shared" si="42"/>
        <v>0.80229297925025234</v>
      </c>
      <c r="BQ35">
        <v>8895</v>
      </c>
      <c r="BR35">
        <v>300</v>
      </c>
      <c r="BS35">
        <v>300</v>
      </c>
      <c r="BT35">
        <v>300</v>
      </c>
      <c r="BU35">
        <v>10108.1</v>
      </c>
      <c r="BV35">
        <v>913.58</v>
      </c>
      <c r="BW35">
        <v>-1.0766E-2</v>
      </c>
      <c r="BX35">
        <v>-1.48</v>
      </c>
      <c r="BY35" t="s">
        <v>409</v>
      </c>
      <c r="BZ35" t="s">
        <v>409</v>
      </c>
      <c r="CA35" t="s">
        <v>409</v>
      </c>
      <c r="CB35" t="s">
        <v>409</v>
      </c>
      <c r="CC35" t="s">
        <v>409</v>
      </c>
      <c r="CD35" t="s">
        <v>409</v>
      </c>
      <c r="CE35" t="s">
        <v>409</v>
      </c>
      <c r="CF35" t="s">
        <v>409</v>
      </c>
      <c r="CG35" t="s">
        <v>409</v>
      </c>
      <c r="CH35" t="s">
        <v>409</v>
      </c>
      <c r="CI35">
        <f t="shared" si="43"/>
        <v>1999.95</v>
      </c>
      <c r="CJ35">
        <f t="shared" si="44"/>
        <v>1681.1585939982608</v>
      </c>
      <c r="CK35">
        <f t="shared" si="45"/>
        <v>0.84060031200693053</v>
      </c>
      <c r="CL35">
        <f t="shared" si="46"/>
        <v>0.16075860217337587</v>
      </c>
      <c r="CM35">
        <v>6</v>
      </c>
      <c r="CN35">
        <v>0.5</v>
      </c>
      <c r="CO35" t="s">
        <v>410</v>
      </c>
      <c r="CP35">
        <v>2</v>
      </c>
      <c r="CQ35">
        <v>1659638476.5</v>
      </c>
      <c r="CR35">
        <v>57.078499999999998</v>
      </c>
      <c r="CS35">
        <v>70.033900000000003</v>
      </c>
      <c r="CT35">
        <v>29.005299999999998</v>
      </c>
      <c r="CU35">
        <v>19.189599999999999</v>
      </c>
      <c r="CV35">
        <v>57.784100000000002</v>
      </c>
      <c r="CW35">
        <v>28.6309</v>
      </c>
      <c r="CX35">
        <v>500.00400000000002</v>
      </c>
      <c r="CY35">
        <v>98.849599999999995</v>
      </c>
      <c r="CZ35">
        <v>9.8793400000000003E-2</v>
      </c>
      <c r="DA35">
        <v>31.924099999999999</v>
      </c>
      <c r="DB35">
        <v>31.9648</v>
      </c>
      <c r="DC35">
        <v>999.9</v>
      </c>
      <c r="DD35">
        <v>0</v>
      </c>
      <c r="DE35">
        <v>0</v>
      </c>
      <c r="DF35">
        <v>9991.8799999999992</v>
      </c>
      <c r="DG35">
        <v>0</v>
      </c>
      <c r="DH35">
        <v>1119.49</v>
      </c>
      <c r="DI35">
        <v>-12.955399999999999</v>
      </c>
      <c r="DJ35">
        <v>58.783499999999997</v>
      </c>
      <c r="DK35">
        <v>71.4041</v>
      </c>
      <c r="DL35">
        <v>9.8157700000000006</v>
      </c>
      <c r="DM35">
        <v>70.033900000000003</v>
      </c>
      <c r="DN35">
        <v>19.189599999999999</v>
      </c>
      <c r="DO35">
        <v>2.8671600000000002</v>
      </c>
      <c r="DP35">
        <v>1.8968799999999999</v>
      </c>
      <c r="DQ35">
        <v>23.276</v>
      </c>
      <c r="DR35">
        <v>16.608899999999998</v>
      </c>
      <c r="DS35">
        <v>1999.95</v>
      </c>
      <c r="DT35">
        <v>0.97999099999999995</v>
      </c>
      <c r="DU35">
        <v>2.0009300000000001E-2</v>
      </c>
      <c r="DV35">
        <v>0</v>
      </c>
      <c r="DW35">
        <v>861.81500000000005</v>
      </c>
      <c r="DX35">
        <v>9.9997699999999995E-2</v>
      </c>
      <c r="DY35">
        <v>18486.2</v>
      </c>
      <c r="DZ35">
        <v>16941.3</v>
      </c>
      <c r="EA35">
        <v>51.436999999999998</v>
      </c>
      <c r="EB35">
        <v>51.936999999999998</v>
      </c>
      <c r="EC35">
        <v>51.811999999999998</v>
      </c>
      <c r="ED35">
        <v>51.061999999999998</v>
      </c>
      <c r="EE35">
        <v>52.436999999999998</v>
      </c>
      <c r="EF35">
        <v>1959.84</v>
      </c>
      <c r="EG35">
        <v>40.020000000000003</v>
      </c>
      <c r="EH35">
        <v>0</v>
      </c>
      <c r="EI35">
        <v>143.0999999046326</v>
      </c>
      <c r="EJ35">
        <v>0</v>
      </c>
      <c r="EK35">
        <v>862.54679999999996</v>
      </c>
      <c r="EL35">
        <v>-1.39076914258716</v>
      </c>
      <c r="EM35">
        <v>-39.607692326607513</v>
      </c>
      <c r="EN35">
        <v>18472.472000000002</v>
      </c>
      <c r="EO35">
        <v>15</v>
      </c>
      <c r="EP35">
        <v>1659638436.5</v>
      </c>
      <c r="EQ35" t="s">
        <v>507</v>
      </c>
      <c r="ER35">
        <v>1659638429.5</v>
      </c>
      <c r="ES35">
        <v>1659638436.5</v>
      </c>
      <c r="ET35">
        <v>53</v>
      </c>
      <c r="EU35">
        <v>-3.0000000000000001E-3</v>
      </c>
      <c r="EV35">
        <v>4.0000000000000001E-3</v>
      </c>
      <c r="EW35">
        <v>-0.71799999999999997</v>
      </c>
      <c r="EX35">
        <v>3.2000000000000001E-2</v>
      </c>
      <c r="EY35">
        <v>70</v>
      </c>
      <c r="EZ35">
        <v>19</v>
      </c>
      <c r="FA35">
        <v>7.0000000000000007E-2</v>
      </c>
      <c r="FB35">
        <v>0.01</v>
      </c>
      <c r="FC35">
        <v>10.230763605754561</v>
      </c>
      <c r="FD35">
        <v>-0.10935656224237029</v>
      </c>
      <c r="FE35">
        <v>3.6670353847745807E-2</v>
      </c>
      <c r="FF35">
        <v>1</v>
      </c>
      <c r="FG35">
        <v>0.45782167081244352</v>
      </c>
      <c r="FH35">
        <v>6.791389283993024E-2</v>
      </c>
      <c r="FI35">
        <v>1.9371107309381221E-2</v>
      </c>
      <c r="FJ35">
        <v>1</v>
      </c>
      <c r="FK35">
        <v>2</v>
      </c>
      <c r="FL35">
        <v>2</v>
      </c>
      <c r="FM35" t="s">
        <v>412</v>
      </c>
      <c r="FN35">
        <v>2.8992599999999999</v>
      </c>
      <c r="FO35">
        <v>2.7323499999999998</v>
      </c>
      <c r="FP35">
        <v>1.52249E-2</v>
      </c>
      <c r="FQ35">
        <v>1.8370999999999998E-2</v>
      </c>
      <c r="FR35">
        <v>0.130135</v>
      </c>
      <c r="FS35">
        <v>9.7682699999999997E-2</v>
      </c>
      <c r="FT35">
        <v>22941.4</v>
      </c>
      <c r="FU35">
        <v>21251.7</v>
      </c>
      <c r="FV35">
        <v>23235.7</v>
      </c>
      <c r="FW35">
        <v>21705.1</v>
      </c>
      <c r="FX35">
        <v>28507.9</v>
      </c>
      <c r="FY35">
        <v>27368.7</v>
      </c>
      <c r="FZ35">
        <v>36619.699999999997</v>
      </c>
      <c r="GA35">
        <v>33818.400000000001</v>
      </c>
      <c r="GB35">
        <v>1.9135200000000001</v>
      </c>
      <c r="GC35">
        <v>1.7727200000000001</v>
      </c>
      <c r="GD35">
        <v>-8.56817E-3</v>
      </c>
      <c r="GE35">
        <v>0</v>
      </c>
      <c r="GF35">
        <v>32.1038</v>
      </c>
      <c r="GG35">
        <v>999.9</v>
      </c>
      <c r="GH35">
        <v>43.5</v>
      </c>
      <c r="GI35">
        <v>42.1</v>
      </c>
      <c r="GJ35">
        <v>36.466999999999999</v>
      </c>
      <c r="GK35">
        <v>60.702399999999997</v>
      </c>
      <c r="GL35">
        <v>35.813299999999998</v>
      </c>
      <c r="GM35">
        <v>1</v>
      </c>
      <c r="GN35">
        <v>0.866174</v>
      </c>
      <c r="GO35">
        <v>3.4581200000000001</v>
      </c>
      <c r="GP35">
        <v>20.071899999999999</v>
      </c>
      <c r="GQ35">
        <v>5.2607200000000001</v>
      </c>
      <c r="GR35">
        <v>11.962300000000001</v>
      </c>
      <c r="GS35">
        <v>4.9778500000000001</v>
      </c>
      <c r="GT35">
        <v>3.298</v>
      </c>
      <c r="GU35">
        <v>9999</v>
      </c>
      <c r="GV35">
        <v>9999</v>
      </c>
      <c r="GW35">
        <v>9999</v>
      </c>
      <c r="GX35">
        <v>999.9</v>
      </c>
      <c r="GY35">
        <v>1.86442</v>
      </c>
      <c r="GZ35">
        <v>1.8604000000000001</v>
      </c>
      <c r="HA35">
        <v>1.86704</v>
      </c>
      <c r="HB35">
        <v>1.86371</v>
      </c>
      <c r="HC35">
        <v>1.8623499999999999</v>
      </c>
      <c r="HD35">
        <v>1.86239</v>
      </c>
      <c r="HE35">
        <v>1.8636900000000001</v>
      </c>
      <c r="HF35">
        <v>1.86493</v>
      </c>
      <c r="HG35">
        <v>0</v>
      </c>
      <c r="HH35">
        <v>0</v>
      </c>
      <c r="HI35">
        <v>0</v>
      </c>
      <c r="HJ35">
        <v>0</v>
      </c>
      <c r="HK35" t="s">
        <v>413</v>
      </c>
      <c r="HL35" t="s">
        <v>414</v>
      </c>
      <c r="HM35" t="s">
        <v>415</v>
      </c>
      <c r="HN35" t="s">
        <v>415</v>
      </c>
      <c r="HO35" t="s">
        <v>415</v>
      </c>
      <c r="HP35" t="s">
        <v>415</v>
      </c>
      <c r="HQ35">
        <v>0</v>
      </c>
      <c r="HR35">
        <v>100</v>
      </c>
      <c r="HS35">
        <v>100</v>
      </c>
      <c r="HT35">
        <v>-0.70599999999999996</v>
      </c>
      <c r="HU35">
        <v>0.37440000000000001</v>
      </c>
      <c r="HV35">
        <v>-0.64797571898638739</v>
      </c>
      <c r="HW35">
        <v>-1.0353314661582381E-3</v>
      </c>
      <c r="HX35">
        <v>6.6505181264543773E-7</v>
      </c>
      <c r="HY35">
        <v>-1.850793754579626E-10</v>
      </c>
      <c r="HZ35">
        <v>-0.18111053395577831</v>
      </c>
      <c r="IA35">
        <v>-1.648161748699347E-2</v>
      </c>
      <c r="IB35">
        <v>1.7912429842672831E-3</v>
      </c>
      <c r="IC35">
        <v>-1.8786734536791681E-5</v>
      </c>
      <c r="ID35">
        <v>3</v>
      </c>
      <c r="IE35">
        <v>2022</v>
      </c>
      <c r="IF35">
        <v>2</v>
      </c>
      <c r="IG35">
        <v>30</v>
      </c>
      <c r="IH35">
        <v>0.8</v>
      </c>
      <c r="II35">
        <v>0.7</v>
      </c>
      <c r="IJ35">
        <v>0.316162</v>
      </c>
      <c r="IK35">
        <v>2.7063000000000001</v>
      </c>
      <c r="IL35">
        <v>1.4526399999999999</v>
      </c>
      <c r="IM35">
        <v>2.33643</v>
      </c>
      <c r="IN35">
        <v>1.5942400000000001</v>
      </c>
      <c r="IO35">
        <v>2.3156699999999999</v>
      </c>
      <c r="IP35">
        <v>45.834400000000002</v>
      </c>
      <c r="IQ35">
        <v>23.780999999999999</v>
      </c>
      <c r="IR35">
        <v>18</v>
      </c>
      <c r="IS35">
        <v>475.495</v>
      </c>
      <c r="IT35">
        <v>427.43099999999998</v>
      </c>
      <c r="IU35">
        <v>28.762</v>
      </c>
      <c r="IV35">
        <v>37.457900000000002</v>
      </c>
      <c r="IW35">
        <v>29.999500000000001</v>
      </c>
      <c r="IX35">
        <v>37.289700000000003</v>
      </c>
      <c r="IY35">
        <v>37.235300000000002</v>
      </c>
      <c r="IZ35">
        <v>6.2772899999999998</v>
      </c>
      <c r="JA35">
        <v>51.096499999999999</v>
      </c>
      <c r="JB35">
        <v>0</v>
      </c>
      <c r="JC35">
        <v>28.7895</v>
      </c>
      <c r="JD35">
        <v>70</v>
      </c>
      <c r="JE35">
        <v>19.064699999999998</v>
      </c>
      <c r="JF35">
        <v>98.055800000000005</v>
      </c>
      <c r="JG35">
        <v>97.658900000000003</v>
      </c>
    </row>
    <row r="36" spans="1:267" x14ac:dyDescent="0.3">
      <c r="A36">
        <v>20</v>
      </c>
      <c r="B36">
        <v>1659638615</v>
      </c>
      <c r="C36">
        <v>3867.5</v>
      </c>
      <c r="D36" t="s">
        <v>508</v>
      </c>
      <c r="E36" t="s">
        <v>509</v>
      </c>
      <c r="F36" t="s">
        <v>401</v>
      </c>
      <c r="G36" t="s">
        <v>402</v>
      </c>
      <c r="H36" t="s">
        <v>484</v>
      </c>
      <c r="I36" t="s">
        <v>403</v>
      </c>
      <c r="J36" t="s">
        <v>405</v>
      </c>
      <c r="K36">
        <f t="shared" si="0"/>
        <v>11.198242588593295</v>
      </c>
      <c r="L36">
        <v>1659638615</v>
      </c>
      <c r="M36">
        <f t="shared" si="1"/>
        <v>8.7918224312060721E-3</v>
      </c>
      <c r="N36">
        <f t="shared" si="2"/>
        <v>8.7918224312060715</v>
      </c>
      <c r="O36">
        <f t="shared" si="3"/>
        <v>4.495338856206768</v>
      </c>
      <c r="P36">
        <f t="shared" si="4"/>
        <v>24.275700000000001</v>
      </c>
      <c r="Q36">
        <f t="shared" si="5"/>
        <v>7.7363614772120535</v>
      </c>
      <c r="R36">
        <f t="shared" si="6"/>
        <v>0.76542694292505076</v>
      </c>
      <c r="S36">
        <f t="shared" si="7"/>
        <v>2.40181057892628</v>
      </c>
      <c r="T36">
        <f t="shared" si="8"/>
        <v>0.48373464010955414</v>
      </c>
      <c r="U36">
        <f t="shared" si="9"/>
        <v>2.9105796271278801</v>
      </c>
      <c r="V36">
        <f t="shared" si="10"/>
        <v>0.44310317909545832</v>
      </c>
      <c r="W36">
        <f t="shared" si="11"/>
        <v>0.2803051059086456</v>
      </c>
      <c r="X36">
        <f t="shared" si="12"/>
        <v>321.50903700266275</v>
      </c>
      <c r="Y36">
        <f t="shared" si="13"/>
        <v>31.569939897217143</v>
      </c>
      <c r="Z36">
        <f t="shared" si="14"/>
        <v>31.9757</v>
      </c>
      <c r="AA36">
        <f t="shared" si="15"/>
        <v>4.7685195382444494</v>
      </c>
      <c r="AB36">
        <f t="shared" si="16"/>
        <v>60.472677656451722</v>
      </c>
      <c r="AC36">
        <f t="shared" si="17"/>
        <v>2.8813178627848801</v>
      </c>
      <c r="AD36">
        <f t="shared" si="18"/>
        <v>4.7646606276536811</v>
      </c>
      <c r="AE36">
        <f t="shared" si="19"/>
        <v>1.8872016754595693</v>
      </c>
      <c r="AF36">
        <f t="shared" si="20"/>
        <v>-387.71936921618777</v>
      </c>
      <c r="AG36">
        <f t="shared" si="21"/>
        <v>-2.243886914665159</v>
      </c>
      <c r="AH36">
        <f t="shared" si="22"/>
        <v>-0.17478246237116568</v>
      </c>
      <c r="AI36">
        <f t="shared" si="23"/>
        <v>-68.629001590561359</v>
      </c>
      <c r="AJ36">
        <v>0</v>
      </c>
      <c r="AK36">
        <v>0</v>
      </c>
      <c r="AL36">
        <f t="shared" si="24"/>
        <v>1</v>
      </c>
      <c r="AM36">
        <f t="shared" si="25"/>
        <v>0</v>
      </c>
      <c r="AN36">
        <f t="shared" si="26"/>
        <v>51454.75895368887</v>
      </c>
      <c r="AO36" t="s">
        <v>406</v>
      </c>
      <c r="AP36">
        <v>10366.9</v>
      </c>
      <c r="AQ36">
        <v>993.59653846153856</v>
      </c>
      <c r="AR36">
        <v>3431.87</v>
      </c>
      <c r="AS36">
        <f t="shared" si="27"/>
        <v>0.71047955241266758</v>
      </c>
      <c r="AT36">
        <v>-3.9894345373445681</v>
      </c>
      <c r="AU36" t="s">
        <v>510</v>
      </c>
      <c r="AV36">
        <v>10111.200000000001</v>
      </c>
      <c r="AW36">
        <v>869.42219999999998</v>
      </c>
      <c r="AX36">
        <v>909.73400000000004</v>
      </c>
      <c r="AY36">
        <f t="shared" si="28"/>
        <v>4.4311633950143703E-2</v>
      </c>
      <c r="AZ36">
        <v>0.5</v>
      </c>
      <c r="BA36">
        <f t="shared" si="29"/>
        <v>1681.1661000013796</v>
      </c>
      <c r="BB36">
        <f t="shared" si="30"/>
        <v>4.495338856206768</v>
      </c>
      <c r="BC36">
        <f t="shared" si="31"/>
        <v>37.24760841632591</v>
      </c>
      <c r="BD36">
        <f t="shared" si="32"/>
        <v>5.0469572242411815E-3</v>
      </c>
      <c r="BE36">
        <f t="shared" si="33"/>
        <v>2.7723884124370417</v>
      </c>
      <c r="BF36">
        <f t="shared" si="34"/>
        <v>551.18259185045576</v>
      </c>
      <c r="BG36" t="s">
        <v>511</v>
      </c>
      <c r="BH36">
        <v>675.17</v>
      </c>
      <c r="BI36">
        <f t="shared" si="35"/>
        <v>675.17</v>
      </c>
      <c r="BJ36">
        <f t="shared" si="36"/>
        <v>0.25783800539498369</v>
      </c>
      <c r="BK36">
        <f t="shared" si="37"/>
        <v>0.17185842669804424</v>
      </c>
      <c r="BL36">
        <f t="shared" si="38"/>
        <v>0.91491130699749701</v>
      </c>
      <c r="BM36">
        <f t="shared" si="39"/>
        <v>-0.4806890029746485</v>
      </c>
      <c r="BN36">
        <f t="shared" si="40"/>
        <v>1.0343942300912483</v>
      </c>
      <c r="BO36">
        <f t="shared" si="41"/>
        <v>0.13346065232026341</v>
      </c>
      <c r="BP36">
        <f t="shared" si="42"/>
        <v>0.86653934767973662</v>
      </c>
      <c r="BQ36">
        <v>8897</v>
      </c>
      <c r="BR36">
        <v>300</v>
      </c>
      <c r="BS36">
        <v>300</v>
      </c>
      <c r="BT36">
        <v>300</v>
      </c>
      <c r="BU36">
        <v>10111.200000000001</v>
      </c>
      <c r="BV36">
        <v>899.6</v>
      </c>
      <c r="BW36">
        <v>-1.07697E-2</v>
      </c>
      <c r="BX36">
        <v>0.19</v>
      </c>
      <c r="BY36" t="s">
        <v>409</v>
      </c>
      <c r="BZ36" t="s">
        <v>409</v>
      </c>
      <c r="CA36" t="s">
        <v>409</v>
      </c>
      <c r="CB36" t="s">
        <v>409</v>
      </c>
      <c r="CC36" t="s">
        <v>409</v>
      </c>
      <c r="CD36" t="s">
        <v>409</v>
      </c>
      <c r="CE36" t="s">
        <v>409</v>
      </c>
      <c r="CF36" t="s">
        <v>409</v>
      </c>
      <c r="CG36" t="s">
        <v>409</v>
      </c>
      <c r="CH36" t="s">
        <v>409</v>
      </c>
      <c r="CI36">
        <f t="shared" si="43"/>
        <v>1999.96</v>
      </c>
      <c r="CJ36">
        <f t="shared" si="44"/>
        <v>1681.1661000013796</v>
      </c>
      <c r="CK36">
        <f t="shared" si="45"/>
        <v>0.8405998619979298</v>
      </c>
      <c r="CL36">
        <f t="shared" si="46"/>
        <v>0.16075773365600449</v>
      </c>
      <c r="CM36">
        <v>6</v>
      </c>
      <c r="CN36">
        <v>0.5</v>
      </c>
      <c r="CO36" t="s">
        <v>410</v>
      </c>
      <c r="CP36">
        <v>2</v>
      </c>
      <c r="CQ36">
        <v>1659638615</v>
      </c>
      <c r="CR36">
        <v>24.275700000000001</v>
      </c>
      <c r="CS36">
        <v>29.925699999999999</v>
      </c>
      <c r="CT36">
        <v>29.122199999999999</v>
      </c>
      <c r="CU36">
        <v>18.880199999999999</v>
      </c>
      <c r="CV36">
        <v>24.923400000000001</v>
      </c>
      <c r="CW36">
        <v>28.743300000000001</v>
      </c>
      <c r="CX36">
        <v>500.04599999999999</v>
      </c>
      <c r="CY36">
        <v>98.842500000000001</v>
      </c>
      <c r="CZ36">
        <v>9.6380400000000005E-2</v>
      </c>
      <c r="DA36">
        <v>31.961400000000001</v>
      </c>
      <c r="DB36">
        <v>31.9757</v>
      </c>
      <c r="DC36">
        <v>999.9</v>
      </c>
      <c r="DD36">
        <v>0</v>
      </c>
      <c r="DE36">
        <v>0</v>
      </c>
      <c r="DF36">
        <v>10008.1</v>
      </c>
      <c r="DG36">
        <v>0</v>
      </c>
      <c r="DH36">
        <v>1200.48</v>
      </c>
      <c r="DI36">
        <v>-5.6499499999999996</v>
      </c>
      <c r="DJ36">
        <v>25.003900000000002</v>
      </c>
      <c r="DK36">
        <v>30.5016</v>
      </c>
      <c r="DL36">
        <v>10.242000000000001</v>
      </c>
      <c r="DM36">
        <v>29.925699999999999</v>
      </c>
      <c r="DN36">
        <v>18.880199999999999</v>
      </c>
      <c r="DO36">
        <v>2.8785099999999999</v>
      </c>
      <c r="DP36">
        <v>1.8661700000000001</v>
      </c>
      <c r="DQ36">
        <v>23.3413</v>
      </c>
      <c r="DR36">
        <v>16.3523</v>
      </c>
      <c r="DS36">
        <v>1999.96</v>
      </c>
      <c r="DT36">
        <v>0.98000299999999996</v>
      </c>
      <c r="DU36">
        <v>1.9997500000000001E-2</v>
      </c>
      <c r="DV36">
        <v>0</v>
      </c>
      <c r="DW36">
        <v>869.77</v>
      </c>
      <c r="DX36">
        <v>9.9997699999999995E-2</v>
      </c>
      <c r="DY36">
        <v>18575.8</v>
      </c>
      <c r="DZ36">
        <v>16941.5</v>
      </c>
      <c r="EA36">
        <v>51.311999999999998</v>
      </c>
      <c r="EB36">
        <v>51.75</v>
      </c>
      <c r="EC36">
        <v>51.686999999999998</v>
      </c>
      <c r="ED36">
        <v>50.936999999999998</v>
      </c>
      <c r="EE36">
        <v>52.311999999999998</v>
      </c>
      <c r="EF36">
        <v>1959.87</v>
      </c>
      <c r="EG36">
        <v>39.99</v>
      </c>
      <c r="EH36">
        <v>0</v>
      </c>
      <c r="EI36">
        <v>137.89999985694891</v>
      </c>
      <c r="EJ36">
        <v>0</v>
      </c>
      <c r="EK36">
        <v>869.42219999999998</v>
      </c>
      <c r="EL36">
        <v>-14.658076961491361</v>
      </c>
      <c r="EM36">
        <v>62.976922821940562</v>
      </c>
      <c r="EN36">
        <v>18582.243999999999</v>
      </c>
      <c r="EO36">
        <v>15</v>
      </c>
      <c r="EP36">
        <v>1659638573.5</v>
      </c>
      <c r="EQ36" t="s">
        <v>512</v>
      </c>
      <c r="ER36">
        <v>1659638555</v>
      </c>
      <c r="ES36">
        <v>1659638436.5</v>
      </c>
      <c r="ET36">
        <v>54</v>
      </c>
      <c r="EU36">
        <v>2.5999999999999999E-2</v>
      </c>
      <c r="EV36">
        <v>4.0000000000000001E-3</v>
      </c>
      <c r="EW36">
        <v>-0.65300000000000002</v>
      </c>
      <c r="EX36">
        <v>3.2000000000000001E-2</v>
      </c>
      <c r="EY36">
        <v>30</v>
      </c>
      <c r="EZ36">
        <v>19</v>
      </c>
      <c r="FA36">
        <v>0.23</v>
      </c>
      <c r="FB36">
        <v>0.01</v>
      </c>
      <c r="FC36">
        <v>4.6103190925924817</v>
      </c>
      <c r="FD36">
        <v>-0.12572288693137029</v>
      </c>
      <c r="FE36">
        <v>3.3116575878687667E-2</v>
      </c>
      <c r="FF36">
        <v>1</v>
      </c>
      <c r="FG36">
        <v>0.48774410867382212</v>
      </c>
      <c r="FH36">
        <v>1.8680817086633009E-2</v>
      </c>
      <c r="FI36">
        <v>1.1291672622750401E-2</v>
      </c>
      <c r="FJ36">
        <v>1</v>
      </c>
      <c r="FK36">
        <v>2</v>
      </c>
      <c r="FL36">
        <v>2</v>
      </c>
      <c r="FM36" t="s">
        <v>412</v>
      </c>
      <c r="FN36">
        <v>2.8994900000000001</v>
      </c>
      <c r="FO36">
        <v>2.7300800000000001</v>
      </c>
      <c r="FP36">
        <v>6.6080000000000002E-3</v>
      </c>
      <c r="FQ36">
        <v>7.9193800000000002E-3</v>
      </c>
      <c r="FR36">
        <v>0.13048799999999999</v>
      </c>
      <c r="FS36">
        <v>9.6576599999999999E-2</v>
      </c>
      <c r="FT36">
        <v>23145</v>
      </c>
      <c r="FU36">
        <v>21480.6</v>
      </c>
      <c r="FV36">
        <v>23239.1</v>
      </c>
      <c r="FW36">
        <v>21708.400000000001</v>
      </c>
      <c r="FX36">
        <v>28500.3</v>
      </c>
      <c r="FY36">
        <v>27406.400000000001</v>
      </c>
      <c r="FZ36">
        <v>36624.9</v>
      </c>
      <c r="GA36">
        <v>33823.599999999999</v>
      </c>
      <c r="GB36">
        <v>1.91442</v>
      </c>
      <c r="GC36">
        <v>1.77475</v>
      </c>
      <c r="GD36">
        <v>-1.55345E-2</v>
      </c>
      <c r="GE36">
        <v>0</v>
      </c>
      <c r="GF36">
        <v>32.227699999999999</v>
      </c>
      <c r="GG36">
        <v>999.9</v>
      </c>
      <c r="GH36">
        <v>43.5</v>
      </c>
      <c r="GI36">
        <v>42.1</v>
      </c>
      <c r="GJ36">
        <v>36.468200000000003</v>
      </c>
      <c r="GK36">
        <v>60.692300000000003</v>
      </c>
      <c r="GL36">
        <v>35.825299999999999</v>
      </c>
      <c r="GM36">
        <v>1</v>
      </c>
      <c r="GN36">
        <v>0.86190299999999997</v>
      </c>
      <c r="GO36">
        <v>3.7027899999999998</v>
      </c>
      <c r="GP36">
        <v>20.067299999999999</v>
      </c>
      <c r="GQ36">
        <v>5.2634100000000004</v>
      </c>
      <c r="GR36">
        <v>11.9625</v>
      </c>
      <c r="GS36">
        <v>4.9797500000000001</v>
      </c>
      <c r="GT36">
        <v>3.298</v>
      </c>
      <c r="GU36">
        <v>9999</v>
      </c>
      <c r="GV36">
        <v>9999</v>
      </c>
      <c r="GW36">
        <v>9999</v>
      </c>
      <c r="GX36">
        <v>999.9</v>
      </c>
      <c r="GY36">
        <v>1.86439</v>
      </c>
      <c r="GZ36">
        <v>1.8603700000000001</v>
      </c>
      <c r="HA36">
        <v>1.8670100000000001</v>
      </c>
      <c r="HB36">
        <v>1.86371</v>
      </c>
      <c r="HC36">
        <v>1.8623400000000001</v>
      </c>
      <c r="HD36">
        <v>1.8623799999999999</v>
      </c>
      <c r="HE36">
        <v>1.86365</v>
      </c>
      <c r="HF36">
        <v>1.86493</v>
      </c>
      <c r="HG36">
        <v>0</v>
      </c>
      <c r="HH36">
        <v>0</v>
      </c>
      <c r="HI36">
        <v>0</v>
      </c>
      <c r="HJ36">
        <v>0</v>
      </c>
      <c r="HK36" t="s">
        <v>413</v>
      </c>
      <c r="HL36" t="s">
        <v>414</v>
      </c>
      <c r="HM36" t="s">
        <v>415</v>
      </c>
      <c r="HN36" t="s">
        <v>415</v>
      </c>
      <c r="HO36" t="s">
        <v>415</v>
      </c>
      <c r="HP36" t="s">
        <v>415</v>
      </c>
      <c r="HQ36">
        <v>0</v>
      </c>
      <c r="HR36">
        <v>100</v>
      </c>
      <c r="HS36">
        <v>100</v>
      </c>
      <c r="HT36">
        <v>-0.64800000000000002</v>
      </c>
      <c r="HU36">
        <v>0.37890000000000001</v>
      </c>
      <c r="HV36">
        <v>-0.6222734541347652</v>
      </c>
      <c r="HW36">
        <v>-1.0353314661582381E-3</v>
      </c>
      <c r="HX36">
        <v>6.6505181264543773E-7</v>
      </c>
      <c r="HY36">
        <v>-1.850793754579626E-10</v>
      </c>
      <c r="HZ36">
        <v>-0.18111053395577831</v>
      </c>
      <c r="IA36">
        <v>-1.648161748699347E-2</v>
      </c>
      <c r="IB36">
        <v>1.7912429842672831E-3</v>
      </c>
      <c r="IC36">
        <v>-1.8786734536791681E-5</v>
      </c>
      <c r="ID36">
        <v>3</v>
      </c>
      <c r="IE36">
        <v>2022</v>
      </c>
      <c r="IF36">
        <v>2</v>
      </c>
      <c r="IG36">
        <v>30</v>
      </c>
      <c r="IH36">
        <v>1</v>
      </c>
      <c r="II36">
        <v>3</v>
      </c>
      <c r="IJ36">
        <v>0.222168</v>
      </c>
      <c r="IK36">
        <v>2.7124000000000001</v>
      </c>
      <c r="IL36">
        <v>1.4514199999999999</v>
      </c>
      <c r="IM36">
        <v>2.33643</v>
      </c>
      <c r="IN36">
        <v>1.5942400000000001</v>
      </c>
      <c r="IO36">
        <v>2.3852500000000001</v>
      </c>
      <c r="IP36">
        <v>45.776800000000001</v>
      </c>
      <c r="IQ36">
        <v>23.780999999999999</v>
      </c>
      <c r="IR36">
        <v>18</v>
      </c>
      <c r="IS36">
        <v>475.73500000000001</v>
      </c>
      <c r="IT36">
        <v>428.50299999999999</v>
      </c>
      <c r="IU36">
        <v>28.7164</v>
      </c>
      <c r="IV36">
        <v>37.404299999999999</v>
      </c>
      <c r="IW36">
        <v>30.0002</v>
      </c>
      <c r="IX36">
        <v>37.2438</v>
      </c>
      <c r="IY36">
        <v>37.192399999999999</v>
      </c>
      <c r="IZ36">
        <v>4.4208400000000001</v>
      </c>
      <c r="JA36">
        <v>51.582500000000003</v>
      </c>
      <c r="JB36">
        <v>0</v>
      </c>
      <c r="JC36">
        <v>28.7241</v>
      </c>
      <c r="JD36">
        <v>30</v>
      </c>
      <c r="JE36">
        <v>18.783999999999999</v>
      </c>
      <c r="JF36">
        <v>98.069800000000001</v>
      </c>
      <c r="JG36">
        <v>97.673500000000004</v>
      </c>
    </row>
    <row r="37" spans="1:267" x14ac:dyDescent="0.3">
      <c r="A37">
        <v>21</v>
      </c>
      <c r="B37">
        <v>1659638738</v>
      </c>
      <c r="C37">
        <v>3990.5</v>
      </c>
      <c r="D37" t="s">
        <v>513</v>
      </c>
      <c r="E37" t="s">
        <v>514</v>
      </c>
      <c r="F37" t="s">
        <v>401</v>
      </c>
      <c r="G37" t="s">
        <v>402</v>
      </c>
      <c r="H37" t="s">
        <v>484</v>
      </c>
      <c r="I37" t="s">
        <v>403</v>
      </c>
      <c r="J37" t="s">
        <v>405</v>
      </c>
      <c r="K37">
        <f t="shared" si="0"/>
        <v>12.463926899400628</v>
      </c>
      <c r="L37">
        <v>1659638738</v>
      </c>
      <c r="M37">
        <f t="shared" si="1"/>
        <v>9.009399862916578E-3</v>
      </c>
      <c r="N37">
        <f t="shared" si="2"/>
        <v>9.0093998629165775</v>
      </c>
      <c r="O37">
        <f t="shared" si="3"/>
        <v>1.6427939930505453</v>
      </c>
      <c r="P37">
        <f t="shared" si="4"/>
        <v>7.9747899999999996</v>
      </c>
      <c r="Q37">
        <f t="shared" si="5"/>
        <v>2.1531237215444219</v>
      </c>
      <c r="R37">
        <f t="shared" si="6"/>
        <v>0.2130110009124849</v>
      </c>
      <c r="S37">
        <f t="shared" si="7"/>
        <v>0.78895512736648299</v>
      </c>
      <c r="T37">
        <f t="shared" si="8"/>
        <v>0.50185540186510336</v>
      </c>
      <c r="U37">
        <f t="shared" si="9"/>
        <v>2.9111994568409085</v>
      </c>
      <c r="V37">
        <f t="shared" si="10"/>
        <v>0.4582779880319699</v>
      </c>
      <c r="W37">
        <f t="shared" si="11"/>
        <v>0.29002301481041265</v>
      </c>
      <c r="X37">
        <f t="shared" si="12"/>
        <v>321.54211500266382</v>
      </c>
      <c r="Y37">
        <f t="shared" si="13"/>
        <v>31.581815522935425</v>
      </c>
      <c r="Z37">
        <f t="shared" si="14"/>
        <v>31.957699999999999</v>
      </c>
      <c r="AA37">
        <f t="shared" si="15"/>
        <v>4.7636626110939799</v>
      </c>
      <c r="AB37">
        <f t="shared" si="16"/>
        <v>60.504968984880435</v>
      </c>
      <c r="AC37">
        <f t="shared" si="17"/>
        <v>2.8940229705533302</v>
      </c>
      <c r="AD37">
        <f t="shared" si="18"/>
        <v>4.783116195426059</v>
      </c>
      <c r="AE37">
        <f t="shared" si="19"/>
        <v>1.8696396405406497</v>
      </c>
      <c r="AF37">
        <f t="shared" si="20"/>
        <v>-397.31453395462108</v>
      </c>
      <c r="AG37">
        <f t="shared" si="21"/>
        <v>11.300298128438779</v>
      </c>
      <c r="AH37">
        <f t="shared" si="22"/>
        <v>0.88024133658872428</v>
      </c>
      <c r="AI37">
        <f t="shared" si="23"/>
        <v>-63.59187948692977</v>
      </c>
      <c r="AJ37">
        <v>0</v>
      </c>
      <c r="AK37">
        <v>0</v>
      </c>
      <c r="AL37">
        <f t="shared" si="24"/>
        <v>1</v>
      </c>
      <c r="AM37">
        <f t="shared" si="25"/>
        <v>0</v>
      </c>
      <c r="AN37">
        <f t="shared" si="26"/>
        <v>51460.550402173307</v>
      </c>
      <c r="AO37" t="s">
        <v>406</v>
      </c>
      <c r="AP37">
        <v>10366.9</v>
      </c>
      <c r="AQ37">
        <v>993.59653846153856</v>
      </c>
      <c r="AR37">
        <v>3431.87</v>
      </c>
      <c r="AS37">
        <f t="shared" si="27"/>
        <v>0.71047955241266758</v>
      </c>
      <c r="AT37">
        <v>-3.9894345373445681</v>
      </c>
      <c r="AU37" t="s">
        <v>515</v>
      </c>
      <c r="AV37">
        <v>10113.200000000001</v>
      </c>
      <c r="AW37">
        <v>873.82079999999996</v>
      </c>
      <c r="AX37">
        <v>902.31100000000004</v>
      </c>
      <c r="AY37">
        <f t="shared" si="28"/>
        <v>3.1574700962306856E-2</v>
      </c>
      <c r="AZ37">
        <v>0.5</v>
      </c>
      <c r="BA37">
        <f t="shared" si="29"/>
        <v>1681.3347000013803</v>
      </c>
      <c r="BB37">
        <f t="shared" si="30"/>
        <v>1.6427939930505453</v>
      </c>
      <c r="BC37">
        <f t="shared" si="31"/>
        <v>26.543820185046744</v>
      </c>
      <c r="BD37">
        <f t="shared" si="32"/>
        <v>3.3498556417056579E-3</v>
      </c>
      <c r="BE37">
        <f t="shared" si="33"/>
        <v>2.8034225449983428</v>
      </c>
      <c r="BF37">
        <f t="shared" si="34"/>
        <v>548.44895707765261</v>
      </c>
      <c r="BG37" t="s">
        <v>516</v>
      </c>
      <c r="BH37">
        <v>686.23</v>
      </c>
      <c r="BI37">
        <f t="shared" si="35"/>
        <v>686.23</v>
      </c>
      <c r="BJ37">
        <f t="shared" si="36"/>
        <v>0.2394750812081422</v>
      </c>
      <c r="BK37">
        <f t="shared" si="37"/>
        <v>0.13184963046265091</v>
      </c>
      <c r="BL37">
        <f t="shared" si="38"/>
        <v>0.92130031613758534</v>
      </c>
      <c r="BM37">
        <f t="shared" si="39"/>
        <v>-0.31209981865861364</v>
      </c>
      <c r="BN37">
        <f t="shared" si="40"/>
        <v>1.0374385973933951</v>
      </c>
      <c r="BO37">
        <f t="shared" si="41"/>
        <v>0.10354431012901609</v>
      </c>
      <c r="BP37">
        <f t="shared" si="42"/>
        <v>0.8964556898709839</v>
      </c>
      <c r="BQ37">
        <v>8899</v>
      </c>
      <c r="BR37">
        <v>300</v>
      </c>
      <c r="BS37">
        <v>300</v>
      </c>
      <c r="BT37">
        <v>300</v>
      </c>
      <c r="BU37">
        <v>10113.200000000001</v>
      </c>
      <c r="BV37">
        <v>895.15</v>
      </c>
      <c r="BW37">
        <v>-1.0771599999999999E-2</v>
      </c>
      <c r="BX37">
        <v>-0.46</v>
      </c>
      <c r="BY37" t="s">
        <v>409</v>
      </c>
      <c r="BZ37" t="s">
        <v>409</v>
      </c>
      <c r="CA37" t="s">
        <v>409</v>
      </c>
      <c r="CB37" t="s">
        <v>409</v>
      </c>
      <c r="CC37" t="s">
        <v>409</v>
      </c>
      <c r="CD37" t="s">
        <v>409</v>
      </c>
      <c r="CE37" t="s">
        <v>409</v>
      </c>
      <c r="CF37" t="s">
        <v>409</v>
      </c>
      <c r="CG37" t="s">
        <v>409</v>
      </c>
      <c r="CH37" t="s">
        <v>409</v>
      </c>
      <c r="CI37">
        <f t="shared" si="43"/>
        <v>2000.16</v>
      </c>
      <c r="CJ37">
        <f t="shared" si="44"/>
        <v>1681.3347000013803</v>
      </c>
      <c r="CK37">
        <f t="shared" si="45"/>
        <v>0.84060010199253066</v>
      </c>
      <c r="CL37">
        <f t="shared" si="46"/>
        <v>0.16075819684558426</v>
      </c>
      <c r="CM37">
        <v>6</v>
      </c>
      <c r="CN37">
        <v>0.5</v>
      </c>
      <c r="CO37" t="s">
        <v>410</v>
      </c>
      <c r="CP37">
        <v>2</v>
      </c>
      <c r="CQ37">
        <v>1659638738</v>
      </c>
      <c r="CR37">
        <v>7.9747899999999996</v>
      </c>
      <c r="CS37">
        <v>10.0322</v>
      </c>
      <c r="CT37">
        <v>29.2529</v>
      </c>
      <c r="CU37">
        <v>18.758700000000001</v>
      </c>
      <c r="CV37">
        <v>8.6356900000000003</v>
      </c>
      <c r="CW37">
        <v>28.855599999999999</v>
      </c>
      <c r="CX37">
        <v>500.03899999999999</v>
      </c>
      <c r="CY37">
        <v>98.834100000000007</v>
      </c>
      <c r="CZ37">
        <v>9.7047700000000001E-2</v>
      </c>
      <c r="DA37">
        <v>32.029699999999998</v>
      </c>
      <c r="DB37">
        <v>31.957699999999999</v>
      </c>
      <c r="DC37">
        <v>999.9</v>
      </c>
      <c r="DD37">
        <v>0</v>
      </c>
      <c r="DE37">
        <v>0</v>
      </c>
      <c r="DF37">
        <v>10012.5</v>
      </c>
      <c r="DG37">
        <v>0</v>
      </c>
      <c r="DH37">
        <v>1179.83</v>
      </c>
      <c r="DI37">
        <v>-2.05741</v>
      </c>
      <c r="DJ37">
        <v>8.2150999999999996</v>
      </c>
      <c r="DK37">
        <v>10.224</v>
      </c>
      <c r="DL37">
        <v>10.494199999999999</v>
      </c>
      <c r="DM37">
        <v>10.0322</v>
      </c>
      <c r="DN37">
        <v>18.758700000000001</v>
      </c>
      <c r="DO37">
        <v>2.8911799999999999</v>
      </c>
      <c r="DP37">
        <v>1.8540000000000001</v>
      </c>
      <c r="DQ37">
        <v>23.414100000000001</v>
      </c>
      <c r="DR37">
        <v>16.249700000000001</v>
      </c>
      <c r="DS37">
        <v>2000.16</v>
      </c>
      <c r="DT37">
        <v>0.97999700000000001</v>
      </c>
      <c r="DU37">
        <v>2.0003E-2</v>
      </c>
      <c r="DV37">
        <v>0</v>
      </c>
      <c r="DW37">
        <v>870.28</v>
      </c>
      <c r="DX37">
        <v>9.9997699999999995E-2</v>
      </c>
      <c r="DY37">
        <v>18682.8</v>
      </c>
      <c r="DZ37">
        <v>16943.2</v>
      </c>
      <c r="EA37">
        <v>51.186999999999998</v>
      </c>
      <c r="EB37">
        <v>51.686999999999998</v>
      </c>
      <c r="EC37">
        <v>51.625</v>
      </c>
      <c r="ED37">
        <v>50.936999999999998</v>
      </c>
      <c r="EE37">
        <v>52.25</v>
      </c>
      <c r="EF37">
        <v>1960.05</v>
      </c>
      <c r="EG37">
        <v>40.01</v>
      </c>
      <c r="EH37">
        <v>0</v>
      </c>
      <c r="EI37">
        <v>122.2999999523163</v>
      </c>
      <c r="EJ37">
        <v>0</v>
      </c>
      <c r="EK37">
        <v>873.82079999999996</v>
      </c>
      <c r="EL37">
        <v>-12.379230831714681</v>
      </c>
      <c r="EM37">
        <v>-203.28461496873621</v>
      </c>
      <c r="EN37">
        <v>18667.68</v>
      </c>
      <c r="EO37">
        <v>15</v>
      </c>
      <c r="EP37">
        <v>1659638698.5</v>
      </c>
      <c r="EQ37" t="s">
        <v>517</v>
      </c>
      <c r="ER37">
        <v>1659638682.5</v>
      </c>
      <c r="ES37">
        <v>1659638698.5</v>
      </c>
      <c r="ET37">
        <v>55</v>
      </c>
      <c r="EU37">
        <v>-0.03</v>
      </c>
      <c r="EV37">
        <v>1.4E-2</v>
      </c>
      <c r="EW37">
        <v>-0.66300000000000003</v>
      </c>
      <c r="EX37">
        <v>2.5999999999999999E-2</v>
      </c>
      <c r="EY37">
        <v>10</v>
      </c>
      <c r="EZ37">
        <v>19</v>
      </c>
      <c r="FA37">
        <v>0.39</v>
      </c>
      <c r="FB37">
        <v>0.01</v>
      </c>
      <c r="FC37">
        <v>1.60747880535695</v>
      </c>
      <c r="FD37">
        <v>-8.1824899837605894E-2</v>
      </c>
      <c r="FE37">
        <v>5.0854778075636403E-2</v>
      </c>
      <c r="FF37">
        <v>1</v>
      </c>
      <c r="FG37">
        <v>0.49721765375588017</v>
      </c>
      <c r="FH37">
        <v>7.5180722388215396E-2</v>
      </c>
      <c r="FI37">
        <v>1.952072800416417E-2</v>
      </c>
      <c r="FJ37">
        <v>1</v>
      </c>
      <c r="FK37">
        <v>2</v>
      </c>
      <c r="FL37">
        <v>2</v>
      </c>
      <c r="FM37" t="s">
        <v>412</v>
      </c>
      <c r="FN37">
        <v>2.8996200000000001</v>
      </c>
      <c r="FO37">
        <v>2.7307899999999998</v>
      </c>
      <c r="FP37">
        <v>2.29248E-3</v>
      </c>
      <c r="FQ37">
        <v>2.6592E-3</v>
      </c>
      <c r="FR37">
        <v>0.13084000000000001</v>
      </c>
      <c r="FS37">
        <v>9.6142000000000005E-2</v>
      </c>
      <c r="FT37">
        <v>23248</v>
      </c>
      <c r="FU37">
        <v>21597.5</v>
      </c>
      <c r="FV37">
        <v>23241.7</v>
      </c>
      <c r="FW37">
        <v>21711.5</v>
      </c>
      <c r="FX37">
        <v>28492</v>
      </c>
      <c r="FY37">
        <v>27422.9</v>
      </c>
      <c r="FZ37">
        <v>36629.199999999997</v>
      </c>
      <c r="GA37">
        <v>33827.699999999997</v>
      </c>
      <c r="GB37">
        <v>1.91513</v>
      </c>
      <c r="GC37">
        <v>1.7757700000000001</v>
      </c>
      <c r="GD37">
        <v>-1.39326E-2</v>
      </c>
      <c r="GE37">
        <v>0</v>
      </c>
      <c r="GF37">
        <v>32.183700000000002</v>
      </c>
      <c r="GG37">
        <v>999.9</v>
      </c>
      <c r="GH37">
        <v>43.5</v>
      </c>
      <c r="GI37">
        <v>42</v>
      </c>
      <c r="GJ37">
        <v>36.280900000000003</v>
      </c>
      <c r="GK37">
        <v>60.812399999999997</v>
      </c>
      <c r="GL37">
        <v>35.757199999999997</v>
      </c>
      <c r="GM37">
        <v>1</v>
      </c>
      <c r="GN37">
        <v>0.85386399999999996</v>
      </c>
      <c r="GO37">
        <v>3.07755</v>
      </c>
      <c r="GP37">
        <v>20.080300000000001</v>
      </c>
      <c r="GQ37">
        <v>5.2632599999999998</v>
      </c>
      <c r="GR37">
        <v>11.962</v>
      </c>
      <c r="GS37">
        <v>4.9797500000000001</v>
      </c>
      <c r="GT37">
        <v>3.298</v>
      </c>
      <c r="GU37">
        <v>9999</v>
      </c>
      <c r="GV37">
        <v>9999</v>
      </c>
      <c r="GW37">
        <v>9999</v>
      </c>
      <c r="GX37">
        <v>999.9</v>
      </c>
      <c r="GY37">
        <v>1.8644099999999999</v>
      </c>
      <c r="GZ37">
        <v>1.86036</v>
      </c>
      <c r="HA37">
        <v>1.86697</v>
      </c>
      <c r="HB37">
        <v>1.8636900000000001</v>
      </c>
      <c r="HC37">
        <v>1.8623400000000001</v>
      </c>
      <c r="HD37">
        <v>1.8623499999999999</v>
      </c>
      <c r="HE37">
        <v>1.8635999999999999</v>
      </c>
      <c r="HF37">
        <v>1.8649199999999999</v>
      </c>
      <c r="HG37">
        <v>0</v>
      </c>
      <c r="HH37">
        <v>0</v>
      </c>
      <c r="HI37">
        <v>0</v>
      </c>
      <c r="HJ37">
        <v>0</v>
      </c>
      <c r="HK37" t="s">
        <v>413</v>
      </c>
      <c r="HL37" t="s">
        <v>414</v>
      </c>
      <c r="HM37" t="s">
        <v>415</v>
      </c>
      <c r="HN37" t="s">
        <v>415</v>
      </c>
      <c r="HO37" t="s">
        <v>415</v>
      </c>
      <c r="HP37" t="s">
        <v>415</v>
      </c>
      <c r="HQ37">
        <v>0</v>
      </c>
      <c r="HR37">
        <v>100</v>
      </c>
      <c r="HS37">
        <v>100</v>
      </c>
      <c r="HT37">
        <v>-0.66100000000000003</v>
      </c>
      <c r="HU37">
        <v>0.39729999999999999</v>
      </c>
      <c r="HV37">
        <v>-0.65201622901847445</v>
      </c>
      <c r="HW37">
        <v>-1.0353314661582381E-3</v>
      </c>
      <c r="HX37">
        <v>6.6505181264543773E-7</v>
      </c>
      <c r="HY37">
        <v>-1.850793754579626E-10</v>
      </c>
      <c r="HZ37">
        <v>-0.16721174703211619</v>
      </c>
      <c r="IA37">
        <v>-1.648161748699347E-2</v>
      </c>
      <c r="IB37">
        <v>1.7912429842672831E-3</v>
      </c>
      <c r="IC37">
        <v>-1.8786734536791681E-5</v>
      </c>
      <c r="ID37">
        <v>3</v>
      </c>
      <c r="IE37">
        <v>2022</v>
      </c>
      <c r="IF37">
        <v>2</v>
      </c>
      <c r="IG37">
        <v>30</v>
      </c>
      <c r="IH37">
        <v>0.9</v>
      </c>
      <c r="II37">
        <v>0.7</v>
      </c>
      <c r="IJ37">
        <v>0.17700199999999999</v>
      </c>
      <c r="IK37">
        <v>2.7392599999999998</v>
      </c>
      <c r="IL37">
        <v>1.4526399999999999</v>
      </c>
      <c r="IM37">
        <v>2.33521</v>
      </c>
      <c r="IN37">
        <v>1.5942400000000001</v>
      </c>
      <c r="IO37">
        <v>2.3278799999999999</v>
      </c>
      <c r="IP37">
        <v>45.6905</v>
      </c>
      <c r="IQ37">
        <v>23.780999999999999</v>
      </c>
      <c r="IR37">
        <v>18</v>
      </c>
      <c r="IS37">
        <v>475.81900000000002</v>
      </c>
      <c r="IT37">
        <v>428.851</v>
      </c>
      <c r="IU37">
        <v>28.8246</v>
      </c>
      <c r="IV37">
        <v>37.341500000000003</v>
      </c>
      <c r="IW37">
        <v>29.9969</v>
      </c>
      <c r="IX37">
        <v>37.1935</v>
      </c>
      <c r="IY37">
        <v>37.142400000000002</v>
      </c>
      <c r="IZ37">
        <v>3.5101900000000001</v>
      </c>
      <c r="JA37">
        <v>51.033099999999997</v>
      </c>
      <c r="JB37">
        <v>0</v>
      </c>
      <c r="JC37">
        <v>28.9115</v>
      </c>
      <c r="JD37">
        <v>10</v>
      </c>
      <c r="JE37">
        <v>18.707999999999998</v>
      </c>
      <c r="JF37">
        <v>98.081100000000006</v>
      </c>
      <c r="JG37">
        <v>97.686499999999995</v>
      </c>
    </row>
    <row r="38" spans="1:267" x14ac:dyDescent="0.3">
      <c r="A38">
        <v>22</v>
      </c>
      <c r="B38">
        <v>1659638885.5</v>
      </c>
      <c r="C38">
        <v>4138</v>
      </c>
      <c r="D38" t="s">
        <v>518</v>
      </c>
      <c r="E38" t="s">
        <v>519</v>
      </c>
      <c r="F38" t="s">
        <v>401</v>
      </c>
      <c r="G38" t="s">
        <v>402</v>
      </c>
      <c r="H38" t="s">
        <v>484</v>
      </c>
      <c r="I38" t="s">
        <v>403</v>
      </c>
      <c r="J38" t="s">
        <v>405</v>
      </c>
      <c r="K38">
        <f t="shared" si="0"/>
        <v>6.8833664449844703</v>
      </c>
      <c r="L38">
        <v>1659638885.5</v>
      </c>
      <c r="M38">
        <f t="shared" si="1"/>
        <v>7.7533132402834671E-3</v>
      </c>
      <c r="N38">
        <f t="shared" si="2"/>
        <v>7.7533132402834672</v>
      </c>
      <c r="O38">
        <f t="shared" si="3"/>
        <v>40.123074532589662</v>
      </c>
      <c r="P38">
        <f t="shared" si="4"/>
        <v>348.59100000000001</v>
      </c>
      <c r="Q38">
        <f t="shared" si="5"/>
        <v>173.60389288558653</v>
      </c>
      <c r="R38">
        <f t="shared" si="6"/>
        <v>17.17494022845759</v>
      </c>
      <c r="S38">
        <f t="shared" si="7"/>
        <v>34.486724287478999</v>
      </c>
      <c r="T38">
        <f t="shared" si="8"/>
        <v>0.41113960732177574</v>
      </c>
      <c r="U38">
        <f t="shared" si="9"/>
        <v>2.9105997459937218</v>
      </c>
      <c r="V38">
        <f t="shared" si="10"/>
        <v>0.38138686569258506</v>
      </c>
      <c r="W38">
        <f t="shared" si="11"/>
        <v>0.24086028688697109</v>
      </c>
      <c r="X38">
        <f t="shared" si="12"/>
        <v>321.53080200266191</v>
      </c>
      <c r="Y38">
        <f t="shared" si="13"/>
        <v>31.769539558678037</v>
      </c>
      <c r="Z38">
        <f t="shared" si="14"/>
        <v>31.9878</v>
      </c>
      <c r="AA38">
        <f t="shared" si="15"/>
        <v>4.7717868951245981</v>
      </c>
      <c r="AB38">
        <f t="shared" si="16"/>
        <v>59.802984202385147</v>
      </c>
      <c r="AC38">
        <f t="shared" si="17"/>
        <v>2.8379270460033004</v>
      </c>
      <c r="AD38">
        <f t="shared" si="18"/>
        <v>4.7454605883866812</v>
      </c>
      <c r="AE38">
        <f t="shared" si="19"/>
        <v>1.9338598491212977</v>
      </c>
      <c r="AF38">
        <f t="shared" si="20"/>
        <v>-341.92111389650091</v>
      </c>
      <c r="AG38">
        <f t="shared" si="21"/>
        <v>-15.330717967537471</v>
      </c>
      <c r="AH38">
        <f t="shared" si="22"/>
        <v>-1.1937954730817666</v>
      </c>
      <c r="AI38">
        <f t="shared" si="23"/>
        <v>-36.914825334458229</v>
      </c>
      <c r="AJ38">
        <v>0</v>
      </c>
      <c r="AK38">
        <v>0</v>
      </c>
      <c r="AL38">
        <f t="shared" si="24"/>
        <v>1</v>
      </c>
      <c r="AM38">
        <f t="shared" si="25"/>
        <v>0</v>
      </c>
      <c r="AN38">
        <f t="shared" si="26"/>
        <v>51467.109601899821</v>
      </c>
      <c r="AO38" t="s">
        <v>406</v>
      </c>
      <c r="AP38">
        <v>10366.9</v>
      </c>
      <c r="AQ38">
        <v>993.59653846153856</v>
      </c>
      <c r="AR38">
        <v>3431.87</v>
      </c>
      <c r="AS38">
        <f t="shared" si="27"/>
        <v>0.71047955241266758</v>
      </c>
      <c r="AT38">
        <v>-3.9894345373445681</v>
      </c>
      <c r="AU38" t="s">
        <v>520</v>
      </c>
      <c r="AV38">
        <v>10109.9</v>
      </c>
      <c r="AW38">
        <v>835.84634615384607</v>
      </c>
      <c r="AX38">
        <v>1132.22</v>
      </c>
      <c r="AY38">
        <f t="shared" si="28"/>
        <v>0.26176330911497236</v>
      </c>
      <c r="AZ38">
        <v>0.5</v>
      </c>
      <c r="BA38">
        <f t="shared" si="29"/>
        <v>1681.2834000013791</v>
      </c>
      <c r="BB38">
        <f t="shared" si="30"/>
        <v>40.123074532589662</v>
      </c>
      <c r="BC38">
        <f t="shared" si="31"/>
        <v>220.04915317221636</v>
      </c>
      <c r="BD38">
        <f t="shared" si="32"/>
        <v>2.6237402373626036E-2</v>
      </c>
      <c r="BE38">
        <f t="shared" si="33"/>
        <v>2.0310981964635846</v>
      </c>
      <c r="BF38">
        <f t="shared" si="34"/>
        <v>625.67299855605472</v>
      </c>
      <c r="BG38" t="s">
        <v>521</v>
      </c>
      <c r="BH38">
        <v>598.83000000000004</v>
      </c>
      <c r="BI38">
        <f t="shared" si="35"/>
        <v>598.83000000000004</v>
      </c>
      <c r="BJ38">
        <f t="shared" si="36"/>
        <v>0.47110102276942645</v>
      </c>
      <c r="BK38">
        <f t="shared" si="37"/>
        <v>0.55564156404535892</v>
      </c>
      <c r="BL38">
        <f t="shared" si="38"/>
        <v>0.81172521390449826</v>
      </c>
      <c r="BM38">
        <f t="shared" si="39"/>
        <v>2.1379761445642753</v>
      </c>
      <c r="BN38">
        <f t="shared" si="40"/>
        <v>0.94314687678592224</v>
      </c>
      <c r="BO38">
        <f t="shared" si="41"/>
        <v>0.39808134512804227</v>
      </c>
      <c r="BP38">
        <f t="shared" si="42"/>
        <v>0.60191865487195773</v>
      </c>
      <c r="BQ38">
        <v>8901</v>
      </c>
      <c r="BR38">
        <v>300</v>
      </c>
      <c r="BS38">
        <v>300</v>
      </c>
      <c r="BT38">
        <v>300</v>
      </c>
      <c r="BU38">
        <v>10109.9</v>
      </c>
      <c r="BV38">
        <v>1026.95</v>
      </c>
      <c r="BW38">
        <v>-1.0769600000000001E-2</v>
      </c>
      <c r="BX38">
        <v>-19.850000000000001</v>
      </c>
      <c r="BY38" t="s">
        <v>409</v>
      </c>
      <c r="BZ38" t="s">
        <v>409</v>
      </c>
      <c r="CA38" t="s">
        <v>409</v>
      </c>
      <c r="CB38" t="s">
        <v>409</v>
      </c>
      <c r="CC38" t="s">
        <v>409</v>
      </c>
      <c r="CD38" t="s">
        <v>409</v>
      </c>
      <c r="CE38" t="s">
        <v>409</v>
      </c>
      <c r="CF38" t="s">
        <v>409</v>
      </c>
      <c r="CG38" t="s">
        <v>409</v>
      </c>
      <c r="CH38" t="s">
        <v>409</v>
      </c>
      <c r="CI38">
        <f t="shared" si="43"/>
        <v>2000.1</v>
      </c>
      <c r="CJ38">
        <f t="shared" si="44"/>
        <v>1681.2834000013791</v>
      </c>
      <c r="CK38">
        <f t="shared" si="45"/>
        <v>0.84059967001718872</v>
      </c>
      <c r="CL38">
        <f t="shared" si="46"/>
        <v>0.16075736313317432</v>
      </c>
      <c r="CM38">
        <v>6</v>
      </c>
      <c r="CN38">
        <v>0.5</v>
      </c>
      <c r="CO38" t="s">
        <v>410</v>
      </c>
      <c r="CP38">
        <v>2</v>
      </c>
      <c r="CQ38">
        <v>1659638885.5</v>
      </c>
      <c r="CR38">
        <v>348.59100000000001</v>
      </c>
      <c r="CS38">
        <v>399.99400000000003</v>
      </c>
      <c r="CT38">
        <v>28.685700000000001</v>
      </c>
      <c r="CU38">
        <v>19.6465</v>
      </c>
      <c r="CV38">
        <v>349.435</v>
      </c>
      <c r="CW38">
        <v>28.306000000000001</v>
      </c>
      <c r="CX38">
        <v>499.88299999999998</v>
      </c>
      <c r="CY38">
        <v>98.830799999999996</v>
      </c>
      <c r="CZ38">
        <v>0.100969</v>
      </c>
      <c r="DA38">
        <v>31.8901</v>
      </c>
      <c r="DB38">
        <v>31.9878</v>
      </c>
      <c r="DC38">
        <v>999.9</v>
      </c>
      <c r="DD38">
        <v>0</v>
      </c>
      <c r="DE38">
        <v>0</v>
      </c>
      <c r="DF38">
        <v>10009.4</v>
      </c>
      <c r="DG38">
        <v>0</v>
      </c>
      <c r="DH38">
        <v>801.40700000000004</v>
      </c>
      <c r="DI38">
        <v>-51.402900000000002</v>
      </c>
      <c r="DJ38">
        <v>358.88600000000002</v>
      </c>
      <c r="DK38">
        <v>408.01</v>
      </c>
      <c r="DL38">
        <v>9.03918</v>
      </c>
      <c r="DM38">
        <v>399.99400000000003</v>
      </c>
      <c r="DN38">
        <v>19.6465</v>
      </c>
      <c r="DO38">
        <v>2.8350300000000002</v>
      </c>
      <c r="DP38">
        <v>1.9416800000000001</v>
      </c>
      <c r="DQ38">
        <v>23.089500000000001</v>
      </c>
      <c r="DR38">
        <v>16.976600000000001</v>
      </c>
      <c r="DS38">
        <v>2000.1</v>
      </c>
      <c r="DT38">
        <v>0.98000799999999999</v>
      </c>
      <c r="DU38">
        <v>1.9992099999999999E-2</v>
      </c>
      <c r="DV38">
        <v>0</v>
      </c>
      <c r="DW38">
        <v>830.745</v>
      </c>
      <c r="DX38">
        <v>9.9997699999999995E-2</v>
      </c>
      <c r="DY38">
        <v>17917.2</v>
      </c>
      <c r="DZ38">
        <v>16942.7</v>
      </c>
      <c r="EA38">
        <v>51.25</v>
      </c>
      <c r="EB38">
        <v>51.75</v>
      </c>
      <c r="EC38">
        <v>51.561999999999998</v>
      </c>
      <c r="ED38">
        <v>51.061999999999998</v>
      </c>
      <c r="EE38">
        <v>52.186999999999998</v>
      </c>
      <c r="EF38">
        <v>1960.02</v>
      </c>
      <c r="EG38">
        <v>39.979999999999997</v>
      </c>
      <c r="EH38">
        <v>0</v>
      </c>
      <c r="EI38">
        <v>146.89999985694891</v>
      </c>
      <c r="EJ38">
        <v>0</v>
      </c>
      <c r="EK38">
        <v>835.84634615384607</v>
      </c>
      <c r="EL38">
        <v>-11.265812031929711</v>
      </c>
      <c r="EM38">
        <v>1420.1811959268259</v>
      </c>
      <c r="EN38">
        <v>17741.942307692309</v>
      </c>
      <c r="EO38">
        <v>15</v>
      </c>
      <c r="EP38">
        <v>1659638822</v>
      </c>
      <c r="EQ38" t="s">
        <v>522</v>
      </c>
      <c r="ER38">
        <v>1659638816.5</v>
      </c>
      <c r="ES38">
        <v>1659638822</v>
      </c>
      <c r="ET38">
        <v>56</v>
      </c>
      <c r="EU38">
        <v>9.6000000000000002E-2</v>
      </c>
      <c r="EV38">
        <v>4.0000000000000001E-3</v>
      </c>
      <c r="EW38">
        <v>-0.876</v>
      </c>
      <c r="EX38">
        <v>2.8000000000000001E-2</v>
      </c>
      <c r="EY38">
        <v>400</v>
      </c>
      <c r="EZ38">
        <v>19</v>
      </c>
      <c r="FA38">
        <v>7.0000000000000007E-2</v>
      </c>
      <c r="FB38">
        <v>0.01</v>
      </c>
      <c r="FC38">
        <v>40.048377838214307</v>
      </c>
      <c r="FD38">
        <v>0.95507087863314033</v>
      </c>
      <c r="FE38">
        <v>0.1523876265010862</v>
      </c>
      <c r="FF38">
        <v>1</v>
      </c>
      <c r="FG38">
        <v>0.43168158507358922</v>
      </c>
      <c r="FH38">
        <v>-8.9643983627126403E-2</v>
      </c>
      <c r="FI38">
        <v>1.32315310882669E-2</v>
      </c>
      <c r="FJ38">
        <v>1</v>
      </c>
      <c r="FK38">
        <v>2</v>
      </c>
      <c r="FL38">
        <v>2</v>
      </c>
      <c r="FM38" t="s">
        <v>412</v>
      </c>
      <c r="FN38">
        <v>2.8992399999999998</v>
      </c>
      <c r="FO38">
        <v>2.73468</v>
      </c>
      <c r="FP38">
        <v>7.8926999999999997E-2</v>
      </c>
      <c r="FQ38">
        <v>8.7598200000000001E-2</v>
      </c>
      <c r="FR38">
        <v>0.129134</v>
      </c>
      <c r="FS38">
        <v>9.9315200000000006E-2</v>
      </c>
      <c r="FT38">
        <v>21467.3</v>
      </c>
      <c r="FU38">
        <v>19761.7</v>
      </c>
      <c r="FV38">
        <v>23242.9</v>
      </c>
      <c r="FW38">
        <v>21711.8</v>
      </c>
      <c r="FX38">
        <v>28548.3</v>
      </c>
      <c r="FY38">
        <v>27327.200000000001</v>
      </c>
      <c r="FZ38">
        <v>36631</v>
      </c>
      <c r="GA38">
        <v>33829.1</v>
      </c>
      <c r="GB38">
        <v>1.9140999999999999</v>
      </c>
      <c r="GC38">
        <v>1.7786200000000001</v>
      </c>
      <c r="GD38">
        <v>-1.50688E-2</v>
      </c>
      <c r="GE38">
        <v>0</v>
      </c>
      <c r="GF38">
        <v>32.232100000000003</v>
      </c>
      <c r="GG38">
        <v>999.9</v>
      </c>
      <c r="GH38">
        <v>43.5</v>
      </c>
      <c r="GI38">
        <v>41.9</v>
      </c>
      <c r="GJ38">
        <v>36.094700000000003</v>
      </c>
      <c r="GK38">
        <v>60.572400000000002</v>
      </c>
      <c r="GL38">
        <v>36.241999999999997</v>
      </c>
      <c r="GM38">
        <v>1</v>
      </c>
      <c r="GN38">
        <v>0.86095999999999995</v>
      </c>
      <c r="GO38">
        <v>4.1840799999999998</v>
      </c>
      <c r="GP38">
        <v>20.052900000000001</v>
      </c>
      <c r="GQ38">
        <v>5.2620699999999996</v>
      </c>
      <c r="GR38">
        <v>11.9626</v>
      </c>
      <c r="GS38">
        <v>4.9798</v>
      </c>
      <c r="GT38">
        <v>3.298</v>
      </c>
      <c r="GU38">
        <v>9999</v>
      </c>
      <c r="GV38">
        <v>9999</v>
      </c>
      <c r="GW38">
        <v>9999</v>
      </c>
      <c r="GX38">
        <v>999.9</v>
      </c>
      <c r="GY38">
        <v>1.8644099999999999</v>
      </c>
      <c r="GZ38">
        <v>1.8603700000000001</v>
      </c>
      <c r="HA38">
        <v>1.86704</v>
      </c>
      <c r="HB38">
        <v>1.86371</v>
      </c>
      <c r="HC38">
        <v>1.8623700000000001</v>
      </c>
      <c r="HD38">
        <v>1.8623499999999999</v>
      </c>
      <c r="HE38">
        <v>1.86365</v>
      </c>
      <c r="HF38">
        <v>1.86493</v>
      </c>
      <c r="HG38">
        <v>0</v>
      </c>
      <c r="HH38">
        <v>0</v>
      </c>
      <c r="HI38">
        <v>0</v>
      </c>
      <c r="HJ38">
        <v>0</v>
      </c>
      <c r="HK38" t="s">
        <v>413</v>
      </c>
      <c r="HL38" t="s">
        <v>414</v>
      </c>
      <c r="HM38" t="s">
        <v>415</v>
      </c>
      <c r="HN38" t="s">
        <v>415</v>
      </c>
      <c r="HO38" t="s">
        <v>415</v>
      </c>
      <c r="HP38" t="s">
        <v>415</v>
      </c>
      <c r="HQ38">
        <v>0</v>
      </c>
      <c r="HR38">
        <v>100</v>
      </c>
      <c r="HS38">
        <v>100</v>
      </c>
      <c r="HT38">
        <v>-0.84399999999999997</v>
      </c>
      <c r="HU38">
        <v>0.37969999999999998</v>
      </c>
      <c r="HV38">
        <v>-0.55551656941060112</v>
      </c>
      <c r="HW38">
        <v>-1.0353314661582381E-3</v>
      </c>
      <c r="HX38">
        <v>6.6505181264543773E-7</v>
      </c>
      <c r="HY38">
        <v>-1.850793754579626E-10</v>
      </c>
      <c r="HZ38">
        <v>-0.16290105005453739</v>
      </c>
      <c r="IA38">
        <v>-1.648161748699347E-2</v>
      </c>
      <c r="IB38">
        <v>1.7912429842672831E-3</v>
      </c>
      <c r="IC38">
        <v>-1.8786734536791681E-5</v>
      </c>
      <c r="ID38">
        <v>3</v>
      </c>
      <c r="IE38">
        <v>2022</v>
      </c>
      <c r="IF38">
        <v>2</v>
      </c>
      <c r="IG38">
        <v>30</v>
      </c>
      <c r="IH38">
        <v>1.1000000000000001</v>
      </c>
      <c r="II38">
        <v>1.1000000000000001</v>
      </c>
      <c r="IJ38">
        <v>1.06812</v>
      </c>
      <c r="IK38">
        <v>2.7038600000000002</v>
      </c>
      <c r="IL38">
        <v>1.4514199999999999</v>
      </c>
      <c r="IM38">
        <v>2.33521</v>
      </c>
      <c r="IN38">
        <v>1.5942400000000001</v>
      </c>
      <c r="IO38">
        <v>2.33643</v>
      </c>
      <c r="IP38">
        <v>45.661799999999999</v>
      </c>
      <c r="IQ38">
        <v>23.7898</v>
      </c>
      <c r="IR38">
        <v>18</v>
      </c>
      <c r="IS38">
        <v>474.96800000000002</v>
      </c>
      <c r="IT38">
        <v>430.6</v>
      </c>
      <c r="IU38">
        <v>28.103200000000001</v>
      </c>
      <c r="IV38">
        <v>37.323</v>
      </c>
      <c r="IW38">
        <v>30</v>
      </c>
      <c r="IX38">
        <v>37.162799999999997</v>
      </c>
      <c r="IY38">
        <v>37.116</v>
      </c>
      <c r="IZ38">
        <v>21.332100000000001</v>
      </c>
      <c r="JA38">
        <v>48.096899999999998</v>
      </c>
      <c r="JB38">
        <v>0</v>
      </c>
      <c r="JC38">
        <v>28.695</v>
      </c>
      <c r="JD38">
        <v>400</v>
      </c>
      <c r="JE38">
        <v>19.8172</v>
      </c>
      <c r="JF38">
        <v>98.086200000000005</v>
      </c>
      <c r="JG38">
        <v>97.689300000000003</v>
      </c>
    </row>
    <row r="39" spans="1:267" x14ac:dyDescent="0.3">
      <c r="A39">
        <v>23</v>
      </c>
      <c r="B39">
        <v>1659639063.5</v>
      </c>
      <c r="C39">
        <v>4316</v>
      </c>
      <c r="D39" t="s">
        <v>523</v>
      </c>
      <c r="E39" t="s">
        <v>524</v>
      </c>
      <c r="F39" t="s">
        <v>401</v>
      </c>
      <c r="G39" t="s">
        <v>402</v>
      </c>
      <c r="H39" t="s">
        <v>484</v>
      </c>
      <c r="I39" t="s">
        <v>403</v>
      </c>
      <c r="J39" t="s">
        <v>405</v>
      </c>
      <c r="K39">
        <f t="shared" si="0"/>
        <v>6.4411835579375891</v>
      </c>
      <c r="L39">
        <v>1659639063.5</v>
      </c>
      <c r="M39">
        <f t="shared" si="1"/>
        <v>5.1867062799551477E-3</v>
      </c>
      <c r="N39">
        <f t="shared" si="2"/>
        <v>5.186706279955148</v>
      </c>
      <c r="O39">
        <f t="shared" si="3"/>
        <v>37.793957881474306</v>
      </c>
      <c r="P39">
        <f t="shared" si="4"/>
        <v>352.49599999999998</v>
      </c>
      <c r="Q39">
        <f t="shared" si="5"/>
        <v>104.14312505341464</v>
      </c>
      <c r="R39">
        <f t="shared" si="6"/>
        <v>10.30168019510657</v>
      </c>
      <c r="S39">
        <f t="shared" si="7"/>
        <v>34.868370429558396</v>
      </c>
      <c r="T39">
        <f t="shared" si="8"/>
        <v>0.26183767636520427</v>
      </c>
      <c r="U39">
        <f t="shared" si="9"/>
        <v>2.9072459785952725</v>
      </c>
      <c r="V39">
        <f t="shared" si="10"/>
        <v>0.24940653633426177</v>
      </c>
      <c r="W39">
        <f t="shared" si="11"/>
        <v>0.15694678146428323</v>
      </c>
      <c r="X39">
        <f t="shared" si="12"/>
        <v>321.50700300266413</v>
      </c>
      <c r="Y39">
        <f t="shared" si="13"/>
        <v>31.990496434773473</v>
      </c>
      <c r="Z39">
        <f t="shared" si="14"/>
        <v>31.936399999999999</v>
      </c>
      <c r="AA39">
        <f t="shared" si="15"/>
        <v>4.7579208111968105</v>
      </c>
      <c r="AB39">
        <f t="shared" si="16"/>
        <v>60.075513831053641</v>
      </c>
      <c r="AC39">
        <f t="shared" si="17"/>
        <v>2.7791643065557001</v>
      </c>
      <c r="AD39">
        <f t="shared" si="18"/>
        <v>4.626118245732127</v>
      </c>
      <c r="AE39">
        <f t="shared" si="19"/>
        <v>1.9787565046411104</v>
      </c>
      <c r="AF39">
        <f t="shared" si="20"/>
        <v>-228.73374694602202</v>
      </c>
      <c r="AG39">
        <f t="shared" si="21"/>
        <v>-77.615392462063724</v>
      </c>
      <c r="AH39">
        <f t="shared" si="22"/>
        <v>-6.0359696177657787</v>
      </c>
      <c r="AI39">
        <f t="shared" si="23"/>
        <v>9.1218939768126148</v>
      </c>
      <c r="AJ39">
        <v>0</v>
      </c>
      <c r="AK39">
        <v>0</v>
      </c>
      <c r="AL39">
        <f t="shared" si="24"/>
        <v>1</v>
      </c>
      <c r="AM39">
        <f t="shared" si="25"/>
        <v>0</v>
      </c>
      <c r="AN39">
        <f t="shared" si="26"/>
        <v>51447.990492090743</v>
      </c>
      <c r="AO39" t="s">
        <v>406</v>
      </c>
      <c r="AP39">
        <v>10366.9</v>
      </c>
      <c r="AQ39">
        <v>993.59653846153856</v>
      </c>
      <c r="AR39">
        <v>3431.87</v>
      </c>
      <c r="AS39">
        <f t="shared" si="27"/>
        <v>0.71047955241266758</v>
      </c>
      <c r="AT39">
        <v>-3.9894345373445681</v>
      </c>
      <c r="AU39" t="s">
        <v>525</v>
      </c>
      <c r="AV39">
        <v>10098.799999999999</v>
      </c>
      <c r="AW39">
        <v>813.59300000000019</v>
      </c>
      <c r="AX39">
        <v>1074.58</v>
      </c>
      <c r="AY39">
        <f t="shared" si="28"/>
        <v>0.24287349476074349</v>
      </c>
      <c r="AZ39">
        <v>0.5</v>
      </c>
      <c r="BA39">
        <f t="shared" si="29"/>
        <v>1681.1499000013803</v>
      </c>
      <c r="BB39">
        <f t="shared" si="30"/>
        <v>37.793957881474306</v>
      </c>
      <c r="BC39">
        <f t="shared" si="31"/>
        <v>204.15337571500484</v>
      </c>
      <c r="BD39">
        <f t="shared" si="32"/>
        <v>2.4854055202801709E-2</v>
      </c>
      <c r="BE39">
        <f t="shared" si="33"/>
        <v>2.1936849745947256</v>
      </c>
      <c r="BF39">
        <f t="shared" si="34"/>
        <v>607.66094883299604</v>
      </c>
      <c r="BG39" t="s">
        <v>526</v>
      </c>
      <c r="BH39">
        <v>598.54</v>
      </c>
      <c r="BI39">
        <f t="shared" si="35"/>
        <v>598.54</v>
      </c>
      <c r="BJ39">
        <f t="shared" si="36"/>
        <v>0.44300098643190833</v>
      </c>
      <c r="BK39">
        <f t="shared" si="37"/>
        <v>0.54824594571884666</v>
      </c>
      <c r="BL39">
        <f t="shared" si="38"/>
        <v>0.83198568468904077</v>
      </c>
      <c r="BM39">
        <f t="shared" si="39"/>
        <v>3.2227197385981028</v>
      </c>
      <c r="BN39">
        <f t="shared" si="40"/>
        <v>0.96678655498823174</v>
      </c>
      <c r="BO39">
        <f t="shared" si="41"/>
        <v>0.40333081571566909</v>
      </c>
      <c r="BP39">
        <f t="shared" si="42"/>
        <v>0.59666918428433091</v>
      </c>
      <c r="BQ39">
        <v>8903</v>
      </c>
      <c r="BR39">
        <v>300</v>
      </c>
      <c r="BS39">
        <v>300</v>
      </c>
      <c r="BT39">
        <v>300</v>
      </c>
      <c r="BU39">
        <v>10098.799999999999</v>
      </c>
      <c r="BV39">
        <v>994.41</v>
      </c>
      <c r="BW39">
        <v>-1.07575E-2</v>
      </c>
      <c r="BX39">
        <v>-4.6399999999999997</v>
      </c>
      <c r="BY39" t="s">
        <v>409</v>
      </c>
      <c r="BZ39" t="s">
        <v>409</v>
      </c>
      <c r="CA39" t="s">
        <v>409</v>
      </c>
      <c r="CB39" t="s">
        <v>409</v>
      </c>
      <c r="CC39" t="s">
        <v>409</v>
      </c>
      <c r="CD39" t="s">
        <v>409</v>
      </c>
      <c r="CE39" t="s">
        <v>409</v>
      </c>
      <c r="CF39" t="s">
        <v>409</v>
      </c>
      <c r="CG39" t="s">
        <v>409</v>
      </c>
      <c r="CH39" t="s">
        <v>409</v>
      </c>
      <c r="CI39">
        <f t="shared" si="43"/>
        <v>1999.94</v>
      </c>
      <c r="CJ39">
        <f t="shared" si="44"/>
        <v>1681.1499000013803</v>
      </c>
      <c r="CK39">
        <f t="shared" si="45"/>
        <v>0.84060016800573034</v>
      </c>
      <c r="CL39">
        <f t="shared" si="46"/>
        <v>0.1607583242510596</v>
      </c>
      <c r="CM39">
        <v>6</v>
      </c>
      <c r="CN39">
        <v>0.5</v>
      </c>
      <c r="CO39" t="s">
        <v>410</v>
      </c>
      <c r="CP39">
        <v>2</v>
      </c>
      <c r="CQ39">
        <v>1659639063.5</v>
      </c>
      <c r="CR39">
        <v>352.49599999999998</v>
      </c>
      <c r="CS39">
        <v>400.03500000000003</v>
      </c>
      <c r="CT39">
        <v>28.095500000000001</v>
      </c>
      <c r="CU39">
        <v>22.0473</v>
      </c>
      <c r="CV39">
        <v>353.37599999999998</v>
      </c>
      <c r="CW39">
        <v>27.7743</v>
      </c>
      <c r="CX39">
        <v>500.08100000000002</v>
      </c>
      <c r="CY39">
        <v>98.820499999999996</v>
      </c>
      <c r="CZ39">
        <v>9.79854E-2</v>
      </c>
      <c r="DA39">
        <v>31.441199999999998</v>
      </c>
      <c r="DB39">
        <v>31.936399999999999</v>
      </c>
      <c r="DC39">
        <v>999.9</v>
      </c>
      <c r="DD39">
        <v>0</v>
      </c>
      <c r="DE39">
        <v>0</v>
      </c>
      <c r="DF39">
        <v>9991.25</v>
      </c>
      <c r="DG39">
        <v>0</v>
      </c>
      <c r="DH39">
        <v>1022.27</v>
      </c>
      <c r="DI39">
        <v>-47.539400000000001</v>
      </c>
      <c r="DJ39">
        <v>362.685</v>
      </c>
      <c r="DK39">
        <v>409.05399999999997</v>
      </c>
      <c r="DL39">
        <v>6.0482699999999996</v>
      </c>
      <c r="DM39">
        <v>400.03500000000003</v>
      </c>
      <c r="DN39">
        <v>22.0473</v>
      </c>
      <c r="DO39">
        <v>2.7764199999999999</v>
      </c>
      <c r="DP39">
        <v>2.1787200000000002</v>
      </c>
      <c r="DQ39">
        <v>22.744499999999999</v>
      </c>
      <c r="DR39">
        <v>18.806699999999999</v>
      </c>
      <c r="DS39">
        <v>1999.94</v>
      </c>
      <c r="DT39">
        <v>0.979993</v>
      </c>
      <c r="DU39">
        <v>2.0007400000000002E-2</v>
      </c>
      <c r="DV39">
        <v>0</v>
      </c>
      <c r="DW39">
        <v>809.255</v>
      </c>
      <c r="DX39">
        <v>9.9997699999999995E-2</v>
      </c>
      <c r="DY39">
        <v>17564.900000000001</v>
      </c>
      <c r="DZ39">
        <v>16941.3</v>
      </c>
      <c r="EA39">
        <v>51.25</v>
      </c>
      <c r="EB39">
        <v>51.686999999999998</v>
      </c>
      <c r="EC39">
        <v>51.625</v>
      </c>
      <c r="ED39">
        <v>51.061999999999998</v>
      </c>
      <c r="EE39">
        <v>52.25</v>
      </c>
      <c r="EF39">
        <v>1959.83</v>
      </c>
      <c r="EG39">
        <v>40.01</v>
      </c>
      <c r="EH39">
        <v>0</v>
      </c>
      <c r="EI39">
        <v>177.5</v>
      </c>
      <c r="EJ39">
        <v>0</v>
      </c>
      <c r="EK39">
        <v>813.59300000000019</v>
      </c>
      <c r="EL39">
        <v>-7.2957691614445279</v>
      </c>
      <c r="EM39">
        <v>305.13077120292428</v>
      </c>
      <c r="EN39">
        <v>17533.256000000001</v>
      </c>
      <c r="EO39">
        <v>15</v>
      </c>
      <c r="EP39">
        <v>1659639026</v>
      </c>
      <c r="EQ39" t="s">
        <v>527</v>
      </c>
      <c r="ER39">
        <v>1659639020.5</v>
      </c>
      <c r="ES39">
        <v>1659639026</v>
      </c>
      <c r="ET39">
        <v>57</v>
      </c>
      <c r="EU39">
        <v>-3.4000000000000002E-2</v>
      </c>
      <c r="EV39">
        <v>-3.6999999999999998E-2</v>
      </c>
      <c r="EW39">
        <v>-0.90900000000000003</v>
      </c>
      <c r="EX39">
        <v>9.1999999999999998E-2</v>
      </c>
      <c r="EY39">
        <v>400</v>
      </c>
      <c r="EZ39">
        <v>22</v>
      </c>
      <c r="FA39">
        <v>0.04</v>
      </c>
      <c r="FB39">
        <v>0.02</v>
      </c>
      <c r="FC39">
        <v>37.812477975682746</v>
      </c>
      <c r="FD39">
        <v>-0.74789248540374376</v>
      </c>
      <c r="FE39">
        <v>0.15673926452678111</v>
      </c>
      <c r="FF39">
        <v>1</v>
      </c>
      <c r="FG39">
        <v>0.25788987128658258</v>
      </c>
      <c r="FH39">
        <v>6.8187532682602414E-2</v>
      </c>
      <c r="FI39">
        <v>1.51419078957658E-2</v>
      </c>
      <c r="FJ39">
        <v>1</v>
      </c>
      <c r="FK39">
        <v>2</v>
      </c>
      <c r="FL39">
        <v>2</v>
      </c>
      <c r="FM39" t="s">
        <v>412</v>
      </c>
      <c r="FN39">
        <v>2.8996400000000002</v>
      </c>
      <c r="FO39">
        <v>2.7315399999999999</v>
      </c>
      <c r="FP39">
        <v>7.9618999999999995E-2</v>
      </c>
      <c r="FQ39">
        <v>8.7617799999999996E-2</v>
      </c>
      <c r="FR39">
        <v>0.12745400000000001</v>
      </c>
      <c r="FS39">
        <v>0.107598</v>
      </c>
      <c r="FT39">
        <v>21449.9</v>
      </c>
      <c r="FU39">
        <v>19760.3</v>
      </c>
      <c r="FV39">
        <v>23241.599999999999</v>
      </c>
      <c r="FW39">
        <v>21710.799999999999</v>
      </c>
      <c r="FX39">
        <v>28601.7</v>
      </c>
      <c r="FY39">
        <v>27074.799999999999</v>
      </c>
      <c r="FZ39">
        <v>36629.1</v>
      </c>
      <c r="GA39">
        <v>33827.4</v>
      </c>
      <c r="GB39">
        <v>1.9121699999999999</v>
      </c>
      <c r="GC39">
        <v>1.78363</v>
      </c>
      <c r="GD39">
        <v>-5.7071400000000003E-3</v>
      </c>
      <c r="GE39">
        <v>0</v>
      </c>
      <c r="GF39">
        <v>32.029000000000003</v>
      </c>
      <c r="GG39">
        <v>999.9</v>
      </c>
      <c r="GH39">
        <v>43.5</v>
      </c>
      <c r="GI39">
        <v>41.9</v>
      </c>
      <c r="GJ39">
        <v>36.098700000000001</v>
      </c>
      <c r="GK39">
        <v>60.922400000000003</v>
      </c>
      <c r="GL39">
        <v>35.673099999999998</v>
      </c>
      <c r="GM39">
        <v>1</v>
      </c>
      <c r="GN39">
        <v>0.86172499999999996</v>
      </c>
      <c r="GO39">
        <v>4.2929300000000001</v>
      </c>
      <c r="GP39">
        <v>20.054300000000001</v>
      </c>
      <c r="GQ39">
        <v>5.2652099999999997</v>
      </c>
      <c r="GR39">
        <v>11.9626</v>
      </c>
      <c r="GS39">
        <v>4.9796500000000004</v>
      </c>
      <c r="GT39">
        <v>3.298</v>
      </c>
      <c r="GU39">
        <v>9999</v>
      </c>
      <c r="GV39">
        <v>9999</v>
      </c>
      <c r="GW39">
        <v>9999</v>
      </c>
      <c r="GX39">
        <v>999.9</v>
      </c>
      <c r="GY39">
        <v>1.86443</v>
      </c>
      <c r="GZ39">
        <v>1.86039</v>
      </c>
      <c r="HA39">
        <v>1.8669899999999999</v>
      </c>
      <c r="HB39">
        <v>1.86371</v>
      </c>
      <c r="HC39">
        <v>1.8623499999999999</v>
      </c>
      <c r="HD39">
        <v>1.8623499999999999</v>
      </c>
      <c r="HE39">
        <v>1.8636299999999999</v>
      </c>
      <c r="HF39">
        <v>1.8649199999999999</v>
      </c>
      <c r="HG39">
        <v>0</v>
      </c>
      <c r="HH39">
        <v>0</v>
      </c>
      <c r="HI39">
        <v>0</v>
      </c>
      <c r="HJ39">
        <v>0</v>
      </c>
      <c r="HK39" t="s">
        <v>413</v>
      </c>
      <c r="HL39" t="s">
        <v>414</v>
      </c>
      <c r="HM39" t="s">
        <v>415</v>
      </c>
      <c r="HN39" t="s">
        <v>415</v>
      </c>
      <c r="HO39" t="s">
        <v>415</v>
      </c>
      <c r="HP39" t="s">
        <v>415</v>
      </c>
      <c r="HQ39">
        <v>0</v>
      </c>
      <c r="HR39">
        <v>100</v>
      </c>
      <c r="HS39">
        <v>100</v>
      </c>
      <c r="HT39">
        <v>-0.88</v>
      </c>
      <c r="HU39">
        <v>0.32119999999999999</v>
      </c>
      <c r="HV39">
        <v>-0.58911400767428646</v>
      </c>
      <c r="HW39">
        <v>-1.0353314661582381E-3</v>
      </c>
      <c r="HX39">
        <v>6.6505181264543773E-7</v>
      </c>
      <c r="HY39">
        <v>-1.850793754579626E-10</v>
      </c>
      <c r="HZ39">
        <v>-0.2003156790484614</v>
      </c>
      <c r="IA39">
        <v>-1.648161748699347E-2</v>
      </c>
      <c r="IB39">
        <v>1.7912429842672831E-3</v>
      </c>
      <c r="IC39">
        <v>-1.8786734536791681E-5</v>
      </c>
      <c r="ID39">
        <v>3</v>
      </c>
      <c r="IE39">
        <v>2022</v>
      </c>
      <c r="IF39">
        <v>2</v>
      </c>
      <c r="IG39">
        <v>30</v>
      </c>
      <c r="IH39">
        <v>0.7</v>
      </c>
      <c r="II39">
        <v>0.6</v>
      </c>
      <c r="IJ39">
        <v>1.06934</v>
      </c>
      <c r="IK39">
        <v>2.7099600000000001</v>
      </c>
      <c r="IL39">
        <v>1.4526399999999999</v>
      </c>
      <c r="IM39">
        <v>2.33521</v>
      </c>
      <c r="IN39">
        <v>1.5942400000000001</v>
      </c>
      <c r="IO39">
        <v>2.3315399999999999</v>
      </c>
      <c r="IP39">
        <v>45.633099999999999</v>
      </c>
      <c r="IQ39">
        <v>23.772300000000001</v>
      </c>
      <c r="IR39">
        <v>18</v>
      </c>
      <c r="IS39">
        <v>473.76499999999999</v>
      </c>
      <c r="IT39">
        <v>433.94099999999997</v>
      </c>
      <c r="IU39">
        <v>27.773399999999999</v>
      </c>
      <c r="IV39">
        <v>37.3583</v>
      </c>
      <c r="IW39">
        <v>29.999300000000002</v>
      </c>
      <c r="IX39">
        <v>37.162799999999997</v>
      </c>
      <c r="IY39">
        <v>37.109000000000002</v>
      </c>
      <c r="IZ39">
        <v>21.366299999999999</v>
      </c>
      <c r="JA39">
        <v>40.845100000000002</v>
      </c>
      <c r="JB39">
        <v>0</v>
      </c>
      <c r="JC39">
        <v>27.83</v>
      </c>
      <c r="JD39">
        <v>400</v>
      </c>
      <c r="JE39">
        <v>22.1037</v>
      </c>
      <c r="JF39">
        <v>98.0809</v>
      </c>
      <c r="JG39">
        <v>97.684700000000007</v>
      </c>
    </row>
    <row r="40" spans="1:267" x14ac:dyDescent="0.3">
      <c r="A40">
        <v>24</v>
      </c>
      <c r="B40">
        <v>1659639192</v>
      </c>
      <c r="C40">
        <v>4444.5</v>
      </c>
      <c r="D40" t="s">
        <v>528</v>
      </c>
      <c r="E40" t="s">
        <v>529</v>
      </c>
      <c r="F40" t="s">
        <v>401</v>
      </c>
      <c r="G40" t="s">
        <v>402</v>
      </c>
      <c r="H40" t="s">
        <v>484</v>
      </c>
      <c r="I40" t="s">
        <v>403</v>
      </c>
      <c r="J40" t="s">
        <v>405</v>
      </c>
      <c r="K40">
        <f t="shared" si="0"/>
        <v>5.6550009886485171</v>
      </c>
      <c r="L40">
        <v>1659639192</v>
      </c>
      <c r="M40">
        <f t="shared" si="1"/>
        <v>4.6047260580247013E-3</v>
      </c>
      <c r="N40">
        <f t="shared" si="2"/>
        <v>4.6047260580247009</v>
      </c>
      <c r="O40">
        <f t="shared" si="3"/>
        <v>42.033345038018417</v>
      </c>
      <c r="P40">
        <f t="shared" si="4"/>
        <v>447.113</v>
      </c>
      <c r="Q40">
        <f t="shared" si="5"/>
        <v>133.18318650879203</v>
      </c>
      <c r="R40">
        <f t="shared" si="6"/>
        <v>13.173752350692778</v>
      </c>
      <c r="S40">
        <f t="shared" si="7"/>
        <v>44.225972430735197</v>
      </c>
      <c r="T40">
        <f t="shared" si="8"/>
        <v>0.22931845544274237</v>
      </c>
      <c r="U40">
        <f t="shared" si="9"/>
        <v>2.9041437063971673</v>
      </c>
      <c r="V40">
        <f t="shared" si="10"/>
        <v>0.21971276195605119</v>
      </c>
      <c r="W40">
        <f t="shared" si="11"/>
        <v>0.13814998021819846</v>
      </c>
      <c r="X40">
        <f t="shared" si="12"/>
        <v>321.50961600266345</v>
      </c>
      <c r="Y40">
        <f t="shared" si="13"/>
        <v>32.116280973755174</v>
      </c>
      <c r="Z40">
        <f t="shared" si="14"/>
        <v>31.990100000000002</v>
      </c>
      <c r="AA40">
        <f t="shared" si="15"/>
        <v>4.7724081833552727</v>
      </c>
      <c r="AB40">
        <f t="shared" si="16"/>
        <v>60.152825209382911</v>
      </c>
      <c r="AC40">
        <f t="shared" si="17"/>
        <v>2.7784893760299201</v>
      </c>
      <c r="AD40">
        <f t="shared" si="18"/>
        <v>4.6190505040426908</v>
      </c>
      <c r="AE40">
        <f t="shared" si="19"/>
        <v>1.9939188073253526</v>
      </c>
      <c r="AF40">
        <f t="shared" si="20"/>
        <v>-203.06841915888933</v>
      </c>
      <c r="AG40">
        <f t="shared" si="21"/>
        <v>-90.151966968487926</v>
      </c>
      <c r="AH40">
        <f t="shared" si="22"/>
        <v>-7.0193269093121593</v>
      </c>
      <c r="AI40">
        <f t="shared" si="23"/>
        <v>21.26990296597404</v>
      </c>
      <c r="AJ40">
        <v>0</v>
      </c>
      <c r="AK40">
        <v>0</v>
      </c>
      <c r="AL40">
        <f t="shared" si="24"/>
        <v>1</v>
      </c>
      <c r="AM40">
        <f t="shared" si="25"/>
        <v>0</v>
      </c>
      <c r="AN40">
        <f t="shared" si="26"/>
        <v>51364.862844548094</v>
      </c>
      <c r="AO40" t="s">
        <v>406</v>
      </c>
      <c r="AP40">
        <v>10366.9</v>
      </c>
      <c r="AQ40">
        <v>993.59653846153856</v>
      </c>
      <c r="AR40">
        <v>3431.87</v>
      </c>
      <c r="AS40">
        <f t="shared" si="27"/>
        <v>0.71047955241266758</v>
      </c>
      <c r="AT40">
        <v>-3.9894345373445681</v>
      </c>
      <c r="AU40" t="s">
        <v>530</v>
      </c>
      <c r="AV40">
        <v>10095.5</v>
      </c>
      <c r="AW40">
        <v>811.46038461538467</v>
      </c>
      <c r="AX40">
        <v>1094.78</v>
      </c>
      <c r="AY40">
        <f t="shared" si="28"/>
        <v>0.25879136939349945</v>
      </c>
      <c r="AZ40">
        <v>0.5</v>
      </c>
      <c r="BA40">
        <f t="shared" si="29"/>
        <v>1681.16640000138</v>
      </c>
      <c r="BB40">
        <f t="shared" si="30"/>
        <v>42.033345038018417</v>
      </c>
      <c r="BC40">
        <f t="shared" si="31"/>
        <v>217.53567741734838</v>
      </c>
      <c r="BD40">
        <f t="shared" si="32"/>
        <v>2.7375505229776904E-2</v>
      </c>
      <c r="BE40">
        <f t="shared" si="33"/>
        <v>2.1347576682073113</v>
      </c>
      <c r="BF40">
        <f t="shared" si="34"/>
        <v>614.06807994881399</v>
      </c>
      <c r="BG40" t="s">
        <v>531</v>
      </c>
      <c r="BH40">
        <v>594.71</v>
      </c>
      <c r="BI40">
        <f t="shared" si="35"/>
        <v>594.71</v>
      </c>
      <c r="BJ40">
        <f t="shared" si="36"/>
        <v>0.45677670399532322</v>
      </c>
      <c r="BK40">
        <f t="shared" si="37"/>
        <v>0.56655991238149728</v>
      </c>
      <c r="BL40">
        <f t="shared" si="38"/>
        <v>0.82374275684134846</v>
      </c>
      <c r="BM40">
        <f t="shared" si="39"/>
        <v>2.8000585379945822</v>
      </c>
      <c r="BN40">
        <f t="shared" si="40"/>
        <v>0.9585020043344038</v>
      </c>
      <c r="BO40">
        <f t="shared" si="41"/>
        <v>0.41522525545360084</v>
      </c>
      <c r="BP40">
        <f t="shared" si="42"/>
        <v>0.58477474454639911</v>
      </c>
      <c r="BQ40">
        <v>8905</v>
      </c>
      <c r="BR40">
        <v>300</v>
      </c>
      <c r="BS40">
        <v>300</v>
      </c>
      <c r="BT40">
        <v>300</v>
      </c>
      <c r="BU40">
        <v>10095.5</v>
      </c>
      <c r="BV40">
        <v>1011.35</v>
      </c>
      <c r="BW40">
        <v>-1.07542E-2</v>
      </c>
      <c r="BX40">
        <v>-0.11</v>
      </c>
      <c r="BY40" t="s">
        <v>409</v>
      </c>
      <c r="BZ40" t="s">
        <v>409</v>
      </c>
      <c r="CA40" t="s">
        <v>409</v>
      </c>
      <c r="CB40" t="s">
        <v>409</v>
      </c>
      <c r="CC40" t="s">
        <v>409</v>
      </c>
      <c r="CD40" t="s">
        <v>409</v>
      </c>
      <c r="CE40" t="s">
        <v>409</v>
      </c>
      <c r="CF40" t="s">
        <v>409</v>
      </c>
      <c r="CG40" t="s">
        <v>409</v>
      </c>
      <c r="CH40" t="s">
        <v>409</v>
      </c>
      <c r="CI40">
        <f t="shared" si="43"/>
        <v>1999.96</v>
      </c>
      <c r="CJ40">
        <f t="shared" si="44"/>
        <v>1681.16640000138</v>
      </c>
      <c r="CK40">
        <f t="shared" si="45"/>
        <v>0.84060001200093004</v>
      </c>
      <c r="CL40">
        <f t="shared" si="46"/>
        <v>0.16075802316179497</v>
      </c>
      <c r="CM40">
        <v>6</v>
      </c>
      <c r="CN40">
        <v>0.5</v>
      </c>
      <c r="CO40" t="s">
        <v>410</v>
      </c>
      <c r="CP40">
        <v>2</v>
      </c>
      <c r="CQ40">
        <v>1659639192</v>
      </c>
      <c r="CR40">
        <v>447.113</v>
      </c>
      <c r="CS40">
        <v>500.02699999999999</v>
      </c>
      <c r="CT40">
        <v>28.0898</v>
      </c>
      <c r="CU40">
        <v>22.719000000000001</v>
      </c>
      <c r="CV40">
        <v>448.053</v>
      </c>
      <c r="CW40">
        <v>27.770399999999999</v>
      </c>
      <c r="CX40">
        <v>499.96800000000002</v>
      </c>
      <c r="CY40">
        <v>98.818200000000004</v>
      </c>
      <c r="CZ40">
        <v>9.6330399999999997E-2</v>
      </c>
      <c r="DA40">
        <v>31.414300000000001</v>
      </c>
      <c r="DB40">
        <v>31.990100000000002</v>
      </c>
      <c r="DC40">
        <v>999.9</v>
      </c>
      <c r="DD40">
        <v>0</v>
      </c>
      <c r="DE40">
        <v>0</v>
      </c>
      <c r="DF40">
        <v>9973.75</v>
      </c>
      <c r="DG40">
        <v>0</v>
      </c>
      <c r="DH40">
        <v>711.995</v>
      </c>
      <c r="DI40">
        <v>-52.913800000000002</v>
      </c>
      <c r="DJ40">
        <v>460.03500000000003</v>
      </c>
      <c r="DK40">
        <v>511.65100000000001</v>
      </c>
      <c r="DL40">
        <v>5.3707399999999996</v>
      </c>
      <c r="DM40">
        <v>500.02699999999999</v>
      </c>
      <c r="DN40">
        <v>22.719000000000001</v>
      </c>
      <c r="DO40">
        <v>2.7757800000000001</v>
      </c>
      <c r="DP40">
        <v>2.24505</v>
      </c>
      <c r="DQ40">
        <v>22.7408</v>
      </c>
      <c r="DR40">
        <v>19.287500000000001</v>
      </c>
      <c r="DS40">
        <v>1999.96</v>
      </c>
      <c r="DT40">
        <v>0.98000100000000001</v>
      </c>
      <c r="DU40">
        <v>1.9999200000000002E-2</v>
      </c>
      <c r="DV40">
        <v>0</v>
      </c>
      <c r="DW40">
        <v>811.59</v>
      </c>
      <c r="DX40">
        <v>9.9997699999999995E-2</v>
      </c>
      <c r="DY40">
        <v>17482.3</v>
      </c>
      <c r="DZ40">
        <v>16941.5</v>
      </c>
      <c r="EA40">
        <v>51.311999999999998</v>
      </c>
      <c r="EB40">
        <v>51.811999999999998</v>
      </c>
      <c r="EC40">
        <v>51.686999999999998</v>
      </c>
      <c r="ED40">
        <v>51.125</v>
      </c>
      <c r="EE40">
        <v>52.25</v>
      </c>
      <c r="EF40">
        <v>1959.86</v>
      </c>
      <c r="EG40">
        <v>40</v>
      </c>
      <c r="EH40">
        <v>0</v>
      </c>
      <c r="EI40">
        <v>128.0999999046326</v>
      </c>
      <c r="EJ40">
        <v>0</v>
      </c>
      <c r="EK40">
        <v>811.46038461538467</v>
      </c>
      <c r="EL40">
        <v>-2.6776067955467009</v>
      </c>
      <c r="EM40">
        <v>48.574359151510272</v>
      </c>
      <c r="EN40">
        <v>17488.06923076923</v>
      </c>
      <c r="EO40">
        <v>15</v>
      </c>
      <c r="EP40">
        <v>1659639149</v>
      </c>
      <c r="EQ40" t="s">
        <v>532</v>
      </c>
      <c r="ER40">
        <v>1659639133.5</v>
      </c>
      <c r="ES40">
        <v>1659639149</v>
      </c>
      <c r="ET40">
        <v>58</v>
      </c>
      <c r="EU40">
        <v>-4.0000000000000001E-3</v>
      </c>
      <c r="EV40">
        <v>-2E-3</v>
      </c>
      <c r="EW40">
        <v>-0.96799999999999997</v>
      </c>
      <c r="EX40">
        <v>0.107</v>
      </c>
      <c r="EY40">
        <v>500</v>
      </c>
      <c r="EZ40">
        <v>22</v>
      </c>
      <c r="FA40">
        <v>0.06</v>
      </c>
      <c r="FB40">
        <v>0.02</v>
      </c>
      <c r="FC40">
        <v>42.259106532049387</v>
      </c>
      <c r="FD40">
        <v>-0.97019832595969202</v>
      </c>
      <c r="FE40">
        <v>0.15417098765878659</v>
      </c>
      <c r="FF40">
        <v>1</v>
      </c>
      <c r="FG40">
        <v>0.23063475012793541</v>
      </c>
      <c r="FH40">
        <v>8.8078695533079111E-3</v>
      </c>
      <c r="FI40">
        <v>1.9637808343929198E-3</v>
      </c>
      <c r="FJ40">
        <v>1</v>
      </c>
      <c r="FK40">
        <v>2</v>
      </c>
      <c r="FL40">
        <v>2</v>
      </c>
      <c r="FM40" t="s">
        <v>412</v>
      </c>
      <c r="FN40">
        <v>2.8992599999999999</v>
      </c>
      <c r="FO40">
        <v>2.7297400000000001</v>
      </c>
      <c r="FP40">
        <v>9.5574800000000001E-2</v>
      </c>
      <c r="FQ40">
        <v>0.103562</v>
      </c>
      <c r="FR40">
        <v>0.12742999999999999</v>
      </c>
      <c r="FS40">
        <v>0.10984099999999999</v>
      </c>
      <c r="FT40">
        <v>21077.200000000001</v>
      </c>
      <c r="FU40">
        <v>19413.099999999999</v>
      </c>
      <c r="FV40">
        <v>23240.7</v>
      </c>
      <c r="FW40">
        <v>21709</v>
      </c>
      <c r="FX40">
        <v>28600.799999999999</v>
      </c>
      <c r="FY40">
        <v>27004.6</v>
      </c>
      <c r="FZ40">
        <v>36626.9</v>
      </c>
      <c r="GA40">
        <v>33824.800000000003</v>
      </c>
      <c r="GB40">
        <v>1.9107499999999999</v>
      </c>
      <c r="GC40">
        <v>1.78515</v>
      </c>
      <c r="GD40">
        <v>-5.0589399999999996E-3</v>
      </c>
      <c r="GE40">
        <v>0</v>
      </c>
      <c r="GF40">
        <v>32.072200000000002</v>
      </c>
      <c r="GG40">
        <v>999.9</v>
      </c>
      <c r="GH40">
        <v>43.6</v>
      </c>
      <c r="GI40">
        <v>41.8</v>
      </c>
      <c r="GJ40">
        <v>35.992400000000004</v>
      </c>
      <c r="GK40">
        <v>60.772399999999998</v>
      </c>
      <c r="GL40">
        <v>35.504800000000003</v>
      </c>
      <c r="GM40">
        <v>1</v>
      </c>
      <c r="GN40">
        <v>0.865506</v>
      </c>
      <c r="GO40">
        <v>4.4498100000000003</v>
      </c>
      <c r="GP40">
        <v>20.050799999999999</v>
      </c>
      <c r="GQ40">
        <v>5.26356</v>
      </c>
      <c r="GR40">
        <v>11.9641</v>
      </c>
      <c r="GS40">
        <v>4.9798499999999999</v>
      </c>
      <c r="GT40">
        <v>3.298</v>
      </c>
      <c r="GU40">
        <v>9999</v>
      </c>
      <c r="GV40">
        <v>9999</v>
      </c>
      <c r="GW40">
        <v>9999</v>
      </c>
      <c r="GX40">
        <v>999.9</v>
      </c>
      <c r="GY40">
        <v>1.8644000000000001</v>
      </c>
      <c r="GZ40">
        <v>1.8603700000000001</v>
      </c>
      <c r="HA40">
        <v>1.86697</v>
      </c>
      <c r="HB40">
        <v>1.86371</v>
      </c>
      <c r="HC40">
        <v>1.8623400000000001</v>
      </c>
      <c r="HD40">
        <v>1.8623400000000001</v>
      </c>
      <c r="HE40">
        <v>1.8636600000000001</v>
      </c>
      <c r="HF40">
        <v>1.8649100000000001</v>
      </c>
      <c r="HG40">
        <v>0</v>
      </c>
      <c r="HH40">
        <v>0</v>
      </c>
      <c r="HI40">
        <v>0</v>
      </c>
      <c r="HJ40">
        <v>0</v>
      </c>
      <c r="HK40" t="s">
        <v>413</v>
      </c>
      <c r="HL40" t="s">
        <v>414</v>
      </c>
      <c r="HM40" t="s">
        <v>415</v>
      </c>
      <c r="HN40" t="s">
        <v>415</v>
      </c>
      <c r="HO40" t="s">
        <v>415</v>
      </c>
      <c r="HP40" t="s">
        <v>415</v>
      </c>
      <c r="HQ40">
        <v>0</v>
      </c>
      <c r="HR40">
        <v>100</v>
      </c>
      <c r="HS40">
        <v>100</v>
      </c>
      <c r="HT40">
        <v>-0.94</v>
      </c>
      <c r="HU40">
        <v>0.31940000000000002</v>
      </c>
      <c r="HV40">
        <v>-0.59268698814800069</v>
      </c>
      <c r="HW40">
        <v>-1.0353314661582381E-3</v>
      </c>
      <c r="HX40">
        <v>6.6505181264543773E-7</v>
      </c>
      <c r="HY40">
        <v>-1.850793754579626E-10</v>
      </c>
      <c r="HZ40">
        <v>-0.2019916424490984</v>
      </c>
      <c r="IA40">
        <v>-1.648161748699347E-2</v>
      </c>
      <c r="IB40">
        <v>1.7912429842672831E-3</v>
      </c>
      <c r="IC40">
        <v>-1.8786734536791681E-5</v>
      </c>
      <c r="ID40">
        <v>3</v>
      </c>
      <c r="IE40">
        <v>2022</v>
      </c>
      <c r="IF40">
        <v>2</v>
      </c>
      <c r="IG40">
        <v>30</v>
      </c>
      <c r="IH40">
        <v>1</v>
      </c>
      <c r="II40">
        <v>0.7</v>
      </c>
      <c r="IJ40">
        <v>1.2805200000000001</v>
      </c>
      <c r="IK40">
        <v>2.6916500000000001</v>
      </c>
      <c r="IL40">
        <v>1.4514199999999999</v>
      </c>
      <c r="IM40">
        <v>2.33521</v>
      </c>
      <c r="IN40">
        <v>1.5942400000000001</v>
      </c>
      <c r="IO40">
        <v>2.4011200000000001</v>
      </c>
      <c r="IP40">
        <v>45.633099999999999</v>
      </c>
      <c r="IQ40">
        <v>23.780999999999999</v>
      </c>
      <c r="IR40">
        <v>18</v>
      </c>
      <c r="IS40">
        <v>473.09399999999999</v>
      </c>
      <c r="IT40">
        <v>435.20100000000002</v>
      </c>
      <c r="IU40">
        <v>27.69</v>
      </c>
      <c r="IV40">
        <v>37.4041</v>
      </c>
      <c r="IW40">
        <v>30.001300000000001</v>
      </c>
      <c r="IX40">
        <v>37.193399999999997</v>
      </c>
      <c r="IY40">
        <v>37.140500000000003</v>
      </c>
      <c r="IZ40">
        <v>25.578600000000002</v>
      </c>
      <c r="JA40">
        <v>38.913499999999999</v>
      </c>
      <c r="JB40">
        <v>0</v>
      </c>
      <c r="JC40">
        <v>27.665400000000002</v>
      </c>
      <c r="JD40">
        <v>500</v>
      </c>
      <c r="JE40">
        <v>22.675000000000001</v>
      </c>
      <c r="JF40">
        <v>98.075699999999998</v>
      </c>
      <c r="JG40">
        <v>97.6768</v>
      </c>
    </row>
    <row r="41" spans="1:267" x14ac:dyDescent="0.3">
      <c r="A41">
        <v>25</v>
      </c>
      <c r="B41">
        <v>1659639362.5999999</v>
      </c>
      <c r="C41">
        <v>4615.0999999046326</v>
      </c>
      <c r="D41" t="s">
        <v>533</v>
      </c>
      <c r="E41" t="s">
        <v>534</v>
      </c>
      <c r="F41" t="s">
        <v>401</v>
      </c>
      <c r="G41" t="s">
        <v>402</v>
      </c>
      <c r="H41" t="s">
        <v>484</v>
      </c>
      <c r="I41" t="s">
        <v>403</v>
      </c>
      <c r="J41" t="s">
        <v>405</v>
      </c>
      <c r="K41">
        <f t="shared" si="0"/>
        <v>4.6901850677497716</v>
      </c>
      <c r="L41">
        <v>1659639362.5999999</v>
      </c>
      <c r="M41">
        <f t="shared" si="1"/>
        <v>3.8073080854478928E-3</v>
      </c>
      <c r="N41">
        <f t="shared" si="2"/>
        <v>3.8073080854478927</v>
      </c>
      <c r="O41">
        <f t="shared" si="3"/>
        <v>42.648990428702803</v>
      </c>
      <c r="P41">
        <f t="shared" si="4"/>
        <v>546.26499999999999</v>
      </c>
      <c r="Q41">
        <f t="shared" si="5"/>
        <v>156.56913447241456</v>
      </c>
      <c r="R41">
        <f t="shared" si="6"/>
        <v>15.486806155477133</v>
      </c>
      <c r="S41">
        <f t="shared" si="7"/>
        <v>54.033000776485999</v>
      </c>
      <c r="T41">
        <f t="shared" si="8"/>
        <v>0.18608804154688863</v>
      </c>
      <c r="U41">
        <f t="shared" si="9"/>
        <v>2.9061641834259868</v>
      </c>
      <c r="V41">
        <f t="shared" si="10"/>
        <v>0.17971273241367311</v>
      </c>
      <c r="W41">
        <f t="shared" si="11"/>
        <v>0.11287505811898815</v>
      </c>
      <c r="X41">
        <f t="shared" si="12"/>
        <v>321.51861300266268</v>
      </c>
      <c r="Y41">
        <f t="shared" si="13"/>
        <v>32.194754195427393</v>
      </c>
      <c r="Z41">
        <f t="shared" si="14"/>
        <v>31.982299999999999</v>
      </c>
      <c r="AA41">
        <f t="shared" si="15"/>
        <v>4.7703014913773876</v>
      </c>
      <c r="AB41">
        <f t="shared" si="16"/>
        <v>60.073730240283588</v>
      </c>
      <c r="AC41">
        <f t="shared" si="17"/>
        <v>2.7544748108025199</v>
      </c>
      <c r="AD41">
        <f t="shared" si="18"/>
        <v>4.5851569392896705</v>
      </c>
      <c r="AE41">
        <f t="shared" si="19"/>
        <v>2.0158266805748677</v>
      </c>
      <c r="AF41">
        <f t="shared" si="20"/>
        <v>-167.90228656825207</v>
      </c>
      <c r="AG41">
        <f t="shared" si="21"/>
        <v>-109.2822936111608</v>
      </c>
      <c r="AH41">
        <f t="shared" si="22"/>
        <v>-8.4971762544294762</v>
      </c>
      <c r="AI41">
        <f t="shared" si="23"/>
        <v>35.836856568820352</v>
      </c>
      <c r="AJ41">
        <v>0</v>
      </c>
      <c r="AK41">
        <v>0</v>
      </c>
      <c r="AL41">
        <f t="shared" si="24"/>
        <v>1</v>
      </c>
      <c r="AM41">
        <f t="shared" si="25"/>
        <v>0</v>
      </c>
      <c r="AN41">
        <f t="shared" si="26"/>
        <v>51443.742664720303</v>
      </c>
      <c r="AO41" t="s">
        <v>406</v>
      </c>
      <c r="AP41">
        <v>10366.9</v>
      </c>
      <c r="AQ41">
        <v>993.59653846153856</v>
      </c>
      <c r="AR41">
        <v>3431.87</v>
      </c>
      <c r="AS41">
        <f t="shared" si="27"/>
        <v>0.71047955241266758</v>
      </c>
      <c r="AT41">
        <v>-3.9894345373445681</v>
      </c>
      <c r="AU41" t="s">
        <v>535</v>
      </c>
      <c r="AV41">
        <v>10092.6</v>
      </c>
      <c r="AW41">
        <v>805.5419999999998</v>
      </c>
      <c r="AX41">
        <v>1087.68</v>
      </c>
      <c r="AY41">
        <f t="shared" si="28"/>
        <v>0.25939430714916178</v>
      </c>
      <c r="AZ41">
        <v>0.5</v>
      </c>
      <c r="BA41">
        <f t="shared" si="29"/>
        <v>1681.2165000013795</v>
      </c>
      <c r="BB41">
        <f t="shared" si="30"/>
        <v>42.648990428702803</v>
      </c>
      <c r="BC41">
        <f t="shared" si="31"/>
        <v>218.04899459279829</v>
      </c>
      <c r="BD41">
        <f t="shared" si="32"/>
        <v>2.774087987240733E-2</v>
      </c>
      <c r="BE41">
        <f t="shared" si="33"/>
        <v>2.1552202853780518</v>
      </c>
      <c r="BF41">
        <f t="shared" si="34"/>
        <v>611.82793471415516</v>
      </c>
      <c r="BG41" t="s">
        <v>536</v>
      </c>
      <c r="BH41">
        <v>590.95000000000005</v>
      </c>
      <c r="BI41">
        <f t="shared" si="35"/>
        <v>590.95000000000005</v>
      </c>
      <c r="BJ41">
        <f t="shared" si="36"/>
        <v>0.45668762871432778</v>
      </c>
      <c r="BK41">
        <f t="shared" si="37"/>
        <v>0.56799065890926714</v>
      </c>
      <c r="BL41">
        <f t="shared" si="38"/>
        <v>0.82515171141742805</v>
      </c>
      <c r="BM41">
        <f t="shared" si="39"/>
        <v>2.9988054795864594</v>
      </c>
      <c r="BN41">
        <f t="shared" si="40"/>
        <v>0.96141390085134304</v>
      </c>
      <c r="BO41">
        <f t="shared" si="41"/>
        <v>0.41668104193503447</v>
      </c>
      <c r="BP41">
        <f t="shared" si="42"/>
        <v>0.58331895806496559</v>
      </c>
      <c r="BQ41">
        <v>8907</v>
      </c>
      <c r="BR41">
        <v>300</v>
      </c>
      <c r="BS41">
        <v>300</v>
      </c>
      <c r="BT41">
        <v>300</v>
      </c>
      <c r="BU41">
        <v>10092.6</v>
      </c>
      <c r="BV41">
        <v>1006.98</v>
      </c>
      <c r="BW41">
        <v>-1.07508E-2</v>
      </c>
      <c r="BX41">
        <v>3.52</v>
      </c>
      <c r="BY41" t="s">
        <v>409</v>
      </c>
      <c r="BZ41" t="s">
        <v>409</v>
      </c>
      <c r="CA41" t="s">
        <v>409</v>
      </c>
      <c r="CB41" t="s">
        <v>409</v>
      </c>
      <c r="CC41" t="s">
        <v>409</v>
      </c>
      <c r="CD41" t="s">
        <v>409</v>
      </c>
      <c r="CE41" t="s">
        <v>409</v>
      </c>
      <c r="CF41" t="s">
        <v>409</v>
      </c>
      <c r="CG41" t="s">
        <v>409</v>
      </c>
      <c r="CH41" t="s">
        <v>409</v>
      </c>
      <c r="CI41">
        <f t="shared" si="43"/>
        <v>2000.02</v>
      </c>
      <c r="CJ41">
        <f t="shared" si="44"/>
        <v>1681.2165000013795</v>
      </c>
      <c r="CK41">
        <f t="shared" si="45"/>
        <v>0.84059984400224974</v>
      </c>
      <c r="CL41">
        <f t="shared" si="46"/>
        <v>0.16075769892434211</v>
      </c>
      <c r="CM41">
        <v>6</v>
      </c>
      <c r="CN41">
        <v>0.5</v>
      </c>
      <c r="CO41" t="s">
        <v>410</v>
      </c>
      <c r="CP41">
        <v>2</v>
      </c>
      <c r="CQ41">
        <v>1659639362.5999999</v>
      </c>
      <c r="CR41">
        <v>546.26499999999999</v>
      </c>
      <c r="CS41">
        <v>599.93299999999999</v>
      </c>
      <c r="CT41">
        <v>27.847300000000001</v>
      </c>
      <c r="CU41">
        <v>23.406300000000002</v>
      </c>
      <c r="CV41">
        <v>547.33299999999997</v>
      </c>
      <c r="CW41">
        <v>27.562899999999999</v>
      </c>
      <c r="CX41">
        <v>500.06099999999998</v>
      </c>
      <c r="CY41">
        <v>98.814999999999998</v>
      </c>
      <c r="CZ41">
        <v>9.8532400000000006E-2</v>
      </c>
      <c r="DA41">
        <v>31.284800000000001</v>
      </c>
      <c r="DB41">
        <v>31.982299999999999</v>
      </c>
      <c r="DC41">
        <v>999.9</v>
      </c>
      <c r="DD41">
        <v>0</v>
      </c>
      <c r="DE41">
        <v>0</v>
      </c>
      <c r="DF41">
        <v>9985.6200000000008</v>
      </c>
      <c r="DG41">
        <v>0</v>
      </c>
      <c r="DH41">
        <v>1363.15</v>
      </c>
      <c r="DI41">
        <v>-53.667700000000004</v>
      </c>
      <c r="DJ41">
        <v>561.91300000000001</v>
      </c>
      <c r="DK41">
        <v>614.31200000000001</v>
      </c>
      <c r="DL41">
        <v>4.44095</v>
      </c>
      <c r="DM41">
        <v>599.93299999999999</v>
      </c>
      <c r="DN41">
        <v>23.406300000000002</v>
      </c>
      <c r="DO41">
        <v>2.7517299999999998</v>
      </c>
      <c r="DP41">
        <v>2.3129</v>
      </c>
      <c r="DQ41">
        <v>22.597300000000001</v>
      </c>
      <c r="DR41">
        <v>19.766500000000001</v>
      </c>
      <c r="DS41">
        <v>2000.02</v>
      </c>
      <c r="DT41">
        <v>0.98000600000000004</v>
      </c>
      <c r="DU41">
        <v>1.9993799999999999E-2</v>
      </c>
      <c r="DV41">
        <v>0</v>
      </c>
      <c r="DW41">
        <v>806.51499999999999</v>
      </c>
      <c r="DX41">
        <v>9.9997699999999995E-2</v>
      </c>
      <c r="DY41">
        <v>17403.2</v>
      </c>
      <c r="DZ41">
        <v>16942.099999999999</v>
      </c>
      <c r="EA41">
        <v>51.436999999999998</v>
      </c>
      <c r="EB41">
        <v>52</v>
      </c>
      <c r="EC41">
        <v>51.875</v>
      </c>
      <c r="ED41">
        <v>51.311999999999998</v>
      </c>
      <c r="EE41">
        <v>52.375</v>
      </c>
      <c r="EF41">
        <v>1959.93</v>
      </c>
      <c r="EG41">
        <v>39.99</v>
      </c>
      <c r="EH41">
        <v>0</v>
      </c>
      <c r="EI41">
        <v>170.29999995231631</v>
      </c>
      <c r="EJ41">
        <v>0</v>
      </c>
      <c r="EK41">
        <v>805.5419999999998</v>
      </c>
      <c r="EL41">
        <v>4.8880768751830157</v>
      </c>
      <c r="EM41">
        <v>-129.88461641330309</v>
      </c>
      <c r="EN41">
        <v>17389.227999999999</v>
      </c>
      <c r="EO41">
        <v>15</v>
      </c>
      <c r="EP41">
        <v>1659639325.5</v>
      </c>
      <c r="EQ41" t="s">
        <v>537</v>
      </c>
      <c r="ER41">
        <v>1659639325.5</v>
      </c>
      <c r="ES41">
        <v>1659639318.5</v>
      </c>
      <c r="ET41">
        <v>59</v>
      </c>
      <c r="EU41">
        <v>-7.6999999999999999E-2</v>
      </c>
      <c r="EV41">
        <v>-2.7E-2</v>
      </c>
      <c r="EW41">
        <v>-1.0920000000000001</v>
      </c>
      <c r="EX41">
        <v>0.13500000000000001</v>
      </c>
      <c r="EY41">
        <v>600</v>
      </c>
      <c r="EZ41">
        <v>24</v>
      </c>
      <c r="FA41">
        <v>0.04</v>
      </c>
      <c r="FB41">
        <v>0.02</v>
      </c>
      <c r="FC41">
        <v>42.393967124211628</v>
      </c>
      <c r="FD41">
        <v>0.67367103465910083</v>
      </c>
      <c r="FE41">
        <v>0.17115191804430191</v>
      </c>
      <c r="FF41">
        <v>1</v>
      </c>
      <c r="FG41">
        <v>0.18188191898726591</v>
      </c>
      <c r="FH41">
        <v>5.1203747651536298E-2</v>
      </c>
      <c r="FI41">
        <v>1.1332304769351809E-2</v>
      </c>
      <c r="FJ41">
        <v>1</v>
      </c>
      <c r="FK41">
        <v>2</v>
      </c>
      <c r="FL41">
        <v>2</v>
      </c>
      <c r="FM41" t="s">
        <v>412</v>
      </c>
      <c r="FN41">
        <v>2.8993500000000001</v>
      </c>
      <c r="FO41">
        <v>2.73204</v>
      </c>
      <c r="FP41">
        <v>0.11067</v>
      </c>
      <c r="FQ41">
        <v>0.118005</v>
      </c>
      <c r="FR41">
        <v>0.12675900000000001</v>
      </c>
      <c r="FS41">
        <v>0.11210199999999999</v>
      </c>
      <c r="FT41">
        <v>20721.5</v>
      </c>
      <c r="FU41">
        <v>19096.3</v>
      </c>
      <c r="FV41">
        <v>23236.799999999999</v>
      </c>
      <c r="FW41">
        <v>21704.9</v>
      </c>
      <c r="FX41">
        <v>28617.8</v>
      </c>
      <c r="FY41">
        <v>26930.9</v>
      </c>
      <c r="FZ41">
        <v>36620.5</v>
      </c>
      <c r="GA41">
        <v>33818.400000000001</v>
      </c>
      <c r="GB41">
        <v>1.91</v>
      </c>
      <c r="GC41">
        <v>1.78607</v>
      </c>
      <c r="GD41">
        <v>-1.20699E-3</v>
      </c>
      <c r="GE41">
        <v>0</v>
      </c>
      <c r="GF41">
        <v>32.001899999999999</v>
      </c>
      <c r="GG41">
        <v>999.9</v>
      </c>
      <c r="GH41">
        <v>43.6</v>
      </c>
      <c r="GI41">
        <v>41.8</v>
      </c>
      <c r="GJ41">
        <v>35.984400000000001</v>
      </c>
      <c r="GK41">
        <v>60.877800000000001</v>
      </c>
      <c r="GL41">
        <v>35.801299999999998</v>
      </c>
      <c r="GM41">
        <v>1</v>
      </c>
      <c r="GN41">
        <v>0.87230200000000002</v>
      </c>
      <c r="GO41">
        <v>4.5218499999999997</v>
      </c>
      <c r="GP41">
        <v>20.048200000000001</v>
      </c>
      <c r="GQ41">
        <v>5.2652099999999997</v>
      </c>
      <c r="GR41">
        <v>11.9643</v>
      </c>
      <c r="GS41">
        <v>4.9797500000000001</v>
      </c>
      <c r="GT41">
        <v>3.298</v>
      </c>
      <c r="GU41">
        <v>9999</v>
      </c>
      <c r="GV41">
        <v>9999</v>
      </c>
      <c r="GW41">
        <v>9999</v>
      </c>
      <c r="GX41">
        <v>999.9</v>
      </c>
      <c r="GY41">
        <v>1.86439</v>
      </c>
      <c r="GZ41">
        <v>1.86039</v>
      </c>
      <c r="HA41">
        <v>1.86703</v>
      </c>
      <c r="HB41">
        <v>1.86371</v>
      </c>
      <c r="HC41">
        <v>1.8623400000000001</v>
      </c>
      <c r="HD41">
        <v>1.8623400000000001</v>
      </c>
      <c r="HE41">
        <v>1.8636299999999999</v>
      </c>
      <c r="HF41">
        <v>1.8649100000000001</v>
      </c>
      <c r="HG41">
        <v>0</v>
      </c>
      <c r="HH41">
        <v>0</v>
      </c>
      <c r="HI41">
        <v>0</v>
      </c>
      <c r="HJ41">
        <v>0</v>
      </c>
      <c r="HK41" t="s">
        <v>413</v>
      </c>
      <c r="HL41" t="s">
        <v>414</v>
      </c>
      <c r="HM41" t="s">
        <v>415</v>
      </c>
      <c r="HN41" t="s">
        <v>415</v>
      </c>
      <c r="HO41" t="s">
        <v>415</v>
      </c>
      <c r="HP41" t="s">
        <v>415</v>
      </c>
      <c r="HQ41">
        <v>0</v>
      </c>
      <c r="HR41">
        <v>100</v>
      </c>
      <c r="HS41">
        <v>100</v>
      </c>
      <c r="HT41">
        <v>-1.0680000000000001</v>
      </c>
      <c r="HU41">
        <v>0.28439999999999999</v>
      </c>
      <c r="HV41">
        <v>-0.66945792145863303</v>
      </c>
      <c r="HW41">
        <v>-1.0353314661582381E-3</v>
      </c>
      <c r="HX41">
        <v>6.6505181264543773E-7</v>
      </c>
      <c r="HY41">
        <v>-1.850793754579626E-10</v>
      </c>
      <c r="HZ41">
        <v>-0.22877971125590749</v>
      </c>
      <c r="IA41">
        <v>-1.648161748699347E-2</v>
      </c>
      <c r="IB41">
        <v>1.7912429842672831E-3</v>
      </c>
      <c r="IC41">
        <v>-1.8786734536791681E-5</v>
      </c>
      <c r="ID41">
        <v>3</v>
      </c>
      <c r="IE41">
        <v>2022</v>
      </c>
      <c r="IF41">
        <v>2</v>
      </c>
      <c r="IG41">
        <v>30</v>
      </c>
      <c r="IH41">
        <v>0.6</v>
      </c>
      <c r="II41">
        <v>0.7</v>
      </c>
      <c r="IJ41">
        <v>1.48438</v>
      </c>
      <c r="IK41">
        <v>2.6892100000000001</v>
      </c>
      <c r="IL41">
        <v>1.4514199999999999</v>
      </c>
      <c r="IM41">
        <v>2.33521</v>
      </c>
      <c r="IN41">
        <v>1.5942400000000001</v>
      </c>
      <c r="IO41">
        <v>2.3547400000000001</v>
      </c>
      <c r="IP41">
        <v>45.633099999999999</v>
      </c>
      <c r="IQ41">
        <v>23.772300000000001</v>
      </c>
      <c r="IR41">
        <v>18</v>
      </c>
      <c r="IS41">
        <v>472.95400000000001</v>
      </c>
      <c r="IT41">
        <v>436.14400000000001</v>
      </c>
      <c r="IU41">
        <v>27.527699999999999</v>
      </c>
      <c r="IV41">
        <v>37.464500000000001</v>
      </c>
      <c r="IW41">
        <v>30.0002</v>
      </c>
      <c r="IX41">
        <v>37.240299999999998</v>
      </c>
      <c r="IY41">
        <v>37.185299999999998</v>
      </c>
      <c r="IZ41">
        <v>29.658100000000001</v>
      </c>
      <c r="JA41">
        <v>37.325800000000001</v>
      </c>
      <c r="JB41">
        <v>0</v>
      </c>
      <c r="JC41">
        <v>27.537199999999999</v>
      </c>
      <c r="JD41">
        <v>600</v>
      </c>
      <c r="JE41">
        <v>23.4848</v>
      </c>
      <c r="JF41">
        <v>98.058800000000005</v>
      </c>
      <c r="JG41">
        <v>97.658500000000004</v>
      </c>
    </row>
    <row r="42" spans="1:267" x14ac:dyDescent="0.3">
      <c r="A42">
        <v>26</v>
      </c>
      <c r="B42">
        <v>1659639488.5999999</v>
      </c>
      <c r="C42">
        <v>4741.0999999046326</v>
      </c>
      <c r="D42" t="s">
        <v>538</v>
      </c>
      <c r="E42" t="s">
        <v>539</v>
      </c>
      <c r="F42" t="s">
        <v>401</v>
      </c>
      <c r="G42" t="s">
        <v>402</v>
      </c>
      <c r="H42" t="s">
        <v>484</v>
      </c>
      <c r="I42" t="s">
        <v>403</v>
      </c>
      <c r="J42" t="s">
        <v>405</v>
      </c>
      <c r="K42">
        <f t="shared" si="0"/>
        <v>3.4305640185281185</v>
      </c>
      <c r="L42">
        <v>1659639488.5999999</v>
      </c>
      <c r="M42">
        <f t="shared" si="1"/>
        <v>2.6946455594772075E-3</v>
      </c>
      <c r="N42">
        <f t="shared" si="2"/>
        <v>2.6946455594772076</v>
      </c>
      <c r="O42">
        <f t="shared" si="3"/>
        <v>42.404074520527239</v>
      </c>
      <c r="P42">
        <f t="shared" si="4"/>
        <v>746.69</v>
      </c>
      <c r="Q42">
        <f t="shared" si="5"/>
        <v>197.84834896590056</v>
      </c>
      <c r="R42">
        <f t="shared" si="6"/>
        <v>19.571378291374238</v>
      </c>
      <c r="S42">
        <f t="shared" si="7"/>
        <v>73.863403625900006</v>
      </c>
      <c r="T42">
        <f t="shared" si="8"/>
        <v>0.13002729638740348</v>
      </c>
      <c r="U42">
        <f t="shared" si="9"/>
        <v>2.91232498130225</v>
      </c>
      <c r="V42">
        <f t="shared" si="10"/>
        <v>0.12688613305974492</v>
      </c>
      <c r="W42">
        <f t="shared" si="11"/>
        <v>7.9579733921673626E-2</v>
      </c>
      <c r="X42">
        <f t="shared" si="12"/>
        <v>321.47827500266436</v>
      </c>
      <c r="Y42">
        <f t="shared" si="13"/>
        <v>32.297174933700084</v>
      </c>
      <c r="Z42">
        <f t="shared" si="14"/>
        <v>31.950700000000001</v>
      </c>
      <c r="AA42">
        <f t="shared" si="15"/>
        <v>4.7617749694955416</v>
      </c>
      <c r="AB42">
        <f t="shared" si="16"/>
        <v>60.40853092442191</v>
      </c>
      <c r="AC42">
        <f t="shared" si="17"/>
        <v>2.7406785973269998</v>
      </c>
      <c r="AD42">
        <f t="shared" si="18"/>
        <v>4.5369065517516178</v>
      </c>
      <c r="AE42">
        <f t="shared" si="19"/>
        <v>2.0210963721685418</v>
      </c>
      <c r="AF42">
        <f t="shared" si="20"/>
        <v>-118.83386917294484</v>
      </c>
      <c r="AG42">
        <f t="shared" si="21"/>
        <v>-133.72479048263838</v>
      </c>
      <c r="AH42">
        <f t="shared" si="22"/>
        <v>-10.364595596128975</v>
      </c>
      <c r="AI42">
        <f t="shared" si="23"/>
        <v>58.555019750952141</v>
      </c>
      <c r="AJ42">
        <v>0</v>
      </c>
      <c r="AK42">
        <v>0</v>
      </c>
      <c r="AL42">
        <f t="shared" si="24"/>
        <v>1</v>
      </c>
      <c r="AM42">
        <f t="shared" si="25"/>
        <v>0</v>
      </c>
      <c r="AN42">
        <f t="shared" si="26"/>
        <v>51649.561015966414</v>
      </c>
      <c r="AO42" t="s">
        <v>406</v>
      </c>
      <c r="AP42">
        <v>10366.9</v>
      </c>
      <c r="AQ42">
        <v>993.59653846153856</v>
      </c>
      <c r="AR42">
        <v>3431.87</v>
      </c>
      <c r="AS42">
        <f t="shared" si="27"/>
        <v>0.71047955241266758</v>
      </c>
      <c r="AT42">
        <v>-3.9894345373445681</v>
      </c>
      <c r="AU42" t="s">
        <v>540</v>
      </c>
      <c r="AV42">
        <v>10090.200000000001</v>
      </c>
      <c r="AW42">
        <v>804.17673076923086</v>
      </c>
      <c r="AX42">
        <v>1084.3399999999999</v>
      </c>
      <c r="AY42">
        <f t="shared" si="28"/>
        <v>0.25837216115864869</v>
      </c>
      <c r="AZ42">
        <v>0.5</v>
      </c>
      <c r="BA42">
        <f t="shared" si="29"/>
        <v>1680.9987000013805</v>
      </c>
      <c r="BB42">
        <f t="shared" si="30"/>
        <v>42.404074520527239</v>
      </c>
      <c r="BC42">
        <f t="shared" si="31"/>
        <v>217.16163351211782</v>
      </c>
      <c r="BD42">
        <f t="shared" si="32"/>
        <v>2.759877747545772E-2</v>
      </c>
      <c r="BE42">
        <f t="shared" si="33"/>
        <v>2.1649390412601215</v>
      </c>
      <c r="BF42">
        <f t="shared" si="34"/>
        <v>610.76968874473425</v>
      </c>
      <c r="BG42" t="s">
        <v>541</v>
      </c>
      <c r="BH42">
        <v>593.23</v>
      </c>
      <c r="BI42">
        <f t="shared" si="35"/>
        <v>593.23</v>
      </c>
      <c r="BJ42">
        <f t="shared" si="36"/>
        <v>0.45291144843868159</v>
      </c>
      <c r="BK42">
        <f t="shared" si="37"/>
        <v>0.57046948592121749</v>
      </c>
      <c r="BL42">
        <f t="shared" si="38"/>
        <v>0.82699109432686069</v>
      </c>
      <c r="BM42">
        <f t="shared" si="39"/>
        <v>3.0874210051158633</v>
      </c>
      <c r="BN42">
        <f t="shared" si="40"/>
        <v>0.96278372259311473</v>
      </c>
      <c r="BO42">
        <f t="shared" si="41"/>
        <v>0.42082741291125203</v>
      </c>
      <c r="BP42">
        <f t="shared" si="42"/>
        <v>0.57917258708874797</v>
      </c>
      <c r="BQ42">
        <v>8909</v>
      </c>
      <c r="BR42">
        <v>300</v>
      </c>
      <c r="BS42">
        <v>300</v>
      </c>
      <c r="BT42">
        <v>300</v>
      </c>
      <c r="BU42">
        <v>10090.200000000001</v>
      </c>
      <c r="BV42">
        <v>1004.17</v>
      </c>
      <c r="BW42">
        <v>-1.0748499999999999E-2</v>
      </c>
      <c r="BX42">
        <v>5.22</v>
      </c>
      <c r="BY42" t="s">
        <v>409</v>
      </c>
      <c r="BZ42" t="s">
        <v>409</v>
      </c>
      <c r="CA42" t="s">
        <v>409</v>
      </c>
      <c r="CB42" t="s">
        <v>409</v>
      </c>
      <c r="CC42" t="s">
        <v>409</v>
      </c>
      <c r="CD42" t="s">
        <v>409</v>
      </c>
      <c r="CE42" t="s">
        <v>409</v>
      </c>
      <c r="CF42" t="s">
        <v>409</v>
      </c>
      <c r="CG42" t="s">
        <v>409</v>
      </c>
      <c r="CH42" t="s">
        <v>409</v>
      </c>
      <c r="CI42">
        <f t="shared" si="43"/>
        <v>1999.76</v>
      </c>
      <c r="CJ42">
        <f t="shared" si="44"/>
        <v>1680.9987000013805</v>
      </c>
      <c r="CK42">
        <f t="shared" si="45"/>
        <v>0.84060022202733353</v>
      </c>
      <c r="CL42">
        <f t="shared" si="46"/>
        <v>0.16075842851275371</v>
      </c>
      <c r="CM42">
        <v>6</v>
      </c>
      <c r="CN42">
        <v>0.5</v>
      </c>
      <c r="CO42" t="s">
        <v>410</v>
      </c>
      <c r="CP42">
        <v>2</v>
      </c>
      <c r="CQ42">
        <v>1659639488.5999999</v>
      </c>
      <c r="CR42">
        <v>746.69</v>
      </c>
      <c r="CS42">
        <v>799.95399999999995</v>
      </c>
      <c r="CT42">
        <v>27.7057</v>
      </c>
      <c r="CU42">
        <v>24.563800000000001</v>
      </c>
      <c r="CV42">
        <v>747.86199999999997</v>
      </c>
      <c r="CW42">
        <v>27.417899999999999</v>
      </c>
      <c r="CX42">
        <v>500.33199999999999</v>
      </c>
      <c r="CY42">
        <v>98.817800000000005</v>
      </c>
      <c r="CZ42">
        <v>0.10331</v>
      </c>
      <c r="DA42">
        <v>31.099</v>
      </c>
      <c r="DB42">
        <v>31.950700000000001</v>
      </c>
      <c r="DC42">
        <v>999.9</v>
      </c>
      <c r="DD42">
        <v>0</v>
      </c>
      <c r="DE42">
        <v>0</v>
      </c>
      <c r="DF42">
        <v>10020.6</v>
      </c>
      <c r="DG42">
        <v>0</v>
      </c>
      <c r="DH42">
        <v>711.601</v>
      </c>
      <c r="DI42">
        <v>-53.264699999999998</v>
      </c>
      <c r="DJ42">
        <v>767.96699999999998</v>
      </c>
      <c r="DK42">
        <v>820.09900000000005</v>
      </c>
      <c r="DL42">
        <v>3.1419199999999998</v>
      </c>
      <c r="DM42">
        <v>799.95399999999995</v>
      </c>
      <c r="DN42">
        <v>24.563800000000001</v>
      </c>
      <c r="DO42">
        <v>2.7378200000000001</v>
      </c>
      <c r="DP42">
        <v>2.4273400000000001</v>
      </c>
      <c r="DQ42">
        <v>22.5139</v>
      </c>
      <c r="DR42">
        <v>20.5473</v>
      </c>
      <c r="DS42">
        <v>1999.76</v>
      </c>
      <c r="DT42">
        <v>0.97999199999999997</v>
      </c>
      <c r="DU42">
        <v>2.00082E-2</v>
      </c>
      <c r="DV42">
        <v>0</v>
      </c>
      <c r="DW42">
        <v>803.27499999999998</v>
      </c>
      <c r="DX42">
        <v>9.9997699999999995E-2</v>
      </c>
      <c r="DY42">
        <v>17298.599999999999</v>
      </c>
      <c r="DZ42">
        <v>16939.7</v>
      </c>
      <c r="EA42">
        <v>51.5</v>
      </c>
      <c r="EB42">
        <v>52.186999999999998</v>
      </c>
      <c r="EC42">
        <v>51.875</v>
      </c>
      <c r="ED42">
        <v>51.436999999999998</v>
      </c>
      <c r="EE42">
        <v>52.311999999999998</v>
      </c>
      <c r="EF42">
        <v>1959.65</v>
      </c>
      <c r="EG42">
        <v>40.01</v>
      </c>
      <c r="EH42">
        <v>0</v>
      </c>
      <c r="EI42">
        <v>125.7999999523163</v>
      </c>
      <c r="EJ42">
        <v>0</v>
      </c>
      <c r="EK42">
        <v>804.17673076923086</v>
      </c>
      <c r="EL42">
        <v>-4.5984614764153724</v>
      </c>
      <c r="EM42">
        <v>-183.05640960536789</v>
      </c>
      <c r="EN42">
        <v>17337.261538461538</v>
      </c>
      <c r="EO42">
        <v>15</v>
      </c>
      <c r="EP42">
        <v>1659639434.0999999</v>
      </c>
      <c r="EQ42" t="s">
        <v>542</v>
      </c>
      <c r="ER42">
        <v>1659639432.5999999</v>
      </c>
      <c r="ES42">
        <v>1659639434.0999999</v>
      </c>
      <c r="ET42">
        <v>60</v>
      </c>
      <c r="EU42">
        <v>-2.4E-2</v>
      </c>
      <c r="EV42">
        <v>8.9999999999999993E-3</v>
      </c>
      <c r="EW42">
        <v>-1.1910000000000001</v>
      </c>
      <c r="EX42">
        <v>0.13900000000000001</v>
      </c>
      <c r="EY42">
        <v>800</v>
      </c>
      <c r="EZ42">
        <v>24</v>
      </c>
      <c r="FA42">
        <v>0.05</v>
      </c>
      <c r="FB42">
        <v>0.02</v>
      </c>
      <c r="FC42">
        <v>42.696422212707617</v>
      </c>
      <c r="FD42">
        <v>-0.98250979820237927</v>
      </c>
      <c r="FE42">
        <v>0.14700890446368839</v>
      </c>
      <c r="FF42">
        <v>1</v>
      </c>
      <c r="FG42">
        <v>0.13000367680275959</v>
      </c>
      <c r="FH42">
        <v>-9.631226178910858E-3</v>
      </c>
      <c r="FI42">
        <v>1.5424072403816881E-3</v>
      </c>
      <c r="FJ42">
        <v>1</v>
      </c>
      <c r="FK42">
        <v>2</v>
      </c>
      <c r="FL42">
        <v>2</v>
      </c>
      <c r="FM42" t="s">
        <v>412</v>
      </c>
      <c r="FN42">
        <v>2.8998699999999999</v>
      </c>
      <c r="FO42">
        <v>2.73712</v>
      </c>
      <c r="FP42">
        <v>0.13746900000000001</v>
      </c>
      <c r="FQ42">
        <v>0.14366399999999999</v>
      </c>
      <c r="FR42">
        <v>0.12628900000000001</v>
      </c>
      <c r="FS42">
        <v>0.11586200000000001</v>
      </c>
      <c r="FT42">
        <v>20094.2</v>
      </c>
      <c r="FU42">
        <v>18538.3</v>
      </c>
      <c r="FV42">
        <v>23234.6</v>
      </c>
      <c r="FW42">
        <v>21703.4</v>
      </c>
      <c r="FX42">
        <v>28630.6</v>
      </c>
      <c r="FY42">
        <v>26815.3</v>
      </c>
      <c r="FZ42">
        <v>36617.4</v>
      </c>
      <c r="GA42">
        <v>33816.6</v>
      </c>
      <c r="GB42">
        <v>1.90835</v>
      </c>
      <c r="GC42">
        <v>1.7870299999999999</v>
      </c>
      <c r="GD42">
        <v>-2.70456E-3</v>
      </c>
      <c r="GE42">
        <v>0</v>
      </c>
      <c r="GF42">
        <v>31.994599999999998</v>
      </c>
      <c r="GG42">
        <v>999.9</v>
      </c>
      <c r="GH42">
        <v>43.8</v>
      </c>
      <c r="GI42">
        <v>41.8</v>
      </c>
      <c r="GJ42">
        <v>36.157600000000002</v>
      </c>
      <c r="GK42">
        <v>60.727899999999998</v>
      </c>
      <c r="GL42">
        <v>35.088099999999997</v>
      </c>
      <c r="GM42">
        <v>1</v>
      </c>
      <c r="GN42">
        <v>0.87165599999999999</v>
      </c>
      <c r="GO42">
        <v>3.99329</v>
      </c>
      <c r="GP42">
        <v>20.062999999999999</v>
      </c>
      <c r="GQ42">
        <v>5.2614700000000001</v>
      </c>
      <c r="GR42">
        <v>11.962300000000001</v>
      </c>
      <c r="GS42">
        <v>4.9790999999999999</v>
      </c>
      <c r="GT42">
        <v>3.2972299999999999</v>
      </c>
      <c r="GU42">
        <v>9999</v>
      </c>
      <c r="GV42">
        <v>9999</v>
      </c>
      <c r="GW42">
        <v>9999</v>
      </c>
      <c r="GX42">
        <v>999.9</v>
      </c>
      <c r="GY42">
        <v>1.86443</v>
      </c>
      <c r="GZ42">
        <v>1.8604000000000001</v>
      </c>
      <c r="HA42">
        <v>1.86703</v>
      </c>
      <c r="HB42">
        <v>1.86371</v>
      </c>
      <c r="HC42">
        <v>1.8623400000000001</v>
      </c>
      <c r="HD42">
        <v>1.8623499999999999</v>
      </c>
      <c r="HE42">
        <v>1.8636600000000001</v>
      </c>
      <c r="HF42">
        <v>1.86493</v>
      </c>
      <c r="HG42">
        <v>0</v>
      </c>
      <c r="HH42">
        <v>0</v>
      </c>
      <c r="HI42">
        <v>0</v>
      </c>
      <c r="HJ42">
        <v>0</v>
      </c>
      <c r="HK42" t="s">
        <v>413</v>
      </c>
      <c r="HL42" t="s">
        <v>414</v>
      </c>
      <c r="HM42" t="s">
        <v>415</v>
      </c>
      <c r="HN42" t="s">
        <v>415</v>
      </c>
      <c r="HO42" t="s">
        <v>415</v>
      </c>
      <c r="HP42" t="s">
        <v>415</v>
      </c>
      <c r="HQ42">
        <v>0</v>
      </c>
      <c r="HR42">
        <v>100</v>
      </c>
      <c r="HS42">
        <v>100</v>
      </c>
      <c r="HT42">
        <v>-1.1719999999999999</v>
      </c>
      <c r="HU42">
        <v>0.2878</v>
      </c>
      <c r="HV42">
        <v>-0.69288420673052065</v>
      </c>
      <c r="HW42">
        <v>-1.0353314661582381E-3</v>
      </c>
      <c r="HX42">
        <v>6.6505181264543773E-7</v>
      </c>
      <c r="HY42">
        <v>-1.850793754579626E-10</v>
      </c>
      <c r="HZ42">
        <v>-0.21962985008762231</v>
      </c>
      <c r="IA42">
        <v>-1.648161748699347E-2</v>
      </c>
      <c r="IB42">
        <v>1.7912429842672831E-3</v>
      </c>
      <c r="IC42">
        <v>-1.8786734536791681E-5</v>
      </c>
      <c r="ID42">
        <v>3</v>
      </c>
      <c r="IE42">
        <v>2022</v>
      </c>
      <c r="IF42">
        <v>2</v>
      </c>
      <c r="IG42">
        <v>30</v>
      </c>
      <c r="IH42">
        <v>0.9</v>
      </c>
      <c r="II42">
        <v>0.9</v>
      </c>
      <c r="IJ42">
        <v>1.87744</v>
      </c>
      <c r="IK42">
        <v>2.7002000000000002</v>
      </c>
      <c r="IL42">
        <v>1.4526399999999999</v>
      </c>
      <c r="IM42">
        <v>2.33521</v>
      </c>
      <c r="IN42">
        <v>1.5942400000000001</v>
      </c>
      <c r="IO42">
        <v>2.2924799999999999</v>
      </c>
      <c r="IP42">
        <v>45.6905</v>
      </c>
      <c r="IQ42">
        <v>23.737300000000001</v>
      </c>
      <c r="IR42">
        <v>18</v>
      </c>
      <c r="IS42">
        <v>472.30099999999999</v>
      </c>
      <c r="IT42">
        <v>437.14800000000002</v>
      </c>
      <c r="IU42">
        <v>26.938400000000001</v>
      </c>
      <c r="IV42">
        <v>37.521599999999999</v>
      </c>
      <c r="IW42">
        <v>29.992899999999999</v>
      </c>
      <c r="IX42">
        <v>37.2926</v>
      </c>
      <c r="IY42">
        <v>37.235300000000002</v>
      </c>
      <c r="IZ42">
        <v>37.508099999999999</v>
      </c>
      <c r="JA42">
        <v>35.026699999999998</v>
      </c>
      <c r="JB42">
        <v>0</v>
      </c>
      <c r="JC42">
        <v>27.020700000000001</v>
      </c>
      <c r="JD42">
        <v>800</v>
      </c>
      <c r="JE42">
        <v>24.3902</v>
      </c>
      <c r="JF42">
        <v>98.050200000000004</v>
      </c>
      <c r="JG42">
        <v>97.652500000000003</v>
      </c>
    </row>
    <row r="43" spans="1:267" x14ac:dyDescent="0.3">
      <c r="A43">
        <v>27</v>
      </c>
      <c r="B43">
        <v>1659639664.5999999</v>
      </c>
      <c r="C43">
        <v>4917.0999999046326</v>
      </c>
      <c r="D43" t="s">
        <v>543</v>
      </c>
      <c r="E43" t="s">
        <v>544</v>
      </c>
      <c r="F43" t="s">
        <v>401</v>
      </c>
      <c r="G43" t="s">
        <v>402</v>
      </c>
      <c r="H43" t="s">
        <v>484</v>
      </c>
      <c r="I43" t="s">
        <v>403</v>
      </c>
      <c r="J43" t="s">
        <v>405</v>
      </c>
      <c r="K43">
        <f t="shared" si="0"/>
        <v>2.2354712807743278</v>
      </c>
      <c r="L43">
        <v>1659639664.5999999</v>
      </c>
      <c r="M43">
        <f t="shared" si="1"/>
        <v>2.0117612068156284E-3</v>
      </c>
      <c r="N43">
        <f t="shared" si="2"/>
        <v>2.0117612068156285</v>
      </c>
      <c r="O43">
        <f t="shared" si="3"/>
        <v>42.747949280273694</v>
      </c>
      <c r="P43">
        <f t="shared" si="4"/>
        <v>1145.93</v>
      </c>
      <c r="Q43">
        <f t="shared" si="5"/>
        <v>383.56354034643158</v>
      </c>
      <c r="R43">
        <f t="shared" si="6"/>
        <v>37.937272817311481</v>
      </c>
      <c r="S43">
        <f t="shared" si="7"/>
        <v>113.34095779874401</v>
      </c>
      <c r="T43">
        <f t="shared" si="8"/>
        <v>9.4380048512130485E-2</v>
      </c>
      <c r="U43">
        <f t="shared" si="9"/>
        <v>2.9046710712327908</v>
      </c>
      <c r="V43">
        <f t="shared" si="10"/>
        <v>9.2708905929685836E-2</v>
      </c>
      <c r="W43">
        <f t="shared" si="11"/>
        <v>5.8090747047909466E-2</v>
      </c>
      <c r="X43">
        <f t="shared" si="12"/>
        <v>321.52934700266388</v>
      </c>
      <c r="Y43">
        <f t="shared" si="13"/>
        <v>32.404078871136612</v>
      </c>
      <c r="Z43">
        <f t="shared" si="14"/>
        <v>31.989699999999999</v>
      </c>
      <c r="AA43">
        <f t="shared" si="15"/>
        <v>4.7723001281698734</v>
      </c>
      <c r="AB43">
        <f t="shared" si="16"/>
        <v>59.925532052594498</v>
      </c>
      <c r="AC43">
        <f t="shared" si="17"/>
        <v>2.70718457655672</v>
      </c>
      <c r="AD43">
        <f t="shared" si="18"/>
        <v>4.5175812109281246</v>
      </c>
      <c r="AE43">
        <f t="shared" si="19"/>
        <v>2.0651155516131534</v>
      </c>
      <c r="AF43">
        <f t="shared" si="20"/>
        <v>-88.718669220569211</v>
      </c>
      <c r="AG43">
        <f t="shared" si="21"/>
        <v>-151.20970283064679</v>
      </c>
      <c r="AH43">
        <f t="shared" si="22"/>
        <v>-11.748608014342434</v>
      </c>
      <c r="AI43">
        <f t="shared" si="23"/>
        <v>69.852366937105444</v>
      </c>
      <c r="AJ43">
        <v>0</v>
      </c>
      <c r="AK43">
        <v>0</v>
      </c>
      <c r="AL43">
        <f t="shared" si="24"/>
        <v>1</v>
      </c>
      <c r="AM43">
        <f t="shared" si="25"/>
        <v>0</v>
      </c>
      <c r="AN43">
        <f t="shared" si="26"/>
        <v>51445.544566900076</v>
      </c>
      <c r="AO43" t="s">
        <v>406</v>
      </c>
      <c r="AP43">
        <v>10366.9</v>
      </c>
      <c r="AQ43">
        <v>993.59653846153856</v>
      </c>
      <c r="AR43">
        <v>3431.87</v>
      </c>
      <c r="AS43">
        <f t="shared" si="27"/>
        <v>0.71047955241266758</v>
      </c>
      <c r="AT43">
        <v>-3.9894345373445681</v>
      </c>
      <c r="AU43" t="s">
        <v>545</v>
      </c>
      <c r="AV43">
        <v>10088.6</v>
      </c>
      <c r="AW43">
        <v>803.27339999999992</v>
      </c>
      <c r="AX43">
        <v>1090.2</v>
      </c>
      <c r="AY43">
        <f t="shared" si="28"/>
        <v>0.263187121629059</v>
      </c>
      <c r="AZ43">
        <v>0.5</v>
      </c>
      <c r="BA43">
        <f t="shared" si="29"/>
        <v>1681.2675000013801</v>
      </c>
      <c r="BB43">
        <f t="shared" si="30"/>
        <v>42.747949280273694</v>
      </c>
      <c r="BC43">
        <f t="shared" si="31"/>
        <v>221.24397700692359</v>
      </c>
      <c r="BD43">
        <f t="shared" si="32"/>
        <v>2.7798898044231451E-2</v>
      </c>
      <c r="BE43">
        <f t="shared" si="33"/>
        <v>2.1479269858741517</v>
      </c>
      <c r="BF43">
        <f t="shared" si="34"/>
        <v>612.62449174892038</v>
      </c>
      <c r="BG43" t="s">
        <v>546</v>
      </c>
      <c r="BH43">
        <v>589.54999999999995</v>
      </c>
      <c r="BI43">
        <f t="shared" si="35"/>
        <v>589.54999999999995</v>
      </c>
      <c r="BJ43">
        <f t="shared" si="36"/>
        <v>0.45922766464868836</v>
      </c>
      <c r="BK43">
        <f t="shared" si="37"/>
        <v>0.57310815939278947</v>
      </c>
      <c r="BL43">
        <f t="shared" si="38"/>
        <v>0.82385867882574804</v>
      </c>
      <c r="BM43">
        <f t="shared" si="39"/>
        <v>2.9701482268910602</v>
      </c>
      <c r="BN43">
        <f t="shared" si="40"/>
        <v>0.9603803826509647</v>
      </c>
      <c r="BO43">
        <f t="shared" si="41"/>
        <v>0.42062380675124939</v>
      </c>
      <c r="BP43">
        <f t="shared" si="42"/>
        <v>0.57937619324875067</v>
      </c>
      <c r="BQ43">
        <v>8911</v>
      </c>
      <c r="BR43">
        <v>300</v>
      </c>
      <c r="BS43">
        <v>300</v>
      </c>
      <c r="BT43">
        <v>300</v>
      </c>
      <c r="BU43">
        <v>10088.6</v>
      </c>
      <c r="BV43">
        <v>1009.36</v>
      </c>
      <c r="BW43">
        <v>-1.0746500000000001E-2</v>
      </c>
      <c r="BX43">
        <v>8.31</v>
      </c>
      <c r="BY43" t="s">
        <v>409</v>
      </c>
      <c r="BZ43" t="s">
        <v>409</v>
      </c>
      <c r="CA43" t="s">
        <v>409</v>
      </c>
      <c r="CB43" t="s">
        <v>409</v>
      </c>
      <c r="CC43" t="s">
        <v>409</v>
      </c>
      <c r="CD43" t="s">
        <v>409</v>
      </c>
      <c r="CE43" t="s">
        <v>409</v>
      </c>
      <c r="CF43" t="s">
        <v>409</v>
      </c>
      <c r="CG43" t="s">
        <v>409</v>
      </c>
      <c r="CH43" t="s">
        <v>409</v>
      </c>
      <c r="CI43">
        <f t="shared" si="43"/>
        <v>2000.08</v>
      </c>
      <c r="CJ43">
        <f t="shared" si="44"/>
        <v>1681.2675000013801</v>
      </c>
      <c r="CK43">
        <f t="shared" si="45"/>
        <v>0.84060012599565026</v>
      </c>
      <c r="CL43">
        <f t="shared" si="46"/>
        <v>0.16075824317160509</v>
      </c>
      <c r="CM43">
        <v>6</v>
      </c>
      <c r="CN43">
        <v>0.5</v>
      </c>
      <c r="CO43" t="s">
        <v>410</v>
      </c>
      <c r="CP43">
        <v>2</v>
      </c>
      <c r="CQ43">
        <v>1659639664.5999999</v>
      </c>
      <c r="CR43">
        <v>1145.93</v>
      </c>
      <c r="CS43">
        <v>1200</v>
      </c>
      <c r="CT43">
        <v>27.370899999999999</v>
      </c>
      <c r="CU43">
        <v>25.022600000000001</v>
      </c>
      <c r="CV43">
        <v>1147.19</v>
      </c>
      <c r="CW43">
        <v>27.1205</v>
      </c>
      <c r="CX43">
        <v>499.94400000000002</v>
      </c>
      <c r="CY43">
        <v>98.810900000000004</v>
      </c>
      <c r="CZ43">
        <v>9.6500799999999998E-2</v>
      </c>
      <c r="DA43">
        <v>31.024100000000001</v>
      </c>
      <c r="DB43">
        <v>31.989699999999999</v>
      </c>
      <c r="DC43">
        <v>999.9</v>
      </c>
      <c r="DD43">
        <v>0</v>
      </c>
      <c r="DE43">
        <v>0</v>
      </c>
      <c r="DF43">
        <v>9977.5</v>
      </c>
      <c r="DG43">
        <v>0</v>
      </c>
      <c r="DH43">
        <v>870.32500000000005</v>
      </c>
      <c r="DI43">
        <v>-54.0792</v>
      </c>
      <c r="DJ43">
        <v>1178.17</v>
      </c>
      <c r="DK43">
        <v>1230.8</v>
      </c>
      <c r="DL43">
        <v>2.3483299999999998</v>
      </c>
      <c r="DM43">
        <v>1200</v>
      </c>
      <c r="DN43">
        <v>25.022600000000001</v>
      </c>
      <c r="DO43">
        <v>2.7045499999999998</v>
      </c>
      <c r="DP43">
        <v>2.4725100000000002</v>
      </c>
      <c r="DQ43">
        <v>22.312799999999999</v>
      </c>
      <c r="DR43">
        <v>20.846599999999999</v>
      </c>
      <c r="DS43">
        <v>2000.08</v>
      </c>
      <c r="DT43">
        <v>0.97999499999999995</v>
      </c>
      <c r="DU43">
        <v>2.0005499999999999E-2</v>
      </c>
      <c r="DV43">
        <v>0</v>
      </c>
      <c r="DW43">
        <v>804.18</v>
      </c>
      <c r="DX43">
        <v>9.9997699999999995E-2</v>
      </c>
      <c r="DY43">
        <v>17335.3</v>
      </c>
      <c r="DZ43">
        <v>16942.400000000001</v>
      </c>
      <c r="EA43">
        <v>51.436999999999998</v>
      </c>
      <c r="EB43">
        <v>51.811999999999998</v>
      </c>
      <c r="EC43">
        <v>51.811999999999998</v>
      </c>
      <c r="ED43">
        <v>51.125</v>
      </c>
      <c r="EE43">
        <v>52.311999999999998</v>
      </c>
      <c r="EF43">
        <v>1959.97</v>
      </c>
      <c r="EG43">
        <v>40.01</v>
      </c>
      <c r="EH43">
        <v>0</v>
      </c>
      <c r="EI43">
        <v>175.60000014305109</v>
      </c>
      <c r="EJ43">
        <v>0</v>
      </c>
      <c r="EK43">
        <v>803.27339999999992</v>
      </c>
      <c r="EL43">
        <v>-1.7338461684762581</v>
      </c>
      <c r="EM43">
        <v>0.83846146931310483</v>
      </c>
      <c r="EN43">
        <v>17329.116000000002</v>
      </c>
      <c r="EO43">
        <v>15</v>
      </c>
      <c r="EP43">
        <v>1659639626.5999999</v>
      </c>
      <c r="EQ43" t="s">
        <v>547</v>
      </c>
      <c r="ER43">
        <v>1659639626.5999999</v>
      </c>
      <c r="ES43">
        <v>1659639618.5999999</v>
      </c>
      <c r="ET43">
        <v>61</v>
      </c>
      <c r="EU43">
        <v>1.4E-2</v>
      </c>
      <c r="EV43">
        <v>-2.5999999999999999E-2</v>
      </c>
      <c r="EW43">
        <v>-1.282</v>
      </c>
      <c r="EX43">
        <v>0.17100000000000001</v>
      </c>
      <c r="EY43">
        <v>1200</v>
      </c>
      <c r="EZ43">
        <v>25</v>
      </c>
      <c r="FA43">
        <v>0.06</v>
      </c>
      <c r="FB43">
        <v>0.04</v>
      </c>
      <c r="FC43">
        <v>42.590914141609581</v>
      </c>
      <c r="FD43">
        <v>-0.17458089699926929</v>
      </c>
      <c r="FE43">
        <v>0.14365251878129631</v>
      </c>
      <c r="FF43">
        <v>1</v>
      </c>
      <c r="FG43">
        <v>9.476913061710994E-2</v>
      </c>
      <c r="FH43">
        <v>1.8189860872808321E-2</v>
      </c>
      <c r="FI43">
        <v>4.1530012734639511E-3</v>
      </c>
      <c r="FJ43">
        <v>1</v>
      </c>
      <c r="FK43">
        <v>2</v>
      </c>
      <c r="FL43">
        <v>2</v>
      </c>
      <c r="FM43" t="s">
        <v>412</v>
      </c>
      <c r="FN43">
        <v>2.8989400000000001</v>
      </c>
      <c r="FO43">
        <v>2.72994</v>
      </c>
      <c r="FP43">
        <v>0.18138599999999999</v>
      </c>
      <c r="FQ43">
        <v>0.186358</v>
      </c>
      <c r="FR43">
        <v>0.125336</v>
      </c>
      <c r="FS43">
        <v>0.117326</v>
      </c>
      <c r="FT43">
        <v>19067.5</v>
      </c>
      <c r="FU43">
        <v>17612.3</v>
      </c>
      <c r="FV43">
        <v>23234.1</v>
      </c>
      <c r="FW43">
        <v>21705.1</v>
      </c>
      <c r="FX43">
        <v>28660.9</v>
      </c>
      <c r="FY43">
        <v>26772.6</v>
      </c>
      <c r="FZ43">
        <v>36616.800000000003</v>
      </c>
      <c r="GA43">
        <v>33819.1</v>
      </c>
      <c r="GB43">
        <v>1.90788</v>
      </c>
      <c r="GC43">
        <v>1.7766299999999999</v>
      </c>
      <c r="GD43">
        <v>1.20774E-2</v>
      </c>
      <c r="GE43">
        <v>0</v>
      </c>
      <c r="GF43">
        <v>31.793800000000001</v>
      </c>
      <c r="GG43">
        <v>999.9</v>
      </c>
      <c r="GH43">
        <v>43.8</v>
      </c>
      <c r="GI43">
        <v>41.7</v>
      </c>
      <c r="GJ43">
        <v>35.9696</v>
      </c>
      <c r="GK43">
        <v>60.797899999999998</v>
      </c>
      <c r="GL43">
        <v>36.1218</v>
      </c>
      <c r="GM43">
        <v>1</v>
      </c>
      <c r="GN43">
        <v>0.87583100000000003</v>
      </c>
      <c r="GO43">
        <v>4.7000700000000002</v>
      </c>
      <c r="GP43">
        <v>20.0899</v>
      </c>
      <c r="GQ43">
        <v>5.2646100000000002</v>
      </c>
      <c r="GR43">
        <v>11.963800000000001</v>
      </c>
      <c r="GS43">
        <v>4.9797000000000002</v>
      </c>
      <c r="GT43">
        <v>3.298</v>
      </c>
      <c r="GU43">
        <v>9999</v>
      </c>
      <c r="GV43">
        <v>9999</v>
      </c>
      <c r="GW43">
        <v>9999</v>
      </c>
      <c r="GX43">
        <v>999.9</v>
      </c>
      <c r="GY43">
        <v>1.86391</v>
      </c>
      <c r="GZ43">
        <v>1.85991</v>
      </c>
      <c r="HA43">
        <v>1.86652</v>
      </c>
      <c r="HB43">
        <v>1.8632200000000001</v>
      </c>
      <c r="HC43">
        <v>1.86188</v>
      </c>
      <c r="HD43">
        <v>1.86188</v>
      </c>
      <c r="HE43">
        <v>1.86313</v>
      </c>
      <c r="HF43">
        <v>1.86439</v>
      </c>
      <c r="HG43">
        <v>0</v>
      </c>
      <c r="HH43">
        <v>0</v>
      </c>
      <c r="HI43">
        <v>0</v>
      </c>
      <c r="HJ43">
        <v>0</v>
      </c>
      <c r="HK43" t="s">
        <v>413</v>
      </c>
      <c r="HL43" t="s">
        <v>414</v>
      </c>
      <c r="HM43" t="s">
        <v>415</v>
      </c>
      <c r="HN43" t="s">
        <v>415</v>
      </c>
      <c r="HO43" t="s">
        <v>415</v>
      </c>
      <c r="HP43" t="s">
        <v>415</v>
      </c>
      <c r="HQ43">
        <v>0</v>
      </c>
      <c r="HR43">
        <v>100</v>
      </c>
      <c r="HS43">
        <v>100</v>
      </c>
      <c r="HT43">
        <v>-1.26</v>
      </c>
      <c r="HU43">
        <v>0.25040000000000001</v>
      </c>
      <c r="HV43">
        <v>-0.67769061692574784</v>
      </c>
      <c r="HW43">
        <v>-1.0353314661582381E-3</v>
      </c>
      <c r="HX43">
        <v>6.6505181264543773E-7</v>
      </c>
      <c r="HY43">
        <v>-1.850793754579626E-10</v>
      </c>
      <c r="HZ43">
        <v>-0.2453624365411777</v>
      </c>
      <c r="IA43">
        <v>-1.648161748699347E-2</v>
      </c>
      <c r="IB43">
        <v>1.7912429842672831E-3</v>
      </c>
      <c r="IC43">
        <v>-1.8786734536791681E-5</v>
      </c>
      <c r="ID43">
        <v>3</v>
      </c>
      <c r="IE43">
        <v>2022</v>
      </c>
      <c r="IF43">
        <v>2</v>
      </c>
      <c r="IG43">
        <v>30</v>
      </c>
      <c r="IH43">
        <v>0.6</v>
      </c>
      <c r="II43">
        <v>0.8</v>
      </c>
      <c r="IJ43">
        <v>2.6110799999999998</v>
      </c>
      <c r="IK43">
        <v>2.67578</v>
      </c>
      <c r="IL43">
        <v>1.4514199999999999</v>
      </c>
      <c r="IM43">
        <v>2.33521</v>
      </c>
      <c r="IN43">
        <v>1.5942400000000001</v>
      </c>
      <c r="IO43">
        <v>2.36816</v>
      </c>
      <c r="IP43">
        <v>45.290399999999998</v>
      </c>
      <c r="IQ43">
        <v>14.368399999999999</v>
      </c>
      <c r="IR43">
        <v>18</v>
      </c>
      <c r="IS43">
        <v>472.029</v>
      </c>
      <c r="IT43">
        <v>430.101</v>
      </c>
      <c r="IU43">
        <v>27.146699999999999</v>
      </c>
      <c r="IV43">
        <v>37.514200000000002</v>
      </c>
      <c r="IW43">
        <v>30.0001</v>
      </c>
      <c r="IX43">
        <v>37.296799999999998</v>
      </c>
      <c r="IY43">
        <v>37.240499999999997</v>
      </c>
      <c r="IZ43">
        <v>52.1877</v>
      </c>
      <c r="JA43">
        <v>33.481200000000001</v>
      </c>
      <c r="JB43">
        <v>0</v>
      </c>
      <c r="JC43">
        <v>27.149100000000001</v>
      </c>
      <c r="JD43">
        <v>1200</v>
      </c>
      <c r="JE43">
        <v>25.035599999999999</v>
      </c>
      <c r="JF43">
        <v>98.048500000000004</v>
      </c>
      <c r="JG43">
        <v>97.66</v>
      </c>
    </row>
    <row r="44" spans="1:267" x14ac:dyDescent="0.3">
      <c r="A44">
        <v>28</v>
      </c>
      <c r="B44">
        <v>1659639828.0999999</v>
      </c>
      <c r="C44">
        <v>5080.5999999046326</v>
      </c>
      <c r="D44" t="s">
        <v>548</v>
      </c>
      <c r="E44" t="s">
        <v>549</v>
      </c>
      <c r="F44" t="s">
        <v>401</v>
      </c>
      <c r="G44" t="s">
        <v>402</v>
      </c>
      <c r="H44" t="s">
        <v>484</v>
      </c>
      <c r="I44" t="s">
        <v>403</v>
      </c>
      <c r="J44" t="s">
        <v>405</v>
      </c>
      <c r="K44">
        <f t="shared" si="0"/>
        <v>1.7421775115235218</v>
      </c>
      <c r="L44">
        <v>1659639828.0999999</v>
      </c>
      <c r="M44">
        <f t="shared" si="1"/>
        <v>1.6142565737978108E-3</v>
      </c>
      <c r="N44">
        <f t="shared" si="2"/>
        <v>1.6142565737978107</v>
      </c>
      <c r="O44">
        <f t="shared" si="3"/>
        <v>41.94855797416092</v>
      </c>
      <c r="P44">
        <f t="shared" si="4"/>
        <v>1446.78</v>
      </c>
      <c r="Q44">
        <f t="shared" si="5"/>
        <v>508.53592452697728</v>
      </c>
      <c r="R44">
        <f t="shared" si="6"/>
        <v>50.295293745276169</v>
      </c>
      <c r="S44">
        <f t="shared" si="7"/>
        <v>143.08964534310002</v>
      </c>
      <c r="T44">
        <f t="shared" si="8"/>
        <v>7.5138528130939103E-2</v>
      </c>
      <c r="U44">
        <f t="shared" si="9"/>
        <v>2.906922449957591</v>
      </c>
      <c r="V44">
        <f t="shared" si="10"/>
        <v>7.4075999313691923E-2</v>
      </c>
      <c r="W44">
        <f t="shared" si="11"/>
        <v>4.6391711820536877E-2</v>
      </c>
      <c r="X44">
        <f t="shared" si="12"/>
        <v>321.50221500266423</v>
      </c>
      <c r="Y44">
        <f t="shared" si="13"/>
        <v>32.492874246822623</v>
      </c>
      <c r="Z44">
        <f t="shared" si="14"/>
        <v>32.039900000000003</v>
      </c>
      <c r="AA44">
        <f t="shared" si="15"/>
        <v>4.7858777048730117</v>
      </c>
      <c r="AB44">
        <f t="shared" si="16"/>
        <v>60.086632338460454</v>
      </c>
      <c r="AC44">
        <f t="shared" si="17"/>
        <v>2.7123122049090003</v>
      </c>
      <c r="AD44">
        <f t="shared" si="18"/>
        <v>4.5140026980225585</v>
      </c>
      <c r="AE44">
        <f t="shared" si="19"/>
        <v>2.0735654999640114</v>
      </c>
      <c r="AF44">
        <f t="shared" si="20"/>
        <v>-71.188714904483462</v>
      </c>
      <c r="AG44">
        <f t="shared" si="21"/>
        <v>-161.37252781484071</v>
      </c>
      <c r="AH44">
        <f t="shared" si="22"/>
        <v>-12.530767580315326</v>
      </c>
      <c r="AI44">
        <f t="shared" si="23"/>
        <v>76.410204703024732</v>
      </c>
      <c r="AJ44">
        <v>0</v>
      </c>
      <c r="AK44">
        <v>0</v>
      </c>
      <c r="AL44">
        <f t="shared" si="24"/>
        <v>1</v>
      </c>
      <c r="AM44">
        <f t="shared" si="25"/>
        <v>0</v>
      </c>
      <c r="AN44">
        <f t="shared" si="26"/>
        <v>51511.388245751317</v>
      </c>
      <c r="AO44" t="s">
        <v>406</v>
      </c>
      <c r="AP44">
        <v>10366.9</v>
      </c>
      <c r="AQ44">
        <v>993.59653846153856</v>
      </c>
      <c r="AR44">
        <v>3431.87</v>
      </c>
      <c r="AS44">
        <f t="shared" si="27"/>
        <v>0.71047955241266758</v>
      </c>
      <c r="AT44">
        <v>-3.9894345373445681</v>
      </c>
      <c r="AU44" t="s">
        <v>550</v>
      </c>
      <c r="AV44">
        <v>10089.1</v>
      </c>
      <c r="AW44">
        <v>802.34060000000011</v>
      </c>
      <c r="AX44">
        <v>1086.08</v>
      </c>
      <c r="AY44">
        <f t="shared" si="28"/>
        <v>0.26125092074248657</v>
      </c>
      <c r="AZ44">
        <v>0.5</v>
      </c>
      <c r="BA44">
        <f t="shared" si="29"/>
        <v>1681.1247000013802</v>
      </c>
      <c r="BB44">
        <f t="shared" si="30"/>
        <v>41.94855797416092</v>
      </c>
      <c r="BC44">
        <f t="shared" si="31"/>
        <v>219.59768787914854</v>
      </c>
      <c r="BD44">
        <f t="shared" si="32"/>
        <v>2.7325749548185074E-2</v>
      </c>
      <c r="BE44">
        <f t="shared" si="33"/>
        <v>2.1598685179728934</v>
      </c>
      <c r="BF44">
        <f t="shared" si="34"/>
        <v>611.32134556194899</v>
      </c>
      <c r="BG44" t="s">
        <v>551</v>
      </c>
      <c r="BH44">
        <v>595.16</v>
      </c>
      <c r="BI44">
        <f t="shared" si="35"/>
        <v>595.16</v>
      </c>
      <c r="BJ44">
        <f t="shared" si="36"/>
        <v>0.45201090159104296</v>
      </c>
      <c r="BK44">
        <f t="shared" si="37"/>
        <v>0.57797482278171564</v>
      </c>
      <c r="BL44">
        <f t="shared" si="38"/>
        <v>0.82694036401324067</v>
      </c>
      <c r="BM44">
        <f t="shared" si="39"/>
        <v>3.0680015137841727</v>
      </c>
      <c r="BN44">
        <f t="shared" si="40"/>
        <v>0.96207010288332961</v>
      </c>
      <c r="BO44">
        <f t="shared" si="41"/>
        <v>0.42873001257416843</v>
      </c>
      <c r="BP44">
        <f t="shared" si="42"/>
        <v>0.57126998742583157</v>
      </c>
      <c r="BQ44">
        <v>8913</v>
      </c>
      <c r="BR44">
        <v>300</v>
      </c>
      <c r="BS44">
        <v>300</v>
      </c>
      <c r="BT44">
        <v>300</v>
      </c>
      <c r="BU44">
        <v>10089.1</v>
      </c>
      <c r="BV44">
        <v>1006.35</v>
      </c>
      <c r="BW44">
        <v>-1.07472E-2</v>
      </c>
      <c r="BX44">
        <v>8.39</v>
      </c>
      <c r="BY44" t="s">
        <v>409</v>
      </c>
      <c r="BZ44" t="s">
        <v>409</v>
      </c>
      <c r="CA44" t="s">
        <v>409</v>
      </c>
      <c r="CB44" t="s">
        <v>409</v>
      </c>
      <c r="CC44" t="s">
        <v>409</v>
      </c>
      <c r="CD44" t="s">
        <v>409</v>
      </c>
      <c r="CE44" t="s">
        <v>409</v>
      </c>
      <c r="CF44" t="s">
        <v>409</v>
      </c>
      <c r="CG44" t="s">
        <v>409</v>
      </c>
      <c r="CH44" t="s">
        <v>409</v>
      </c>
      <c r="CI44">
        <f t="shared" si="43"/>
        <v>1999.91</v>
      </c>
      <c r="CJ44">
        <f t="shared" si="44"/>
        <v>1681.1247000013802</v>
      </c>
      <c r="CK44">
        <f t="shared" si="45"/>
        <v>0.84060017700865552</v>
      </c>
      <c r="CL44">
        <f t="shared" si="46"/>
        <v>0.1607583416267053</v>
      </c>
      <c r="CM44">
        <v>6</v>
      </c>
      <c r="CN44">
        <v>0.5</v>
      </c>
      <c r="CO44" t="s">
        <v>410</v>
      </c>
      <c r="CP44">
        <v>2</v>
      </c>
      <c r="CQ44">
        <v>1659639828.0999999</v>
      </c>
      <c r="CR44">
        <v>1446.78</v>
      </c>
      <c r="CS44">
        <v>1499.91</v>
      </c>
      <c r="CT44">
        <v>27.424199999999999</v>
      </c>
      <c r="CU44">
        <v>25.540600000000001</v>
      </c>
      <c r="CV44">
        <v>1447.88</v>
      </c>
      <c r="CW44">
        <v>27.1721</v>
      </c>
      <c r="CX44">
        <v>500.10199999999998</v>
      </c>
      <c r="CY44">
        <v>98.802199999999999</v>
      </c>
      <c r="CZ44">
        <v>9.9945000000000006E-2</v>
      </c>
      <c r="DA44">
        <v>31.010200000000001</v>
      </c>
      <c r="DB44">
        <v>32.039900000000003</v>
      </c>
      <c r="DC44">
        <v>999.9</v>
      </c>
      <c r="DD44">
        <v>0</v>
      </c>
      <c r="DE44">
        <v>0</v>
      </c>
      <c r="DF44">
        <v>9991.25</v>
      </c>
      <c r="DG44">
        <v>0</v>
      </c>
      <c r="DH44">
        <v>774.30399999999997</v>
      </c>
      <c r="DI44">
        <v>-53.133699999999997</v>
      </c>
      <c r="DJ44">
        <v>1487.57</v>
      </c>
      <c r="DK44">
        <v>1539.22</v>
      </c>
      <c r="DL44">
        <v>1.8836599999999999</v>
      </c>
      <c r="DM44">
        <v>1499.91</v>
      </c>
      <c r="DN44">
        <v>25.540600000000001</v>
      </c>
      <c r="DO44">
        <v>2.7095699999999998</v>
      </c>
      <c r="DP44">
        <v>2.52346</v>
      </c>
      <c r="DQ44">
        <v>22.343299999999999</v>
      </c>
      <c r="DR44">
        <v>21.178599999999999</v>
      </c>
      <c r="DS44">
        <v>1999.91</v>
      </c>
      <c r="DT44">
        <v>0.97999499999999995</v>
      </c>
      <c r="DU44">
        <v>2.0005499999999999E-2</v>
      </c>
      <c r="DV44">
        <v>0</v>
      </c>
      <c r="DW44">
        <v>798.89499999999998</v>
      </c>
      <c r="DX44">
        <v>9.9997699999999995E-2</v>
      </c>
      <c r="DY44">
        <v>17286.8</v>
      </c>
      <c r="DZ44">
        <v>16941.099999999999</v>
      </c>
      <c r="EA44">
        <v>51.186999999999998</v>
      </c>
      <c r="EB44">
        <v>51.625</v>
      </c>
      <c r="EC44">
        <v>51.625</v>
      </c>
      <c r="ED44">
        <v>50.811999999999998</v>
      </c>
      <c r="EE44">
        <v>52.125</v>
      </c>
      <c r="EF44">
        <v>1959.8</v>
      </c>
      <c r="EG44">
        <v>40.01</v>
      </c>
      <c r="EH44">
        <v>0</v>
      </c>
      <c r="EI44">
        <v>163.20000004768369</v>
      </c>
      <c r="EJ44">
        <v>0</v>
      </c>
      <c r="EK44">
        <v>802.34060000000011</v>
      </c>
      <c r="EL44">
        <v>1.844230856112435</v>
      </c>
      <c r="EM44">
        <v>-118.223077466582</v>
      </c>
      <c r="EN44">
        <v>17302.272000000001</v>
      </c>
      <c r="EO44">
        <v>15</v>
      </c>
      <c r="EP44">
        <v>1659639784.5999999</v>
      </c>
      <c r="EQ44" t="s">
        <v>552</v>
      </c>
      <c r="ER44">
        <v>1659639784.5999999</v>
      </c>
      <c r="ES44">
        <v>1659639782.5999999</v>
      </c>
      <c r="ET44">
        <v>62</v>
      </c>
      <c r="EU44">
        <v>0.245</v>
      </c>
      <c r="EV44">
        <v>0</v>
      </c>
      <c r="EW44">
        <v>-1.115</v>
      </c>
      <c r="EX44">
        <v>0.182</v>
      </c>
      <c r="EY44">
        <v>1500</v>
      </c>
      <c r="EZ44">
        <v>26</v>
      </c>
      <c r="FA44">
        <v>0.05</v>
      </c>
      <c r="FB44">
        <v>7.0000000000000007E-2</v>
      </c>
      <c r="FC44">
        <v>42.147822547508873</v>
      </c>
      <c r="FD44">
        <v>-0.92071160103858374</v>
      </c>
      <c r="FE44">
        <v>0.15866549326232521</v>
      </c>
      <c r="FF44">
        <v>1</v>
      </c>
      <c r="FG44">
        <v>7.5430485246962289E-2</v>
      </c>
      <c r="FH44">
        <v>6.3505061963688922E-3</v>
      </c>
      <c r="FI44">
        <v>1.351776615815065E-3</v>
      </c>
      <c r="FJ44">
        <v>1</v>
      </c>
      <c r="FK44">
        <v>2</v>
      </c>
      <c r="FL44">
        <v>2</v>
      </c>
      <c r="FM44" t="s">
        <v>412</v>
      </c>
      <c r="FN44">
        <v>2.8994200000000001</v>
      </c>
      <c r="FO44">
        <v>2.7334900000000002</v>
      </c>
      <c r="FP44">
        <v>0.20916599999999999</v>
      </c>
      <c r="FQ44">
        <v>0.21344399999999999</v>
      </c>
      <c r="FR44">
        <v>0.125496</v>
      </c>
      <c r="FS44">
        <v>0.11897099999999999</v>
      </c>
      <c r="FT44">
        <v>18418.2</v>
      </c>
      <c r="FU44">
        <v>17024.099999999999</v>
      </c>
      <c r="FV44">
        <v>23235.1</v>
      </c>
      <c r="FW44">
        <v>21706.400000000001</v>
      </c>
      <c r="FX44">
        <v>28657.1</v>
      </c>
      <c r="FY44">
        <v>26724.400000000001</v>
      </c>
      <c r="FZ44">
        <v>36619.199999999997</v>
      </c>
      <c r="GA44">
        <v>33821.599999999999</v>
      </c>
      <c r="GB44">
        <v>1.90835</v>
      </c>
      <c r="GC44">
        <v>1.7797799999999999</v>
      </c>
      <c r="GD44">
        <v>1.5042700000000001E-2</v>
      </c>
      <c r="GE44">
        <v>0</v>
      </c>
      <c r="GF44">
        <v>31.7959</v>
      </c>
      <c r="GG44">
        <v>999.9</v>
      </c>
      <c r="GH44">
        <v>43.9</v>
      </c>
      <c r="GI44">
        <v>41.6</v>
      </c>
      <c r="GJ44">
        <v>35.860500000000002</v>
      </c>
      <c r="GK44">
        <v>61.2879</v>
      </c>
      <c r="GL44">
        <v>36.201900000000002</v>
      </c>
      <c r="GM44">
        <v>1</v>
      </c>
      <c r="GN44">
        <v>0.87809700000000002</v>
      </c>
      <c r="GO44">
        <v>5.51084</v>
      </c>
      <c r="GP44">
        <v>20.065000000000001</v>
      </c>
      <c r="GQ44">
        <v>5.2647599999999999</v>
      </c>
      <c r="GR44">
        <v>11.9674</v>
      </c>
      <c r="GS44">
        <v>4.9797000000000002</v>
      </c>
      <c r="GT44">
        <v>3.298</v>
      </c>
      <c r="GU44">
        <v>9999</v>
      </c>
      <c r="GV44">
        <v>9999</v>
      </c>
      <c r="GW44">
        <v>9999</v>
      </c>
      <c r="GX44">
        <v>999.9</v>
      </c>
      <c r="GY44">
        <v>1.8637699999999999</v>
      </c>
      <c r="GZ44">
        <v>1.8597399999999999</v>
      </c>
      <c r="HA44">
        <v>1.86642</v>
      </c>
      <c r="HB44">
        <v>1.8631</v>
      </c>
      <c r="HC44">
        <v>1.86172</v>
      </c>
      <c r="HD44">
        <v>1.86174</v>
      </c>
      <c r="HE44">
        <v>1.8629800000000001</v>
      </c>
      <c r="HF44">
        <v>1.8643099999999999</v>
      </c>
      <c r="HG44">
        <v>0</v>
      </c>
      <c r="HH44">
        <v>0</v>
      </c>
      <c r="HI44">
        <v>0</v>
      </c>
      <c r="HJ44">
        <v>0</v>
      </c>
      <c r="HK44" t="s">
        <v>413</v>
      </c>
      <c r="HL44" t="s">
        <v>414</v>
      </c>
      <c r="HM44" t="s">
        <v>415</v>
      </c>
      <c r="HN44" t="s">
        <v>415</v>
      </c>
      <c r="HO44" t="s">
        <v>415</v>
      </c>
      <c r="HP44" t="s">
        <v>415</v>
      </c>
      <c r="HQ44">
        <v>0</v>
      </c>
      <c r="HR44">
        <v>100</v>
      </c>
      <c r="HS44">
        <v>100</v>
      </c>
      <c r="HT44">
        <v>-1.1000000000000001</v>
      </c>
      <c r="HU44">
        <v>0.25209999999999999</v>
      </c>
      <c r="HV44">
        <v>-0.4328838185719307</v>
      </c>
      <c r="HW44">
        <v>-1.0353314661582381E-3</v>
      </c>
      <c r="HX44">
        <v>6.6505181264543773E-7</v>
      </c>
      <c r="HY44">
        <v>-1.850793754579626E-10</v>
      </c>
      <c r="HZ44">
        <v>-0.24568928782599639</v>
      </c>
      <c r="IA44">
        <v>-1.648161748699347E-2</v>
      </c>
      <c r="IB44">
        <v>1.7912429842672831E-3</v>
      </c>
      <c r="IC44">
        <v>-1.8786734536791681E-5</v>
      </c>
      <c r="ID44">
        <v>3</v>
      </c>
      <c r="IE44">
        <v>2022</v>
      </c>
      <c r="IF44">
        <v>2</v>
      </c>
      <c r="IG44">
        <v>30</v>
      </c>
      <c r="IH44">
        <v>0.7</v>
      </c>
      <c r="II44">
        <v>0.8</v>
      </c>
      <c r="IJ44">
        <v>3.12866</v>
      </c>
      <c r="IK44">
        <v>2.6721200000000001</v>
      </c>
      <c r="IL44">
        <v>1.4514199999999999</v>
      </c>
      <c r="IM44">
        <v>2.33521</v>
      </c>
      <c r="IN44">
        <v>1.5942400000000001</v>
      </c>
      <c r="IO44">
        <v>2.3913600000000002</v>
      </c>
      <c r="IP44">
        <v>44.641199999999998</v>
      </c>
      <c r="IQ44">
        <v>14.315899999999999</v>
      </c>
      <c r="IR44">
        <v>18</v>
      </c>
      <c r="IS44">
        <v>472.15899999999999</v>
      </c>
      <c r="IT44">
        <v>432.10199999999998</v>
      </c>
      <c r="IU44">
        <v>26.7042</v>
      </c>
      <c r="IV44">
        <v>37.470999999999997</v>
      </c>
      <c r="IW44">
        <v>30.000499999999999</v>
      </c>
      <c r="IX44">
        <v>37.273200000000003</v>
      </c>
      <c r="IY44">
        <v>37.221200000000003</v>
      </c>
      <c r="IZ44">
        <v>62.545999999999999</v>
      </c>
      <c r="JA44">
        <v>31.526</v>
      </c>
      <c r="JB44">
        <v>0</v>
      </c>
      <c r="JC44">
        <v>26.6602</v>
      </c>
      <c r="JD44">
        <v>1500</v>
      </c>
      <c r="JE44">
        <v>25.5444</v>
      </c>
      <c r="JF44">
        <v>98.054000000000002</v>
      </c>
      <c r="JG44">
        <v>97.666600000000003</v>
      </c>
    </row>
    <row r="45" spans="1:267" x14ac:dyDescent="0.3">
      <c r="A45">
        <v>29</v>
      </c>
      <c r="B45">
        <v>1659640497.5999999</v>
      </c>
      <c r="C45">
        <v>5750.0999999046326</v>
      </c>
      <c r="D45" t="s">
        <v>553</v>
      </c>
      <c r="E45" t="s">
        <v>554</v>
      </c>
      <c r="F45" t="s">
        <v>401</v>
      </c>
      <c r="G45" t="s">
        <v>402</v>
      </c>
      <c r="H45" t="s">
        <v>555</v>
      </c>
      <c r="I45" t="s">
        <v>484</v>
      </c>
      <c r="J45" t="s">
        <v>405</v>
      </c>
      <c r="K45">
        <f t="shared" si="0"/>
        <v>7.0574056988927047</v>
      </c>
      <c r="L45">
        <v>1659640497.5999999</v>
      </c>
      <c r="M45">
        <f t="shared" si="1"/>
        <v>5.7218694470446887E-3</v>
      </c>
      <c r="N45">
        <f t="shared" si="2"/>
        <v>5.7218694470446883</v>
      </c>
      <c r="O45">
        <f t="shared" si="3"/>
        <v>40.792284239860258</v>
      </c>
      <c r="P45">
        <f t="shared" si="4"/>
        <v>348.58800000000002</v>
      </c>
      <c r="Q45">
        <f t="shared" si="5"/>
        <v>106.2726338791136</v>
      </c>
      <c r="R45">
        <f t="shared" si="6"/>
        <v>10.507915649304618</v>
      </c>
      <c r="S45">
        <f t="shared" si="7"/>
        <v>34.467323963443206</v>
      </c>
      <c r="T45">
        <f t="shared" si="8"/>
        <v>0.29112177488844165</v>
      </c>
      <c r="U45">
        <f t="shared" si="9"/>
        <v>2.9098858215749601</v>
      </c>
      <c r="V45">
        <f t="shared" si="10"/>
        <v>0.27585476760119726</v>
      </c>
      <c r="W45">
        <f t="shared" si="11"/>
        <v>0.1737141622322404</v>
      </c>
      <c r="X45">
        <f t="shared" si="12"/>
        <v>321.54095700266254</v>
      </c>
      <c r="Y45">
        <f t="shared" si="13"/>
        <v>31.899702071477279</v>
      </c>
      <c r="Z45">
        <f t="shared" si="14"/>
        <v>31.9819</v>
      </c>
      <c r="AA45">
        <f t="shared" si="15"/>
        <v>4.7701934777180055</v>
      </c>
      <c r="AB45">
        <f t="shared" si="16"/>
        <v>60.308633939201975</v>
      </c>
      <c r="AC45">
        <f t="shared" si="17"/>
        <v>2.7977435396812802</v>
      </c>
      <c r="AD45">
        <f t="shared" si="18"/>
        <v>4.6390431302120474</v>
      </c>
      <c r="AE45">
        <f t="shared" si="19"/>
        <v>1.9724499380367253</v>
      </c>
      <c r="AF45">
        <f t="shared" si="20"/>
        <v>-252.33444261467076</v>
      </c>
      <c r="AG45">
        <f t="shared" si="21"/>
        <v>-77.121108985307259</v>
      </c>
      <c r="AH45">
        <f t="shared" si="22"/>
        <v>-5.9948804033761398</v>
      </c>
      <c r="AI45">
        <f t="shared" si="23"/>
        <v>-13.909475000691643</v>
      </c>
      <c r="AJ45">
        <v>0</v>
      </c>
      <c r="AK45">
        <v>0</v>
      </c>
      <c r="AL45">
        <f t="shared" si="24"/>
        <v>1</v>
      </c>
      <c r="AM45">
        <f t="shared" si="25"/>
        <v>0</v>
      </c>
      <c r="AN45">
        <f t="shared" si="26"/>
        <v>51513.388475894513</v>
      </c>
      <c r="AO45" t="s">
        <v>406</v>
      </c>
      <c r="AP45">
        <v>10366.9</v>
      </c>
      <c r="AQ45">
        <v>993.59653846153856</v>
      </c>
      <c r="AR45">
        <v>3431.87</v>
      </c>
      <c r="AS45">
        <f t="shared" si="27"/>
        <v>0.71047955241266758</v>
      </c>
      <c r="AT45">
        <v>-3.9894345373445681</v>
      </c>
      <c r="AU45" t="s">
        <v>556</v>
      </c>
      <c r="AV45">
        <v>10109.700000000001</v>
      </c>
      <c r="AW45">
        <v>736.5616</v>
      </c>
      <c r="AX45">
        <v>1028.82</v>
      </c>
      <c r="AY45">
        <f t="shared" si="28"/>
        <v>0.2840714605081549</v>
      </c>
      <c r="AZ45">
        <v>0.5</v>
      </c>
      <c r="BA45">
        <f t="shared" si="29"/>
        <v>1681.3341000013795</v>
      </c>
      <c r="BB45">
        <f t="shared" si="30"/>
        <v>40.792284239860258</v>
      </c>
      <c r="BC45">
        <f t="shared" si="31"/>
        <v>238.80951669477801</v>
      </c>
      <c r="BD45">
        <f t="shared" si="32"/>
        <v>2.6634634233117668E-2</v>
      </c>
      <c r="BE45">
        <f t="shared" si="33"/>
        <v>2.3357341420267881</v>
      </c>
      <c r="BF45">
        <f t="shared" si="34"/>
        <v>592.75216088806383</v>
      </c>
      <c r="BG45" t="s">
        <v>557</v>
      </c>
      <c r="BH45">
        <v>578.17999999999995</v>
      </c>
      <c r="BI45">
        <f t="shared" si="35"/>
        <v>578.17999999999995</v>
      </c>
      <c r="BJ45">
        <f t="shared" si="36"/>
        <v>0.43801636826655777</v>
      </c>
      <c r="BK45">
        <f t="shared" si="37"/>
        <v>0.64854074205574286</v>
      </c>
      <c r="BL45">
        <f t="shared" si="38"/>
        <v>0.84208515991575827</v>
      </c>
      <c r="BM45">
        <f t="shared" si="39"/>
        <v>8.2972651532523471</v>
      </c>
      <c r="BN45">
        <f t="shared" si="40"/>
        <v>0.98555393310304229</v>
      </c>
      <c r="BO45">
        <f t="shared" si="41"/>
        <v>0.50908611885521782</v>
      </c>
      <c r="BP45">
        <f t="shared" si="42"/>
        <v>0.49091388114478218</v>
      </c>
      <c r="BQ45">
        <v>8915</v>
      </c>
      <c r="BR45">
        <v>300</v>
      </c>
      <c r="BS45">
        <v>300</v>
      </c>
      <c r="BT45">
        <v>300</v>
      </c>
      <c r="BU45">
        <v>10109.700000000001</v>
      </c>
      <c r="BV45">
        <v>938.5</v>
      </c>
      <c r="BW45">
        <v>-1.0770699999999999E-2</v>
      </c>
      <c r="BX45">
        <v>-6.31</v>
      </c>
      <c r="BY45" t="s">
        <v>409</v>
      </c>
      <c r="BZ45" t="s">
        <v>409</v>
      </c>
      <c r="CA45" t="s">
        <v>409</v>
      </c>
      <c r="CB45" t="s">
        <v>409</v>
      </c>
      <c r="CC45" t="s">
        <v>409</v>
      </c>
      <c r="CD45" t="s">
        <v>409</v>
      </c>
      <c r="CE45" t="s">
        <v>409</v>
      </c>
      <c r="CF45" t="s">
        <v>409</v>
      </c>
      <c r="CG45" t="s">
        <v>409</v>
      </c>
      <c r="CH45" t="s">
        <v>409</v>
      </c>
      <c r="CI45">
        <f t="shared" si="43"/>
        <v>2000.16</v>
      </c>
      <c r="CJ45">
        <f t="shared" si="44"/>
        <v>1681.3341000013795</v>
      </c>
      <c r="CK45">
        <f t="shared" si="45"/>
        <v>0.8405998020165284</v>
      </c>
      <c r="CL45">
        <f t="shared" si="46"/>
        <v>0.16075761789189991</v>
      </c>
      <c r="CM45">
        <v>6</v>
      </c>
      <c r="CN45">
        <v>0.5</v>
      </c>
      <c r="CO45" t="s">
        <v>410</v>
      </c>
      <c r="CP45">
        <v>2</v>
      </c>
      <c r="CQ45">
        <v>1659640497.5999999</v>
      </c>
      <c r="CR45">
        <v>348.58800000000002</v>
      </c>
      <c r="CS45">
        <v>399.96100000000001</v>
      </c>
      <c r="CT45">
        <v>28.295200000000001</v>
      </c>
      <c r="CU45">
        <v>21.619499999999999</v>
      </c>
      <c r="CV45">
        <v>349.351</v>
      </c>
      <c r="CW45">
        <v>27.9633</v>
      </c>
      <c r="CX45">
        <v>499.72</v>
      </c>
      <c r="CY45">
        <v>98.778599999999997</v>
      </c>
      <c r="CZ45">
        <v>9.8366400000000007E-2</v>
      </c>
      <c r="DA45">
        <v>31.490300000000001</v>
      </c>
      <c r="DB45">
        <v>31.9819</v>
      </c>
      <c r="DC45">
        <v>999.9</v>
      </c>
      <c r="DD45">
        <v>0</v>
      </c>
      <c r="DE45">
        <v>0</v>
      </c>
      <c r="DF45">
        <v>10010.6</v>
      </c>
      <c r="DG45">
        <v>0</v>
      </c>
      <c r="DH45">
        <v>358.70800000000003</v>
      </c>
      <c r="DI45">
        <v>-51.373399999999997</v>
      </c>
      <c r="DJ45">
        <v>358.738</v>
      </c>
      <c r="DK45">
        <v>408.79899999999998</v>
      </c>
      <c r="DL45">
        <v>6.6756099999999998</v>
      </c>
      <c r="DM45">
        <v>399.96100000000001</v>
      </c>
      <c r="DN45">
        <v>21.619499999999999</v>
      </c>
      <c r="DO45">
        <v>2.7949600000000001</v>
      </c>
      <c r="DP45">
        <v>2.1355499999999998</v>
      </c>
      <c r="DQ45">
        <v>22.854299999999999</v>
      </c>
      <c r="DR45">
        <v>18.486799999999999</v>
      </c>
      <c r="DS45">
        <v>2000.16</v>
      </c>
      <c r="DT45">
        <v>0.98000799999999999</v>
      </c>
      <c r="DU45">
        <v>1.9992099999999999E-2</v>
      </c>
      <c r="DV45">
        <v>0</v>
      </c>
      <c r="DW45">
        <v>737.94500000000005</v>
      </c>
      <c r="DX45">
        <v>9.9997699999999995E-2</v>
      </c>
      <c r="DY45">
        <v>15896</v>
      </c>
      <c r="DZ45">
        <v>16943.2</v>
      </c>
      <c r="EA45">
        <v>50.25</v>
      </c>
      <c r="EB45">
        <v>50.936999999999998</v>
      </c>
      <c r="EC45">
        <v>50.75</v>
      </c>
      <c r="ED45">
        <v>50.061999999999998</v>
      </c>
      <c r="EE45">
        <v>51.311999999999998</v>
      </c>
      <c r="EF45">
        <v>1960.07</v>
      </c>
      <c r="EG45">
        <v>39.99</v>
      </c>
      <c r="EH45">
        <v>0</v>
      </c>
      <c r="EI45">
        <v>668.79999995231628</v>
      </c>
      <c r="EJ45">
        <v>0</v>
      </c>
      <c r="EK45">
        <v>736.5616</v>
      </c>
      <c r="EL45">
        <v>3.6269230654194899</v>
      </c>
      <c r="EM45">
        <v>166.29230725425941</v>
      </c>
      <c r="EN45">
        <v>15852.896000000001</v>
      </c>
      <c r="EO45">
        <v>15</v>
      </c>
      <c r="EP45">
        <v>1659640461.0999999</v>
      </c>
      <c r="EQ45" t="s">
        <v>558</v>
      </c>
      <c r="ER45">
        <v>1659640453.5999999</v>
      </c>
      <c r="ES45">
        <v>1659640461.0999999</v>
      </c>
      <c r="ET45">
        <v>64</v>
      </c>
      <c r="EU45">
        <v>0.23599999999999999</v>
      </c>
      <c r="EV45">
        <v>7.4999999999999997E-2</v>
      </c>
      <c r="EW45">
        <v>-0.79500000000000004</v>
      </c>
      <c r="EX45">
        <v>9.7000000000000003E-2</v>
      </c>
      <c r="EY45">
        <v>400</v>
      </c>
      <c r="EZ45">
        <v>22</v>
      </c>
      <c r="FA45">
        <v>0.05</v>
      </c>
      <c r="FB45">
        <v>0.02</v>
      </c>
      <c r="FC45">
        <v>40.808143587548948</v>
      </c>
      <c r="FD45">
        <v>0.17583250614164661</v>
      </c>
      <c r="FE45">
        <v>0.1528392276338956</v>
      </c>
      <c r="FF45">
        <v>1</v>
      </c>
      <c r="FG45">
        <v>0.28314889282409811</v>
      </c>
      <c r="FH45">
        <v>8.0970924849756043E-2</v>
      </c>
      <c r="FI45">
        <v>1.403819059506577E-2</v>
      </c>
      <c r="FJ45">
        <v>1</v>
      </c>
      <c r="FK45">
        <v>2</v>
      </c>
      <c r="FL45">
        <v>2</v>
      </c>
      <c r="FM45" t="s">
        <v>412</v>
      </c>
      <c r="FN45">
        <v>2.89934</v>
      </c>
      <c r="FO45">
        <v>2.7320799999999998</v>
      </c>
      <c r="FP45">
        <v>7.8913800000000006E-2</v>
      </c>
      <c r="FQ45">
        <v>8.7612599999999999E-2</v>
      </c>
      <c r="FR45">
        <v>0.128057</v>
      </c>
      <c r="FS45">
        <v>0.106157</v>
      </c>
      <c r="FT45">
        <v>21480.400000000001</v>
      </c>
      <c r="FU45">
        <v>19759.099999999999</v>
      </c>
      <c r="FV45">
        <v>23256.1</v>
      </c>
      <c r="FW45">
        <v>21708.6</v>
      </c>
      <c r="FX45">
        <v>28601.200000000001</v>
      </c>
      <c r="FY45">
        <v>27124.9</v>
      </c>
      <c r="FZ45">
        <v>36654.9</v>
      </c>
      <c r="GA45">
        <v>33835.699999999997</v>
      </c>
      <c r="GB45">
        <v>1.9111800000000001</v>
      </c>
      <c r="GC45">
        <v>1.8296699999999999</v>
      </c>
      <c r="GD45">
        <v>-1.0021E-2</v>
      </c>
      <c r="GE45">
        <v>0</v>
      </c>
      <c r="GF45">
        <v>32.144399999999997</v>
      </c>
      <c r="GG45">
        <v>999.9</v>
      </c>
      <c r="GH45">
        <v>44.1</v>
      </c>
      <c r="GI45">
        <v>41.7</v>
      </c>
      <c r="GJ45">
        <v>36.221899999999998</v>
      </c>
      <c r="GK45">
        <v>60.5379</v>
      </c>
      <c r="GL45">
        <v>34.535299999999999</v>
      </c>
      <c r="GM45">
        <v>1</v>
      </c>
      <c r="GN45">
        <v>0.84030700000000003</v>
      </c>
      <c r="GO45">
        <v>4.09077</v>
      </c>
      <c r="GP45">
        <v>20.057500000000001</v>
      </c>
      <c r="GQ45">
        <v>5.2638600000000002</v>
      </c>
      <c r="GR45">
        <v>11.9625</v>
      </c>
      <c r="GS45">
        <v>4.9797000000000002</v>
      </c>
      <c r="GT45">
        <v>3.298</v>
      </c>
      <c r="GU45">
        <v>9999</v>
      </c>
      <c r="GV45">
        <v>9999</v>
      </c>
      <c r="GW45">
        <v>9999</v>
      </c>
      <c r="GX45">
        <v>999.9</v>
      </c>
      <c r="GY45">
        <v>1.86432</v>
      </c>
      <c r="GZ45">
        <v>1.8603499999999999</v>
      </c>
      <c r="HA45">
        <v>1.8669199999999999</v>
      </c>
      <c r="HB45">
        <v>1.8636900000000001</v>
      </c>
      <c r="HC45">
        <v>1.86233</v>
      </c>
      <c r="HD45">
        <v>1.8623400000000001</v>
      </c>
      <c r="HE45">
        <v>1.8635600000000001</v>
      </c>
      <c r="HF45">
        <v>1.8648100000000001</v>
      </c>
      <c r="HG45">
        <v>0</v>
      </c>
      <c r="HH45">
        <v>0</v>
      </c>
      <c r="HI45">
        <v>0</v>
      </c>
      <c r="HJ45">
        <v>0</v>
      </c>
      <c r="HK45" t="s">
        <v>413</v>
      </c>
      <c r="HL45" t="s">
        <v>414</v>
      </c>
      <c r="HM45" t="s">
        <v>415</v>
      </c>
      <c r="HN45" t="s">
        <v>415</v>
      </c>
      <c r="HO45" t="s">
        <v>415</v>
      </c>
      <c r="HP45" t="s">
        <v>415</v>
      </c>
      <c r="HQ45">
        <v>0</v>
      </c>
      <c r="HR45">
        <v>100</v>
      </c>
      <c r="HS45">
        <v>100</v>
      </c>
      <c r="HT45">
        <v>-0.76300000000000001</v>
      </c>
      <c r="HU45">
        <v>0.33189999999999997</v>
      </c>
      <c r="HV45">
        <v>-0.4752912364246008</v>
      </c>
      <c r="HW45">
        <v>-1.0353314661582381E-3</v>
      </c>
      <c r="HX45">
        <v>6.6505181264543773E-7</v>
      </c>
      <c r="HY45">
        <v>-1.850793754579626E-10</v>
      </c>
      <c r="HZ45">
        <v>-0.19709288115054741</v>
      </c>
      <c r="IA45">
        <v>-1.648161748699347E-2</v>
      </c>
      <c r="IB45">
        <v>1.7912429842672831E-3</v>
      </c>
      <c r="IC45">
        <v>-1.8786734536791681E-5</v>
      </c>
      <c r="ID45">
        <v>3</v>
      </c>
      <c r="IE45">
        <v>2022</v>
      </c>
      <c r="IF45">
        <v>2</v>
      </c>
      <c r="IG45">
        <v>30</v>
      </c>
      <c r="IH45">
        <v>0.7</v>
      </c>
      <c r="II45">
        <v>0.6</v>
      </c>
      <c r="IJ45">
        <v>1.06812</v>
      </c>
      <c r="IK45">
        <v>2.6721200000000001</v>
      </c>
      <c r="IL45">
        <v>1.4526399999999999</v>
      </c>
      <c r="IM45">
        <v>2.33643</v>
      </c>
      <c r="IN45">
        <v>1.5942400000000001</v>
      </c>
      <c r="IO45">
        <v>2.2924799999999999</v>
      </c>
      <c r="IP45">
        <v>45.4328</v>
      </c>
      <c r="IQ45">
        <v>23.7898</v>
      </c>
      <c r="IR45">
        <v>18</v>
      </c>
      <c r="IS45">
        <v>471.60399999999998</v>
      </c>
      <c r="IT45">
        <v>464.548</v>
      </c>
      <c r="IU45">
        <v>27.907399999999999</v>
      </c>
      <c r="IV45">
        <v>37.1053</v>
      </c>
      <c r="IW45">
        <v>30.0002</v>
      </c>
      <c r="IX45">
        <v>36.942100000000003</v>
      </c>
      <c r="IY45">
        <v>36.893099999999997</v>
      </c>
      <c r="IZ45">
        <v>21.326499999999999</v>
      </c>
      <c r="JA45">
        <v>43.709499999999998</v>
      </c>
      <c r="JB45">
        <v>0</v>
      </c>
      <c r="JC45">
        <v>27.911999999999999</v>
      </c>
      <c r="JD45">
        <v>400</v>
      </c>
      <c r="JE45">
        <v>21.580300000000001</v>
      </c>
      <c r="JF45">
        <v>98.146799999999999</v>
      </c>
      <c r="JG45">
        <v>97.695300000000003</v>
      </c>
    </row>
    <row r="46" spans="1:267" x14ac:dyDescent="0.3">
      <c r="A46">
        <v>30</v>
      </c>
      <c r="B46">
        <v>1659640687.5999999</v>
      </c>
      <c r="C46">
        <v>5940.0999999046326</v>
      </c>
      <c r="D46" t="s">
        <v>559</v>
      </c>
      <c r="E46" t="s">
        <v>560</v>
      </c>
      <c r="F46" t="s">
        <v>401</v>
      </c>
      <c r="G46" t="s">
        <v>402</v>
      </c>
      <c r="H46" t="s">
        <v>555</v>
      </c>
      <c r="I46" t="s">
        <v>484</v>
      </c>
      <c r="J46" t="s">
        <v>405</v>
      </c>
      <c r="K46">
        <f t="shared" si="0"/>
        <v>8.1516394917938015</v>
      </c>
      <c r="L46">
        <v>1659640687.5999999</v>
      </c>
      <c r="M46">
        <f t="shared" si="1"/>
        <v>6.5579086948618368E-3</v>
      </c>
      <c r="N46">
        <f t="shared" si="2"/>
        <v>6.5579086948618368</v>
      </c>
      <c r="O46">
        <f t="shared" si="3"/>
        <v>34.815926173564783</v>
      </c>
      <c r="P46">
        <f t="shared" si="4"/>
        <v>256.14</v>
      </c>
      <c r="Q46">
        <f t="shared" si="5"/>
        <v>76.868486224424743</v>
      </c>
      <c r="R46">
        <f t="shared" si="6"/>
        <v>7.6007038010374579</v>
      </c>
      <c r="S46">
        <f t="shared" si="7"/>
        <v>25.326949537080001</v>
      </c>
      <c r="T46">
        <f t="shared" si="8"/>
        <v>0.33813420076116757</v>
      </c>
      <c r="U46">
        <f t="shared" si="9"/>
        <v>2.9071677442849984</v>
      </c>
      <c r="V46">
        <f t="shared" si="10"/>
        <v>0.31770591756389593</v>
      </c>
      <c r="W46">
        <f t="shared" si="11"/>
        <v>0.20029867010636015</v>
      </c>
      <c r="X46">
        <f t="shared" si="12"/>
        <v>321.50381100266418</v>
      </c>
      <c r="Y46">
        <f t="shared" si="13"/>
        <v>31.783227950578592</v>
      </c>
      <c r="Z46">
        <f t="shared" si="14"/>
        <v>31.948599999999999</v>
      </c>
      <c r="AA46">
        <f t="shared" si="15"/>
        <v>4.7612088040122611</v>
      </c>
      <c r="AB46">
        <f t="shared" si="16"/>
        <v>59.971431724066036</v>
      </c>
      <c r="AC46">
        <f t="shared" si="17"/>
        <v>2.7982155970745999</v>
      </c>
      <c r="AD46">
        <f t="shared" si="18"/>
        <v>4.6659142805685248</v>
      </c>
      <c r="AE46">
        <f t="shared" si="19"/>
        <v>1.9629932069376612</v>
      </c>
      <c r="AF46">
        <f t="shared" si="20"/>
        <v>-289.20377344340699</v>
      </c>
      <c r="AG46">
        <f t="shared" si="21"/>
        <v>-55.890355701499828</v>
      </c>
      <c r="AH46">
        <f t="shared" si="22"/>
        <v>-4.3500682043875907</v>
      </c>
      <c r="AI46">
        <f t="shared" si="23"/>
        <v>-27.94038634663022</v>
      </c>
      <c r="AJ46">
        <v>0</v>
      </c>
      <c r="AK46">
        <v>0</v>
      </c>
      <c r="AL46">
        <f t="shared" si="24"/>
        <v>1</v>
      </c>
      <c r="AM46">
        <f t="shared" si="25"/>
        <v>0</v>
      </c>
      <c r="AN46">
        <f t="shared" si="26"/>
        <v>51419.430878938139</v>
      </c>
      <c r="AO46" t="s">
        <v>406</v>
      </c>
      <c r="AP46">
        <v>10366.9</v>
      </c>
      <c r="AQ46">
        <v>993.59653846153856</v>
      </c>
      <c r="AR46">
        <v>3431.87</v>
      </c>
      <c r="AS46">
        <f t="shared" si="27"/>
        <v>0.71047955241266758</v>
      </c>
      <c r="AT46">
        <v>-3.9894345373445681</v>
      </c>
      <c r="AU46" t="s">
        <v>561</v>
      </c>
      <c r="AV46">
        <v>10109</v>
      </c>
      <c r="AW46">
        <v>730.30560000000014</v>
      </c>
      <c r="AX46">
        <v>978.67700000000002</v>
      </c>
      <c r="AY46">
        <f t="shared" si="28"/>
        <v>0.2537828108763156</v>
      </c>
      <c r="AZ46">
        <v>0.5</v>
      </c>
      <c r="BA46">
        <f t="shared" si="29"/>
        <v>1681.1331000013804</v>
      </c>
      <c r="BB46">
        <f t="shared" si="30"/>
        <v>34.815926173564783</v>
      </c>
      <c r="BC46">
        <f t="shared" si="31"/>
        <v>213.32134178778225</v>
      </c>
      <c r="BD46">
        <f t="shared" si="32"/>
        <v>2.3082860429598045E-2</v>
      </c>
      <c r="BE46">
        <f t="shared" si="33"/>
        <v>2.506642130140996</v>
      </c>
      <c r="BF46">
        <f t="shared" si="34"/>
        <v>575.75629200131164</v>
      </c>
      <c r="BG46" t="s">
        <v>562</v>
      </c>
      <c r="BH46">
        <v>584.03</v>
      </c>
      <c r="BI46">
        <f t="shared" si="35"/>
        <v>584.03</v>
      </c>
      <c r="BJ46">
        <f t="shared" si="36"/>
        <v>0.40324540170045897</v>
      </c>
      <c r="BK46">
        <f t="shared" si="37"/>
        <v>0.62935078690576607</v>
      </c>
      <c r="BL46">
        <f t="shared" si="38"/>
        <v>0.86142234114276073</v>
      </c>
      <c r="BM46">
        <f t="shared" si="39"/>
        <v>-16.647391649566302</v>
      </c>
      <c r="BN46">
        <f t="shared" si="40"/>
        <v>1.0061188946592252</v>
      </c>
      <c r="BO46">
        <f t="shared" si="41"/>
        <v>0.50329579846652484</v>
      </c>
      <c r="BP46">
        <f t="shared" si="42"/>
        <v>0.49670420153347516</v>
      </c>
      <c r="BQ46">
        <v>8917</v>
      </c>
      <c r="BR46">
        <v>300</v>
      </c>
      <c r="BS46">
        <v>300</v>
      </c>
      <c r="BT46">
        <v>300</v>
      </c>
      <c r="BU46">
        <v>10109</v>
      </c>
      <c r="BV46">
        <v>902.64</v>
      </c>
      <c r="BW46">
        <v>-1.0769600000000001E-2</v>
      </c>
      <c r="BX46">
        <v>-4.82</v>
      </c>
      <c r="BY46" t="s">
        <v>409</v>
      </c>
      <c r="BZ46" t="s">
        <v>409</v>
      </c>
      <c r="CA46" t="s">
        <v>409</v>
      </c>
      <c r="CB46" t="s">
        <v>409</v>
      </c>
      <c r="CC46" t="s">
        <v>409</v>
      </c>
      <c r="CD46" t="s">
        <v>409</v>
      </c>
      <c r="CE46" t="s">
        <v>409</v>
      </c>
      <c r="CF46" t="s">
        <v>409</v>
      </c>
      <c r="CG46" t="s">
        <v>409</v>
      </c>
      <c r="CH46" t="s">
        <v>409</v>
      </c>
      <c r="CI46">
        <f t="shared" si="43"/>
        <v>1999.92</v>
      </c>
      <c r="CJ46">
        <f t="shared" si="44"/>
        <v>1681.1331000013804</v>
      </c>
      <c r="CK46">
        <f t="shared" si="45"/>
        <v>0.84060017400765052</v>
      </c>
      <c r="CL46">
        <f t="shared" si="46"/>
        <v>0.16075833583476548</v>
      </c>
      <c r="CM46">
        <v>6</v>
      </c>
      <c r="CN46">
        <v>0.5</v>
      </c>
      <c r="CO46" t="s">
        <v>410</v>
      </c>
      <c r="CP46">
        <v>2</v>
      </c>
      <c r="CQ46">
        <v>1659640687.5999999</v>
      </c>
      <c r="CR46">
        <v>256.14</v>
      </c>
      <c r="CS46">
        <v>299.93200000000002</v>
      </c>
      <c r="CT46">
        <v>28.299299999999999</v>
      </c>
      <c r="CU46">
        <v>20.652999999999999</v>
      </c>
      <c r="CV46">
        <v>256.904</v>
      </c>
      <c r="CW46">
        <v>27.966200000000001</v>
      </c>
      <c r="CX46">
        <v>500.03199999999998</v>
      </c>
      <c r="CY46">
        <v>98.778999999999996</v>
      </c>
      <c r="CZ46">
        <v>0.10032199999999999</v>
      </c>
      <c r="DA46">
        <v>31.591999999999999</v>
      </c>
      <c r="DB46">
        <v>31.948599999999999</v>
      </c>
      <c r="DC46">
        <v>999.9</v>
      </c>
      <c r="DD46">
        <v>0</v>
      </c>
      <c r="DE46">
        <v>0</v>
      </c>
      <c r="DF46">
        <v>9995</v>
      </c>
      <c r="DG46">
        <v>0</v>
      </c>
      <c r="DH46">
        <v>349.577</v>
      </c>
      <c r="DI46">
        <v>-43.791200000000003</v>
      </c>
      <c r="DJ46">
        <v>263.60000000000002</v>
      </c>
      <c r="DK46">
        <v>306.25700000000001</v>
      </c>
      <c r="DL46">
        <v>7.6463700000000001</v>
      </c>
      <c r="DM46">
        <v>299.93200000000002</v>
      </c>
      <c r="DN46">
        <v>20.652999999999999</v>
      </c>
      <c r="DO46">
        <v>2.7953800000000002</v>
      </c>
      <c r="DP46">
        <v>2.0400800000000001</v>
      </c>
      <c r="DQ46">
        <v>22.8568</v>
      </c>
      <c r="DR46">
        <v>17.758900000000001</v>
      </c>
      <c r="DS46">
        <v>1999.92</v>
      </c>
      <c r="DT46">
        <v>0.97999099999999995</v>
      </c>
      <c r="DU46">
        <v>2.0009300000000001E-2</v>
      </c>
      <c r="DV46">
        <v>0</v>
      </c>
      <c r="DW46">
        <v>729.95500000000004</v>
      </c>
      <c r="DX46">
        <v>9.9997699999999995E-2</v>
      </c>
      <c r="DY46">
        <v>15767</v>
      </c>
      <c r="DZ46">
        <v>16941.099999999999</v>
      </c>
      <c r="EA46">
        <v>50.186999999999998</v>
      </c>
      <c r="EB46">
        <v>50.811999999999998</v>
      </c>
      <c r="EC46">
        <v>50.686999999999998</v>
      </c>
      <c r="ED46">
        <v>50</v>
      </c>
      <c r="EE46">
        <v>51.375</v>
      </c>
      <c r="EF46">
        <v>1959.81</v>
      </c>
      <c r="EG46">
        <v>40.01</v>
      </c>
      <c r="EH46">
        <v>0</v>
      </c>
      <c r="EI46">
        <v>189.60000014305109</v>
      </c>
      <c r="EJ46">
        <v>0</v>
      </c>
      <c r="EK46">
        <v>730.30560000000014</v>
      </c>
      <c r="EL46">
        <v>12.891538433506479</v>
      </c>
      <c r="EM46">
        <v>62.615385301286452</v>
      </c>
      <c r="EN46">
        <v>15733.88</v>
      </c>
      <c r="EO46">
        <v>15</v>
      </c>
      <c r="EP46">
        <v>1659640602.0999999</v>
      </c>
      <c r="EQ46" t="s">
        <v>563</v>
      </c>
      <c r="ER46">
        <v>1659640587.5999999</v>
      </c>
      <c r="ES46">
        <v>1659640602.0999999</v>
      </c>
      <c r="ET46">
        <v>65</v>
      </c>
      <c r="EU46">
        <v>-6.3E-2</v>
      </c>
      <c r="EV46">
        <v>1E-3</v>
      </c>
      <c r="EW46">
        <v>-0.79500000000000004</v>
      </c>
      <c r="EX46">
        <v>9.8000000000000004E-2</v>
      </c>
      <c r="EY46">
        <v>300</v>
      </c>
      <c r="EZ46">
        <v>22</v>
      </c>
      <c r="FA46">
        <v>0.04</v>
      </c>
      <c r="FB46">
        <v>0.01</v>
      </c>
      <c r="FC46">
        <v>34.573392981588007</v>
      </c>
      <c r="FD46">
        <v>1.0707854095773139</v>
      </c>
      <c r="FE46">
        <v>0.15690368256233039</v>
      </c>
      <c r="FF46">
        <v>0</v>
      </c>
      <c r="FG46">
        <v>0.33546210657540171</v>
      </c>
      <c r="FH46">
        <v>2.0799957835118048E-2</v>
      </c>
      <c r="FI46">
        <v>3.3202202515101829E-3</v>
      </c>
      <c r="FJ46">
        <v>1</v>
      </c>
      <c r="FK46">
        <v>1</v>
      </c>
      <c r="FL46">
        <v>2</v>
      </c>
      <c r="FM46" t="s">
        <v>456</v>
      </c>
      <c r="FN46">
        <v>2.9001999999999999</v>
      </c>
      <c r="FO46">
        <v>2.7339000000000002</v>
      </c>
      <c r="FP46">
        <v>6.1360900000000003E-2</v>
      </c>
      <c r="FQ46">
        <v>6.9735900000000003E-2</v>
      </c>
      <c r="FR46">
        <v>0.128081</v>
      </c>
      <c r="FS46">
        <v>0.102851</v>
      </c>
      <c r="FT46">
        <v>21891.8</v>
      </c>
      <c r="FU46">
        <v>20149.099999999999</v>
      </c>
      <c r="FV46">
        <v>23258.5</v>
      </c>
      <c r="FW46">
        <v>21711.7</v>
      </c>
      <c r="FX46">
        <v>28604.1</v>
      </c>
      <c r="FY46">
        <v>27229.4</v>
      </c>
      <c r="FZ46">
        <v>36659.699999999997</v>
      </c>
      <c r="GA46">
        <v>33840.800000000003</v>
      </c>
      <c r="GB46">
        <v>1.91343</v>
      </c>
      <c r="GC46">
        <v>1.82795</v>
      </c>
      <c r="GD46">
        <v>-1.20699E-2</v>
      </c>
      <c r="GE46">
        <v>0</v>
      </c>
      <c r="GF46">
        <v>32.144399999999997</v>
      </c>
      <c r="GG46">
        <v>999.9</v>
      </c>
      <c r="GH46">
        <v>44</v>
      </c>
      <c r="GI46">
        <v>41.7</v>
      </c>
      <c r="GJ46">
        <v>36.145400000000002</v>
      </c>
      <c r="GK46">
        <v>60.6479</v>
      </c>
      <c r="GL46">
        <v>34.759599999999999</v>
      </c>
      <c r="GM46">
        <v>1</v>
      </c>
      <c r="GN46">
        <v>0.83390699999999995</v>
      </c>
      <c r="GO46">
        <v>3.38836</v>
      </c>
      <c r="GP46">
        <v>20.073699999999999</v>
      </c>
      <c r="GQ46">
        <v>5.2641600000000004</v>
      </c>
      <c r="GR46">
        <v>11.9628</v>
      </c>
      <c r="GS46">
        <v>4.9798</v>
      </c>
      <c r="GT46">
        <v>3.298</v>
      </c>
      <c r="GU46">
        <v>9999</v>
      </c>
      <c r="GV46">
        <v>9999</v>
      </c>
      <c r="GW46">
        <v>9999</v>
      </c>
      <c r="GX46">
        <v>999.9</v>
      </c>
      <c r="GY46">
        <v>1.86432</v>
      </c>
      <c r="GZ46">
        <v>1.8603099999999999</v>
      </c>
      <c r="HA46">
        <v>1.8669</v>
      </c>
      <c r="HB46">
        <v>1.8635600000000001</v>
      </c>
      <c r="HC46">
        <v>1.8622300000000001</v>
      </c>
      <c r="HD46">
        <v>1.86233</v>
      </c>
      <c r="HE46">
        <v>1.86354</v>
      </c>
      <c r="HF46">
        <v>1.8647800000000001</v>
      </c>
      <c r="HG46">
        <v>0</v>
      </c>
      <c r="HH46">
        <v>0</v>
      </c>
      <c r="HI46">
        <v>0</v>
      </c>
      <c r="HJ46">
        <v>0</v>
      </c>
      <c r="HK46" t="s">
        <v>413</v>
      </c>
      <c r="HL46" t="s">
        <v>414</v>
      </c>
      <c r="HM46" t="s">
        <v>415</v>
      </c>
      <c r="HN46" t="s">
        <v>415</v>
      </c>
      <c r="HO46" t="s">
        <v>415</v>
      </c>
      <c r="HP46" t="s">
        <v>415</v>
      </c>
      <c r="HQ46">
        <v>0</v>
      </c>
      <c r="HR46">
        <v>100</v>
      </c>
      <c r="HS46">
        <v>100</v>
      </c>
      <c r="HT46">
        <v>-0.76400000000000001</v>
      </c>
      <c r="HU46">
        <v>0.33310000000000001</v>
      </c>
      <c r="HV46">
        <v>-0.53824323898739224</v>
      </c>
      <c r="HW46">
        <v>-1.0353314661582381E-3</v>
      </c>
      <c r="HX46">
        <v>6.6505181264543773E-7</v>
      </c>
      <c r="HY46">
        <v>-1.850793754579626E-10</v>
      </c>
      <c r="HZ46">
        <v>-0.19595843045576999</v>
      </c>
      <c r="IA46">
        <v>-1.648161748699347E-2</v>
      </c>
      <c r="IB46">
        <v>1.7912429842672831E-3</v>
      </c>
      <c r="IC46">
        <v>-1.8786734536791681E-5</v>
      </c>
      <c r="ID46">
        <v>3</v>
      </c>
      <c r="IE46">
        <v>2022</v>
      </c>
      <c r="IF46">
        <v>2</v>
      </c>
      <c r="IG46">
        <v>30</v>
      </c>
      <c r="IH46">
        <v>1.7</v>
      </c>
      <c r="II46">
        <v>1.4</v>
      </c>
      <c r="IJ46">
        <v>0.84838899999999995</v>
      </c>
      <c r="IK46">
        <v>2.67944</v>
      </c>
      <c r="IL46">
        <v>1.4526399999999999</v>
      </c>
      <c r="IM46">
        <v>2.33643</v>
      </c>
      <c r="IN46">
        <v>1.5942400000000001</v>
      </c>
      <c r="IO46">
        <v>2.2717299999999998</v>
      </c>
      <c r="IP46">
        <v>45.518599999999999</v>
      </c>
      <c r="IQ46">
        <v>23.8949</v>
      </c>
      <c r="IR46">
        <v>18</v>
      </c>
      <c r="IS46">
        <v>472.65699999999998</v>
      </c>
      <c r="IT46">
        <v>462.92599999999999</v>
      </c>
      <c r="IU46">
        <v>28.397400000000001</v>
      </c>
      <c r="IV46">
        <v>37.063499999999998</v>
      </c>
      <c r="IW46">
        <v>29.999700000000001</v>
      </c>
      <c r="IX46">
        <v>36.8934</v>
      </c>
      <c r="IY46">
        <v>36.841200000000001</v>
      </c>
      <c r="IZ46">
        <v>16.941800000000001</v>
      </c>
      <c r="JA46">
        <v>46.067700000000002</v>
      </c>
      <c r="JB46">
        <v>0</v>
      </c>
      <c r="JC46">
        <v>28.430399999999999</v>
      </c>
      <c r="JD46">
        <v>300</v>
      </c>
      <c r="JE46">
        <v>20.635100000000001</v>
      </c>
      <c r="JF46">
        <v>98.158600000000007</v>
      </c>
      <c r="JG46">
        <v>97.709800000000001</v>
      </c>
    </row>
    <row r="47" spans="1:267" x14ac:dyDescent="0.3">
      <c r="A47">
        <v>31</v>
      </c>
      <c r="B47">
        <v>1659640807.5999999</v>
      </c>
      <c r="C47">
        <v>6060.0999999046326</v>
      </c>
      <c r="D47" t="s">
        <v>564</v>
      </c>
      <c r="E47" t="s">
        <v>565</v>
      </c>
      <c r="F47" t="s">
        <v>401</v>
      </c>
      <c r="G47" t="s">
        <v>402</v>
      </c>
      <c r="H47" t="s">
        <v>555</v>
      </c>
      <c r="I47" t="s">
        <v>484</v>
      </c>
      <c r="J47" t="s">
        <v>405</v>
      </c>
      <c r="K47">
        <f t="shared" si="0"/>
        <v>8.955890238824102</v>
      </c>
      <c r="L47">
        <v>1659640807.5999999</v>
      </c>
      <c r="M47">
        <f t="shared" si="1"/>
        <v>7.0322025653552465E-3</v>
      </c>
      <c r="N47">
        <f t="shared" si="2"/>
        <v>7.0322025653552469</v>
      </c>
      <c r="O47">
        <f t="shared" si="3"/>
        <v>24.840369188704006</v>
      </c>
      <c r="P47">
        <f t="shared" si="4"/>
        <v>168.74700000000001</v>
      </c>
      <c r="Q47">
        <f t="shared" si="5"/>
        <v>52.514835870006237</v>
      </c>
      <c r="R47">
        <f t="shared" si="6"/>
        <v>5.1922636936471207</v>
      </c>
      <c r="S47">
        <f t="shared" si="7"/>
        <v>16.684407501162902</v>
      </c>
      <c r="T47">
        <f t="shared" si="8"/>
        <v>0.3741362923370804</v>
      </c>
      <c r="U47">
        <f t="shared" si="9"/>
        <v>2.9075268360620066</v>
      </c>
      <c r="V47">
        <f t="shared" si="10"/>
        <v>0.34930055214766215</v>
      </c>
      <c r="W47">
        <f t="shared" si="11"/>
        <v>0.22040670416290831</v>
      </c>
      <c r="X47">
        <f t="shared" si="12"/>
        <v>321.48611400266225</v>
      </c>
      <c r="Y47">
        <f t="shared" si="13"/>
        <v>31.683481866050432</v>
      </c>
      <c r="Z47">
        <f t="shared" si="14"/>
        <v>31.931699999999999</v>
      </c>
      <c r="AA47">
        <f t="shared" si="15"/>
        <v>4.7566546530015623</v>
      </c>
      <c r="AB47">
        <f t="shared" si="16"/>
        <v>60.839659775189467</v>
      </c>
      <c r="AC47">
        <f t="shared" si="17"/>
        <v>2.84262865628535</v>
      </c>
      <c r="AD47">
        <f t="shared" si="18"/>
        <v>4.6723283246310645</v>
      </c>
      <c r="AE47">
        <f t="shared" si="19"/>
        <v>1.9140259967162123</v>
      </c>
      <c r="AF47">
        <f t="shared" si="20"/>
        <v>-310.12013313216636</v>
      </c>
      <c r="AG47">
        <f t="shared" si="21"/>
        <v>-49.454810130912001</v>
      </c>
      <c r="AH47">
        <f t="shared" si="22"/>
        <v>-3.8488382704417132</v>
      </c>
      <c r="AI47">
        <f t="shared" si="23"/>
        <v>-41.93766753085783</v>
      </c>
      <c r="AJ47">
        <v>0</v>
      </c>
      <c r="AK47">
        <v>0</v>
      </c>
      <c r="AL47">
        <f t="shared" si="24"/>
        <v>1</v>
      </c>
      <c r="AM47">
        <f t="shared" si="25"/>
        <v>0</v>
      </c>
      <c r="AN47">
        <f t="shared" si="26"/>
        <v>51425.390844343528</v>
      </c>
      <c r="AO47" t="s">
        <v>406</v>
      </c>
      <c r="AP47">
        <v>10366.9</v>
      </c>
      <c r="AQ47">
        <v>993.59653846153856</v>
      </c>
      <c r="AR47">
        <v>3431.87</v>
      </c>
      <c r="AS47">
        <f t="shared" si="27"/>
        <v>0.71047955241266758</v>
      </c>
      <c r="AT47">
        <v>-3.9894345373445681</v>
      </c>
      <c r="AU47" t="s">
        <v>566</v>
      </c>
      <c r="AV47">
        <v>10108.5</v>
      </c>
      <c r="AW47">
        <v>734.75826923076943</v>
      </c>
      <c r="AX47">
        <v>920.86199999999997</v>
      </c>
      <c r="AY47">
        <f t="shared" si="28"/>
        <v>0.20209730748932042</v>
      </c>
      <c r="AZ47">
        <v>0.5</v>
      </c>
      <c r="BA47">
        <f t="shared" si="29"/>
        <v>1681.0482000013792</v>
      </c>
      <c r="BB47">
        <f t="shared" si="30"/>
        <v>24.840369188704006</v>
      </c>
      <c r="BC47">
        <f t="shared" si="31"/>
        <v>169.86765749002367</v>
      </c>
      <c r="BD47">
        <f t="shared" si="32"/>
        <v>1.7149897145141299E-2</v>
      </c>
      <c r="BE47">
        <f t="shared" si="33"/>
        <v>2.7268016271710636</v>
      </c>
      <c r="BF47">
        <f t="shared" si="34"/>
        <v>555.24787251895759</v>
      </c>
      <c r="BG47" t="s">
        <v>567</v>
      </c>
      <c r="BH47">
        <v>595.86</v>
      </c>
      <c r="BI47">
        <f t="shared" si="35"/>
        <v>595.86</v>
      </c>
      <c r="BJ47">
        <f t="shared" si="36"/>
        <v>0.35293236120070104</v>
      </c>
      <c r="BK47">
        <f t="shared" si="37"/>
        <v>0.57262334006938598</v>
      </c>
      <c r="BL47">
        <f t="shared" si="38"/>
        <v>0.88540167347787913</v>
      </c>
      <c r="BM47">
        <f t="shared" si="39"/>
        <v>-2.5586706770352383</v>
      </c>
      <c r="BN47">
        <f t="shared" si="40"/>
        <v>1.0298303449587831</v>
      </c>
      <c r="BO47">
        <f t="shared" si="41"/>
        <v>0.46437496208236723</v>
      </c>
      <c r="BP47">
        <f t="shared" si="42"/>
        <v>0.53562503791763283</v>
      </c>
      <c r="BQ47">
        <v>8919</v>
      </c>
      <c r="BR47">
        <v>300</v>
      </c>
      <c r="BS47">
        <v>300</v>
      </c>
      <c r="BT47">
        <v>300</v>
      </c>
      <c r="BU47">
        <v>10108.5</v>
      </c>
      <c r="BV47">
        <v>869.78</v>
      </c>
      <c r="BW47">
        <v>-1.07688E-2</v>
      </c>
      <c r="BX47">
        <v>-3.02</v>
      </c>
      <c r="BY47" t="s">
        <v>409</v>
      </c>
      <c r="BZ47" t="s">
        <v>409</v>
      </c>
      <c r="CA47" t="s">
        <v>409</v>
      </c>
      <c r="CB47" t="s">
        <v>409</v>
      </c>
      <c r="CC47" t="s">
        <v>409</v>
      </c>
      <c r="CD47" t="s">
        <v>409</v>
      </c>
      <c r="CE47" t="s">
        <v>409</v>
      </c>
      <c r="CF47" t="s">
        <v>409</v>
      </c>
      <c r="CG47" t="s">
        <v>409</v>
      </c>
      <c r="CH47" t="s">
        <v>409</v>
      </c>
      <c r="CI47">
        <f t="shared" si="43"/>
        <v>1999.82</v>
      </c>
      <c r="CJ47">
        <f t="shared" si="44"/>
        <v>1681.0482000013792</v>
      </c>
      <c r="CK47">
        <f t="shared" si="45"/>
        <v>0.84059975397854769</v>
      </c>
      <c r="CL47">
        <f t="shared" si="46"/>
        <v>0.1607575251785972</v>
      </c>
      <c r="CM47">
        <v>6</v>
      </c>
      <c r="CN47">
        <v>0.5</v>
      </c>
      <c r="CO47" t="s">
        <v>410</v>
      </c>
      <c r="CP47">
        <v>2</v>
      </c>
      <c r="CQ47">
        <v>1659640807.5999999</v>
      </c>
      <c r="CR47">
        <v>168.74700000000001</v>
      </c>
      <c r="CS47">
        <v>199.982</v>
      </c>
      <c r="CT47">
        <v>28.750499999999999</v>
      </c>
      <c r="CU47">
        <v>20.553799999999999</v>
      </c>
      <c r="CV47">
        <v>169.49700000000001</v>
      </c>
      <c r="CW47">
        <v>28.389900000000001</v>
      </c>
      <c r="CX47">
        <v>499.959</v>
      </c>
      <c r="CY47">
        <v>98.774600000000007</v>
      </c>
      <c r="CZ47">
        <v>9.7720699999999994E-2</v>
      </c>
      <c r="DA47">
        <v>31.616199999999999</v>
      </c>
      <c r="DB47">
        <v>31.931699999999999</v>
      </c>
      <c r="DC47">
        <v>999.9</v>
      </c>
      <c r="DD47">
        <v>0</v>
      </c>
      <c r="DE47">
        <v>0</v>
      </c>
      <c r="DF47">
        <v>9997.5</v>
      </c>
      <c r="DG47">
        <v>0</v>
      </c>
      <c r="DH47">
        <v>820.1</v>
      </c>
      <c r="DI47">
        <v>-31.2349</v>
      </c>
      <c r="DJ47">
        <v>173.74199999999999</v>
      </c>
      <c r="DK47">
        <v>204.178</v>
      </c>
      <c r="DL47">
        <v>8.1967499999999998</v>
      </c>
      <c r="DM47">
        <v>199.982</v>
      </c>
      <c r="DN47">
        <v>20.553799999999999</v>
      </c>
      <c r="DO47">
        <v>2.83982</v>
      </c>
      <c r="DP47">
        <v>2.0301900000000002</v>
      </c>
      <c r="DQ47">
        <v>23.1174</v>
      </c>
      <c r="DR47">
        <v>17.681799999999999</v>
      </c>
      <c r="DS47">
        <v>1999.82</v>
      </c>
      <c r="DT47">
        <v>0.98000799999999999</v>
      </c>
      <c r="DU47">
        <v>1.9992099999999999E-2</v>
      </c>
      <c r="DV47">
        <v>0</v>
      </c>
      <c r="DW47">
        <v>733.93</v>
      </c>
      <c r="DX47">
        <v>9.9997699999999995E-2</v>
      </c>
      <c r="DY47">
        <v>15696.7</v>
      </c>
      <c r="DZ47">
        <v>16940.3</v>
      </c>
      <c r="EA47">
        <v>50.186999999999998</v>
      </c>
      <c r="EB47">
        <v>50.75</v>
      </c>
      <c r="EC47">
        <v>50.686999999999998</v>
      </c>
      <c r="ED47">
        <v>50</v>
      </c>
      <c r="EE47">
        <v>51.311999999999998</v>
      </c>
      <c r="EF47">
        <v>1959.74</v>
      </c>
      <c r="EG47">
        <v>39.979999999999997</v>
      </c>
      <c r="EH47">
        <v>0</v>
      </c>
      <c r="EI47">
        <v>119.4000000953674</v>
      </c>
      <c r="EJ47">
        <v>0</v>
      </c>
      <c r="EK47">
        <v>734.75826923076943</v>
      </c>
      <c r="EL47">
        <v>-9.3547008813653534</v>
      </c>
      <c r="EM47">
        <v>-440.03076929872822</v>
      </c>
      <c r="EN47">
        <v>15736.00384615385</v>
      </c>
      <c r="EO47">
        <v>15</v>
      </c>
      <c r="EP47">
        <v>1659640767.5999999</v>
      </c>
      <c r="EQ47" t="s">
        <v>568</v>
      </c>
      <c r="ER47">
        <v>1659640754.5999999</v>
      </c>
      <c r="ES47">
        <v>1659640767.5999999</v>
      </c>
      <c r="ET47">
        <v>66</v>
      </c>
      <c r="EU47">
        <v>-5.5E-2</v>
      </c>
      <c r="EV47">
        <v>1.0999999999999999E-2</v>
      </c>
      <c r="EW47">
        <v>-0.77600000000000002</v>
      </c>
      <c r="EX47">
        <v>7.6999999999999999E-2</v>
      </c>
      <c r="EY47">
        <v>200</v>
      </c>
      <c r="EZ47">
        <v>21</v>
      </c>
      <c r="FA47">
        <v>0.03</v>
      </c>
      <c r="FB47">
        <v>0.01</v>
      </c>
      <c r="FC47">
        <v>24.530466819842481</v>
      </c>
      <c r="FD47">
        <v>0.86478863964292196</v>
      </c>
      <c r="FE47">
        <v>0.13563737016233979</v>
      </c>
      <c r="FF47">
        <v>1</v>
      </c>
      <c r="FG47">
        <v>0.36228501234385102</v>
      </c>
      <c r="FH47">
        <v>9.1582247028336658E-2</v>
      </c>
      <c r="FI47">
        <v>1.5807510559533808E-2</v>
      </c>
      <c r="FJ47">
        <v>1</v>
      </c>
      <c r="FK47">
        <v>2</v>
      </c>
      <c r="FL47">
        <v>2</v>
      </c>
      <c r="FM47" t="s">
        <v>412</v>
      </c>
      <c r="FN47">
        <v>2.9001299999999999</v>
      </c>
      <c r="FO47">
        <v>2.7313299999999998</v>
      </c>
      <c r="FP47">
        <v>4.2599400000000003E-2</v>
      </c>
      <c r="FQ47">
        <v>4.9369900000000001E-2</v>
      </c>
      <c r="FR47">
        <v>0.129413</v>
      </c>
      <c r="FS47">
        <v>0.102511</v>
      </c>
      <c r="FT47">
        <v>22331.200000000001</v>
      </c>
      <c r="FU47">
        <v>20592.2</v>
      </c>
      <c r="FV47">
        <v>23261.1</v>
      </c>
      <c r="FW47">
        <v>21714.2</v>
      </c>
      <c r="FX47">
        <v>28563.200000000001</v>
      </c>
      <c r="FY47">
        <v>27242.6</v>
      </c>
      <c r="FZ47">
        <v>36663</v>
      </c>
      <c r="GA47">
        <v>33844.400000000001</v>
      </c>
      <c r="GB47">
        <v>1.9144000000000001</v>
      </c>
      <c r="GC47">
        <v>1.8281499999999999</v>
      </c>
      <c r="GD47">
        <v>-1.7546099999999999E-2</v>
      </c>
      <c r="GE47">
        <v>0</v>
      </c>
      <c r="GF47">
        <v>32.216299999999997</v>
      </c>
      <c r="GG47">
        <v>999.9</v>
      </c>
      <c r="GH47">
        <v>44</v>
      </c>
      <c r="GI47">
        <v>41.6</v>
      </c>
      <c r="GJ47">
        <v>35.961100000000002</v>
      </c>
      <c r="GK47">
        <v>60.677900000000001</v>
      </c>
      <c r="GL47">
        <v>34.771599999999999</v>
      </c>
      <c r="GM47">
        <v>1</v>
      </c>
      <c r="GN47">
        <v>0.82772100000000004</v>
      </c>
      <c r="GO47">
        <v>3.2873800000000002</v>
      </c>
      <c r="GP47">
        <v>20.076699999999999</v>
      </c>
      <c r="GQ47">
        <v>5.2644599999999997</v>
      </c>
      <c r="GR47">
        <v>11.9625</v>
      </c>
      <c r="GS47">
        <v>4.9797500000000001</v>
      </c>
      <c r="GT47">
        <v>3.298</v>
      </c>
      <c r="GU47">
        <v>9999</v>
      </c>
      <c r="GV47">
        <v>9999</v>
      </c>
      <c r="GW47">
        <v>9999</v>
      </c>
      <c r="GX47">
        <v>999.9</v>
      </c>
      <c r="GY47">
        <v>1.86429</v>
      </c>
      <c r="GZ47">
        <v>1.8602700000000001</v>
      </c>
      <c r="HA47">
        <v>1.86686</v>
      </c>
      <c r="HB47">
        <v>1.8635600000000001</v>
      </c>
      <c r="HC47">
        <v>1.8621799999999999</v>
      </c>
      <c r="HD47">
        <v>1.86222</v>
      </c>
      <c r="HE47">
        <v>1.86347</v>
      </c>
      <c r="HF47">
        <v>1.8647800000000001</v>
      </c>
      <c r="HG47">
        <v>0</v>
      </c>
      <c r="HH47">
        <v>0</v>
      </c>
      <c r="HI47">
        <v>0</v>
      </c>
      <c r="HJ47">
        <v>0</v>
      </c>
      <c r="HK47" t="s">
        <v>413</v>
      </c>
      <c r="HL47" t="s">
        <v>414</v>
      </c>
      <c r="HM47" t="s">
        <v>415</v>
      </c>
      <c r="HN47" t="s">
        <v>415</v>
      </c>
      <c r="HO47" t="s">
        <v>415</v>
      </c>
      <c r="HP47" t="s">
        <v>415</v>
      </c>
      <c r="HQ47">
        <v>0</v>
      </c>
      <c r="HR47">
        <v>100</v>
      </c>
      <c r="HS47">
        <v>100</v>
      </c>
      <c r="HT47">
        <v>-0.75</v>
      </c>
      <c r="HU47">
        <v>0.36059999999999998</v>
      </c>
      <c r="HV47">
        <v>-0.59319944146396186</v>
      </c>
      <c r="HW47">
        <v>-1.0353314661582381E-3</v>
      </c>
      <c r="HX47">
        <v>6.6505181264543773E-7</v>
      </c>
      <c r="HY47">
        <v>-1.850793754579626E-10</v>
      </c>
      <c r="HZ47">
        <v>-0.18531662803887089</v>
      </c>
      <c r="IA47">
        <v>-1.648161748699347E-2</v>
      </c>
      <c r="IB47">
        <v>1.7912429842672831E-3</v>
      </c>
      <c r="IC47">
        <v>-1.8786734536791681E-5</v>
      </c>
      <c r="ID47">
        <v>3</v>
      </c>
      <c r="IE47">
        <v>2022</v>
      </c>
      <c r="IF47">
        <v>2</v>
      </c>
      <c r="IG47">
        <v>30</v>
      </c>
      <c r="IH47">
        <v>0.9</v>
      </c>
      <c r="II47">
        <v>0.7</v>
      </c>
      <c r="IJ47">
        <v>0.62133799999999995</v>
      </c>
      <c r="IK47">
        <v>2.67334</v>
      </c>
      <c r="IL47">
        <v>1.4514199999999999</v>
      </c>
      <c r="IM47">
        <v>2.33643</v>
      </c>
      <c r="IN47">
        <v>1.5942400000000001</v>
      </c>
      <c r="IO47">
        <v>2.3901400000000002</v>
      </c>
      <c r="IP47">
        <v>45.404299999999999</v>
      </c>
      <c r="IQ47">
        <v>23.903600000000001</v>
      </c>
      <c r="IR47">
        <v>18</v>
      </c>
      <c r="IS47">
        <v>472.988</v>
      </c>
      <c r="IT47">
        <v>462.75799999999998</v>
      </c>
      <c r="IU47">
        <v>28.213200000000001</v>
      </c>
      <c r="IV47">
        <v>37.014699999999998</v>
      </c>
      <c r="IW47">
        <v>29.997900000000001</v>
      </c>
      <c r="IX47">
        <v>36.854300000000002</v>
      </c>
      <c r="IY47">
        <v>36.799799999999998</v>
      </c>
      <c r="IZ47">
        <v>12.3909</v>
      </c>
      <c r="JA47">
        <v>46.697800000000001</v>
      </c>
      <c r="JB47">
        <v>0</v>
      </c>
      <c r="JC47">
        <v>28.231300000000001</v>
      </c>
      <c r="JD47">
        <v>200</v>
      </c>
      <c r="JE47">
        <v>20.407399999999999</v>
      </c>
      <c r="JF47">
        <v>98.168300000000002</v>
      </c>
      <c r="JG47">
        <v>97.720500000000001</v>
      </c>
    </row>
    <row r="48" spans="1:267" x14ac:dyDescent="0.3">
      <c r="A48">
        <v>32</v>
      </c>
      <c r="B48">
        <v>1659640945.5999999</v>
      </c>
      <c r="C48">
        <v>6198.0999999046326</v>
      </c>
      <c r="D48" t="s">
        <v>569</v>
      </c>
      <c r="E48" t="s">
        <v>570</v>
      </c>
      <c r="F48" t="s">
        <v>401</v>
      </c>
      <c r="G48" t="s">
        <v>402</v>
      </c>
      <c r="H48" t="s">
        <v>555</v>
      </c>
      <c r="I48" t="s">
        <v>484</v>
      </c>
      <c r="J48" t="s">
        <v>405</v>
      </c>
      <c r="K48">
        <f t="shared" si="0"/>
        <v>9.720825790848588</v>
      </c>
      <c r="L48">
        <v>1659640945.5999999</v>
      </c>
      <c r="M48">
        <f t="shared" si="1"/>
        <v>7.8402708416652495E-3</v>
      </c>
      <c r="N48">
        <f t="shared" si="2"/>
        <v>7.8402708416652489</v>
      </c>
      <c r="O48">
        <f t="shared" si="3"/>
        <v>16.093019819075007</v>
      </c>
      <c r="P48">
        <f t="shared" si="4"/>
        <v>99.766499999999994</v>
      </c>
      <c r="Q48">
        <f t="shared" si="5"/>
        <v>32.2395176900487</v>
      </c>
      <c r="R48">
        <f t="shared" si="6"/>
        <v>3.1873319099576474</v>
      </c>
      <c r="S48">
        <f t="shared" si="7"/>
        <v>9.8633283553414497</v>
      </c>
      <c r="T48">
        <f t="shared" si="8"/>
        <v>0.42048385295800839</v>
      </c>
      <c r="U48">
        <f t="shared" si="9"/>
        <v>2.9100939935001935</v>
      </c>
      <c r="V48">
        <f t="shared" si="10"/>
        <v>0.3894131022614728</v>
      </c>
      <c r="W48">
        <f t="shared" si="11"/>
        <v>0.24598317171263517</v>
      </c>
      <c r="X48">
        <f t="shared" si="12"/>
        <v>321.50526600266215</v>
      </c>
      <c r="Y48">
        <f t="shared" si="13"/>
        <v>31.690885822523889</v>
      </c>
      <c r="Z48">
        <f t="shared" si="14"/>
        <v>31.960999999999999</v>
      </c>
      <c r="AA48">
        <f t="shared" si="15"/>
        <v>4.7645527251966424</v>
      </c>
      <c r="AB48">
        <f t="shared" si="16"/>
        <v>60.262944877081402</v>
      </c>
      <c r="AC48">
        <f t="shared" si="17"/>
        <v>2.8507274532092399</v>
      </c>
      <c r="AD48">
        <f t="shared" si="18"/>
        <v>4.7304814907799173</v>
      </c>
      <c r="AE48">
        <f t="shared" si="19"/>
        <v>1.9138252719874025</v>
      </c>
      <c r="AF48">
        <f t="shared" si="20"/>
        <v>-345.75594411743748</v>
      </c>
      <c r="AG48">
        <f t="shared" si="21"/>
        <v>-19.877834700739633</v>
      </c>
      <c r="AH48">
        <f t="shared" si="22"/>
        <v>-1.5475173113244107</v>
      </c>
      <c r="AI48">
        <f t="shared" si="23"/>
        <v>-45.676030126839343</v>
      </c>
      <c r="AJ48">
        <v>0</v>
      </c>
      <c r="AK48">
        <v>0</v>
      </c>
      <c r="AL48">
        <f t="shared" si="24"/>
        <v>1</v>
      </c>
      <c r="AM48">
        <f t="shared" si="25"/>
        <v>0</v>
      </c>
      <c r="AN48">
        <f t="shared" si="26"/>
        <v>51460.856378346536</v>
      </c>
      <c r="AO48" t="s">
        <v>406</v>
      </c>
      <c r="AP48">
        <v>10366.9</v>
      </c>
      <c r="AQ48">
        <v>993.59653846153856</v>
      </c>
      <c r="AR48">
        <v>3431.87</v>
      </c>
      <c r="AS48">
        <f t="shared" si="27"/>
        <v>0.71047955241266758</v>
      </c>
      <c r="AT48">
        <v>-3.9894345373445681</v>
      </c>
      <c r="AU48" t="s">
        <v>571</v>
      </c>
      <c r="AV48">
        <v>10108.700000000001</v>
      </c>
      <c r="AW48">
        <v>743.97865384615375</v>
      </c>
      <c r="AX48">
        <v>868.62099999999998</v>
      </c>
      <c r="AY48">
        <f t="shared" si="28"/>
        <v>0.14349451159233573</v>
      </c>
      <c r="AZ48">
        <v>0.5</v>
      </c>
      <c r="BA48">
        <f t="shared" si="29"/>
        <v>1681.1490000013794</v>
      </c>
      <c r="BB48">
        <f t="shared" si="30"/>
        <v>16.093019819075007</v>
      </c>
      <c r="BC48">
        <f t="shared" si="31"/>
        <v>120.61782733457078</v>
      </c>
      <c r="BD48">
        <f t="shared" si="32"/>
        <v>1.1945671892499177E-2</v>
      </c>
      <c r="BE48">
        <f t="shared" si="33"/>
        <v>2.9509406288818711</v>
      </c>
      <c r="BF48">
        <f t="shared" si="34"/>
        <v>535.81709955611461</v>
      </c>
      <c r="BG48" t="s">
        <v>572</v>
      </c>
      <c r="BH48">
        <v>604.89</v>
      </c>
      <c r="BI48">
        <f t="shared" si="35"/>
        <v>604.89</v>
      </c>
      <c r="BJ48">
        <f t="shared" si="36"/>
        <v>0.30362033614199979</v>
      </c>
      <c r="BK48">
        <f t="shared" si="37"/>
        <v>0.47261166170774854</v>
      </c>
      <c r="BL48">
        <f t="shared" si="38"/>
        <v>0.90670927986756178</v>
      </c>
      <c r="BM48">
        <f t="shared" si="39"/>
        <v>-0.99733393981099039</v>
      </c>
      <c r="BN48">
        <f t="shared" si="40"/>
        <v>1.0512557514294083</v>
      </c>
      <c r="BO48">
        <f t="shared" si="41"/>
        <v>0.38425573982868105</v>
      </c>
      <c r="BP48">
        <f t="shared" si="42"/>
        <v>0.615744260171319</v>
      </c>
      <c r="BQ48">
        <v>8921</v>
      </c>
      <c r="BR48">
        <v>300</v>
      </c>
      <c r="BS48">
        <v>300</v>
      </c>
      <c r="BT48">
        <v>300</v>
      </c>
      <c r="BU48">
        <v>10108.700000000001</v>
      </c>
      <c r="BV48">
        <v>834.27</v>
      </c>
      <c r="BW48">
        <v>-1.0768700000000001E-2</v>
      </c>
      <c r="BX48">
        <v>-4.59</v>
      </c>
      <c r="BY48" t="s">
        <v>409</v>
      </c>
      <c r="BZ48" t="s">
        <v>409</v>
      </c>
      <c r="CA48" t="s">
        <v>409</v>
      </c>
      <c r="CB48" t="s">
        <v>409</v>
      </c>
      <c r="CC48" t="s">
        <v>409</v>
      </c>
      <c r="CD48" t="s">
        <v>409</v>
      </c>
      <c r="CE48" t="s">
        <v>409</v>
      </c>
      <c r="CF48" t="s">
        <v>409</v>
      </c>
      <c r="CG48" t="s">
        <v>409</v>
      </c>
      <c r="CH48" t="s">
        <v>409</v>
      </c>
      <c r="CI48">
        <f t="shared" si="43"/>
        <v>1999.94</v>
      </c>
      <c r="CJ48">
        <f t="shared" si="44"/>
        <v>1681.1490000013794</v>
      </c>
      <c r="CK48">
        <f t="shared" si="45"/>
        <v>0.84059971799222943</v>
      </c>
      <c r="CL48">
        <f t="shared" si="46"/>
        <v>0.16075745572500283</v>
      </c>
      <c r="CM48">
        <v>6</v>
      </c>
      <c r="CN48">
        <v>0.5</v>
      </c>
      <c r="CO48" t="s">
        <v>410</v>
      </c>
      <c r="CP48">
        <v>2</v>
      </c>
      <c r="CQ48">
        <v>1659640945.5999999</v>
      </c>
      <c r="CR48">
        <v>99.766499999999994</v>
      </c>
      <c r="CS48">
        <v>120.02</v>
      </c>
      <c r="CT48">
        <v>28.834800000000001</v>
      </c>
      <c r="CU48">
        <v>19.696300000000001</v>
      </c>
      <c r="CV48">
        <v>100.426</v>
      </c>
      <c r="CW48">
        <v>28.4617</v>
      </c>
      <c r="CX48">
        <v>499.92</v>
      </c>
      <c r="CY48">
        <v>98.765699999999995</v>
      </c>
      <c r="CZ48">
        <v>9.8431299999999999E-2</v>
      </c>
      <c r="DA48">
        <v>31.834299999999999</v>
      </c>
      <c r="DB48">
        <v>31.960999999999999</v>
      </c>
      <c r="DC48">
        <v>999.9</v>
      </c>
      <c r="DD48">
        <v>0</v>
      </c>
      <c r="DE48">
        <v>0</v>
      </c>
      <c r="DF48">
        <v>10013.1</v>
      </c>
      <c r="DG48">
        <v>0</v>
      </c>
      <c r="DH48">
        <v>554.87400000000002</v>
      </c>
      <c r="DI48">
        <v>-20.253699999999998</v>
      </c>
      <c r="DJ48">
        <v>102.729</v>
      </c>
      <c r="DK48">
        <v>122.432</v>
      </c>
      <c r="DL48">
        <v>9.1384399999999992</v>
      </c>
      <c r="DM48">
        <v>120.02</v>
      </c>
      <c r="DN48">
        <v>19.696300000000001</v>
      </c>
      <c r="DO48">
        <v>2.84788</v>
      </c>
      <c r="DP48">
        <v>1.9453199999999999</v>
      </c>
      <c r="DQ48">
        <v>23.164300000000001</v>
      </c>
      <c r="DR48">
        <v>17.0062</v>
      </c>
      <c r="DS48">
        <v>1999.94</v>
      </c>
      <c r="DT48">
        <v>0.98000799999999999</v>
      </c>
      <c r="DU48">
        <v>1.9992099999999999E-2</v>
      </c>
      <c r="DV48">
        <v>0</v>
      </c>
      <c r="DW48">
        <v>742.19500000000005</v>
      </c>
      <c r="DX48">
        <v>9.9997699999999995E-2</v>
      </c>
      <c r="DY48">
        <v>16013.5</v>
      </c>
      <c r="DZ48">
        <v>16941.3</v>
      </c>
      <c r="EA48">
        <v>50.186999999999998</v>
      </c>
      <c r="EB48">
        <v>50.686999999999998</v>
      </c>
      <c r="EC48">
        <v>50.686999999999998</v>
      </c>
      <c r="ED48">
        <v>49.936999999999998</v>
      </c>
      <c r="EE48">
        <v>51.311999999999998</v>
      </c>
      <c r="EF48">
        <v>1959.86</v>
      </c>
      <c r="EG48">
        <v>39.979999999999997</v>
      </c>
      <c r="EH48">
        <v>0</v>
      </c>
      <c r="EI48">
        <v>137.4000000953674</v>
      </c>
      <c r="EJ48">
        <v>0</v>
      </c>
      <c r="EK48">
        <v>743.97865384615375</v>
      </c>
      <c r="EL48">
        <v>0.62273490434021206</v>
      </c>
      <c r="EM48">
        <v>-53.842735821724141</v>
      </c>
      <c r="EN48">
        <v>15994.98846153846</v>
      </c>
      <c r="EO48">
        <v>15</v>
      </c>
      <c r="EP48">
        <v>1659640905.5999999</v>
      </c>
      <c r="EQ48" t="s">
        <v>573</v>
      </c>
      <c r="ER48">
        <v>1659640891.5999999</v>
      </c>
      <c r="ES48">
        <v>1659640905.5999999</v>
      </c>
      <c r="ET48">
        <v>67</v>
      </c>
      <c r="EU48">
        <v>3.2000000000000001E-2</v>
      </c>
      <c r="EV48">
        <v>0.01</v>
      </c>
      <c r="EW48">
        <v>-0.67700000000000005</v>
      </c>
      <c r="EX48">
        <v>5.8999999999999997E-2</v>
      </c>
      <c r="EY48">
        <v>120</v>
      </c>
      <c r="EZ48">
        <v>20</v>
      </c>
      <c r="FA48">
        <v>0.1</v>
      </c>
      <c r="FB48">
        <v>0.01</v>
      </c>
      <c r="FC48">
        <v>16.006942084469792</v>
      </c>
      <c r="FD48">
        <v>-1.3270017330971251E-2</v>
      </c>
      <c r="FE48">
        <v>6.4125721024496887E-2</v>
      </c>
      <c r="FF48">
        <v>1</v>
      </c>
      <c r="FG48">
        <v>0.41729886300552638</v>
      </c>
      <c r="FH48">
        <v>5.4985391100181018E-2</v>
      </c>
      <c r="FI48">
        <v>1.5845965080042369E-2</v>
      </c>
      <c r="FJ48">
        <v>1</v>
      </c>
      <c r="FK48">
        <v>2</v>
      </c>
      <c r="FL48">
        <v>2</v>
      </c>
      <c r="FM48" t="s">
        <v>412</v>
      </c>
      <c r="FN48">
        <v>2.9001399999999999</v>
      </c>
      <c r="FO48">
        <v>2.73217</v>
      </c>
      <c r="FP48">
        <v>2.61002E-2</v>
      </c>
      <c r="FQ48">
        <v>3.0905499999999999E-2</v>
      </c>
      <c r="FR48">
        <v>0.129637</v>
      </c>
      <c r="FS48">
        <v>9.9508399999999997E-2</v>
      </c>
      <c r="FT48">
        <v>22717.200000000001</v>
      </c>
      <c r="FU48">
        <v>20993.8</v>
      </c>
      <c r="FV48">
        <v>23263</v>
      </c>
      <c r="FW48">
        <v>21716.6</v>
      </c>
      <c r="FX48">
        <v>28558.2</v>
      </c>
      <c r="FY48">
        <v>27336.799999999999</v>
      </c>
      <c r="FZ48">
        <v>36666</v>
      </c>
      <c r="GA48">
        <v>33848</v>
      </c>
      <c r="GB48">
        <v>1.9155500000000001</v>
      </c>
      <c r="GC48">
        <v>1.82745</v>
      </c>
      <c r="GD48">
        <v>-7.9348700000000001E-3</v>
      </c>
      <c r="GE48">
        <v>0</v>
      </c>
      <c r="GF48">
        <v>32.089700000000001</v>
      </c>
      <c r="GG48">
        <v>999.9</v>
      </c>
      <c r="GH48">
        <v>43.9</v>
      </c>
      <c r="GI48">
        <v>41.6</v>
      </c>
      <c r="GJ48">
        <v>35.873600000000003</v>
      </c>
      <c r="GK48">
        <v>60.917900000000003</v>
      </c>
      <c r="GL48">
        <v>34.935899999999997</v>
      </c>
      <c r="GM48">
        <v>1</v>
      </c>
      <c r="GN48">
        <v>0.82423299999999999</v>
      </c>
      <c r="GO48">
        <v>3.12981</v>
      </c>
      <c r="GP48">
        <v>20.0779</v>
      </c>
      <c r="GQ48">
        <v>5.2646100000000002</v>
      </c>
      <c r="GR48">
        <v>11.963699999999999</v>
      </c>
      <c r="GS48">
        <v>4.9797500000000001</v>
      </c>
      <c r="GT48">
        <v>3.298</v>
      </c>
      <c r="GU48">
        <v>9999</v>
      </c>
      <c r="GV48">
        <v>9999</v>
      </c>
      <c r="GW48">
        <v>9999</v>
      </c>
      <c r="GX48">
        <v>999.9</v>
      </c>
      <c r="GY48">
        <v>1.86429</v>
      </c>
      <c r="GZ48">
        <v>1.86022</v>
      </c>
      <c r="HA48">
        <v>1.8668800000000001</v>
      </c>
      <c r="HB48">
        <v>1.8635600000000001</v>
      </c>
      <c r="HC48">
        <v>1.86219</v>
      </c>
      <c r="HD48">
        <v>1.8622099999999999</v>
      </c>
      <c r="HE48">
        <v>1.8634999999999999</v>
      </c>
      <c r="HF48">
        <v>1.8647499999999999</v>
      </c>
      <c r="HG48">
        <v>0</v>
      </c>
      <c r="HH48">
        <v>0</v>
      </c>
      <c r="HI48">
        <v>0</v>
      </c>
      <c r="HJ48">
        <v>0</v>
      </c>
      <c r="HK48" t="s">
        <v>413</v>
      </c>
      <c r="HL48" t="s">
        <v>414</v>
      </c>
      <c r="HM48" t="s">
        <v>415</v>
      </c>
      <c r="HN48" t="s">
        <v>415</v>
      </c>
      <c r="HO48" t="s">
        <v>415</v>
      </c>
      <c r="HP48" t="s">
        <v>415</v>
      </c>
      <c r="HQ48">
        <v>0</v>
      </c>
      <c r="HR48">
        <v>100</v>
      </c>
      <c r="HS48">
        <v>100</v>
      </c>
      <c r="HT48">
        <v>-0.66</v>
      </c>
      <c r="HU48">
        <v>0.37309999999999999</v>
      </c>
      <c r="HV48">
        <v>-0.56158416207857009</v>
      </c>
      <c r="HW48">
        <v>-1.0353314661582381E-3</v>
      </c>
      <c r="HX48">
        <v>6.6505181264543773E-7</v>
      </c>
      <c r="HY48">
        <v>-1.850793754579626E-10</v>
      </c>
      <c r="HZ48">
        <v>-0.1757771757371113</v>
      </c>
      <c r="IA48">
        <v>-1.648161748699347E-2</v>
      </c>
      <c r="IB48">
        <v>1.7912429842672831E-3</v>
      </c>
      <c r="IC48">
        <v>-1.8786734536791681E-5</v>
      </c>
      <c r="ID48">
        <v>3</v>
      </c>
      <c r="IE48">
        <v>2022</v>
      </c>
      <c r="IF48">
        <v>2</v>
      </c>
      <c r="IG48">
        <v>30</v>
      </c>
      <c r="IH48">
        <v>0.9</v>
      </c>
      <c r="II48">
        <v>0.7</v>
      </c>
      <c r="IJ48">
        <v>0.43212899999999999</v>
      </c>
      <c r="IK48">
        <v>2.68188</v>
      </c>
      <c r="IL48">
        <v>1.4514199999999999</v>
      </c>
      <c r="IM48">
        <v>2.33643</v>
      </c>
      <c r="IN48">
        <v>1.5942400000000001</v>
      </c>
      <c r="IO48">
        <v>2.3791500000000001</v>
      </c>
      <c r="IP48">
        <v>45.318800000000003</v>
      </c>
      <c r="IQ48">
        <v>23.903600000000001</v>
      </c>
      <c r="IR48">
        <v>18</v>
      </c>
      <c r="IS48">
        <v>473.41500000000002</v>
      </c>
      <c r="IT48">
        <v>461.92599999999999</v>
      </c>
      <c r="IU48">
        <v>28.836400000000001</v>
      </c>
      <c r="IV48">
        <v>36.972099999999998</v>
      </c>
      <c r="IW48">
        <v>29.999600000000001</v>
      </c>
      <c r="IX48">
        <v>36.813499999999998</v>
      </c>
      <c r="IY48">
        <v>36.755099999999999</v>
      </c>
      <c r="IZ48">
        <v>8.6205300000000005</v>
      </c>
      <c r="JA48">
        <v>48.303199999999997</v>
      </c>
      <c r="JB48">
        <v>0</v>
      </c>
      <c r="JC48">
        <v>28.838999999999999</v>
      </c>
      <c r="JD48">
        <v>120</v>
      </c>
      <c r="JE48">
        <v>19.6023</v>
      </c>
      <c r="JF48">
        <v>98.176299999999998</v>
      </c>
      <c r="JG48">
        <v>97.731099999999998</v>
      </c>
    </row>
    <row r="49" spans="1:267" x14ac:dyDescent="0.3">
      <c r="A49">
        <v>33</v>
      </c>
      <c r="B49">
        <v>1659641075</v>
      </c>
      <c r="C49">
        <v>6327.5</v>
      </c>
      <c r="D49" t="s">
        <v>574</v>
      </c>
      <c r="E49" t="s">
        <v>575</v>
      </c>
      <c r="F49" t="s">
        <v>401</v>
      </c>
      <c r="G49" t="s">
        <v>402</v>
      </c>
      <c r="H49" t="s">
        <v>555</v>
      </c>
      <c r="I49" t="s">
        <v>484</v>
      </c>
      <c r="J49" t="s">
        <v>405</v>
      </c>
      <c r="K49">
        <f t="shared" si="0"/>
        <v>10.523623713847398</v>
      </c>
      <c r="L49">
        <v>1659641075</v>
      </c>
      <c r="M49">
        <f t="shared" si="1"/>
        <v>8.304656749552353E-3</v>
      </c>
      <c r="N49">
        <f t="shared" si="2"/>
        <v>8.3046567495523522</v>
      </c>
      <c r="O49">
        <f t="shared" si="3"/>
        <v>9.9957726991130862</v>
      </c>
      <c r="P49">
        <f t="shared" si="4"/>
        <v>57.427300000000002</v>
      </c>
      <c r="Q49">
        <f t="shared" si="5"/>
        <v>18.159474312431986</v>
      </c>
      <c r="R49">
        <f t="shared" si="6"/>
        <v>1.7951820905264071</v>
      </c>
      <c r="S49">
        <f t="shared" si="7"/>
        <v>5.6770619398773006</v>
      </c>
      <c r="T49">
        <f t="shared" si="8"/>
        <v>0.45089396484528721</v>
      </c>
      <c r="U49">
        <f t="shared" si="9"/>
        <v>2.9072155222874314</v>
      </c>
      <c r="V49">
        <f t="shared" si="10"/>
        <v>0.41533768098193596</v>
      </c>
      <c r="W49">
        <f t="shared" si="11"/>
        <v>0.26254659193193824</v>
      </c>
      <c r="X49">
        <f t="shared" si="12"/>
        <v>321.54893700266246</v>
      </c>
      <c r="Y49">
        <f t="shared" si="13"/>
        <v>31.655705873600791</v>
      </c>
      <c r="Z49">
        <f t="shared" si="14"/>
        <v>31.996600000000001</v>
      </c>
      <c r="AA49">
        <f t="shared" si="15"/>
        <v>4.7741643786621086</v>
      </c>
      <c r="AB49">
        <f t="shared" si="16"/>
        <v>60.459887823964962</v>
      </c>
      <c r="AC49">
        <f t="shared" si="17"/>
        <v>2.8739957396723996</v>
      </c>
      <c r="AD49">
        <f t="shared" si="18"/>
        <v>4.7535578432436507</v>
      </c>
      <c r="AE49">
        <f t="shared" si="19"/>
        <v>1.900168638989709</v>
      </c>
      <c r="AF49">
        <f t="shared" si="20"/>
        <v>-366.23536265525877</v>
      </c>
      <c r="AG49">
        <f t="shared" si="21"/>
        <v>-11.974462567349519</v>
      </c>
      <c r="AH49">
        <f t="shared" si="22"/>
        <v>-0.93370958638419832</v>
      </c>
      <c r="AI49">
        <f t="shared" si="23"/>
        <v>-57.594597806330057</v>
      </c>
      <c r="AJ49">
        <v>0</v>
      </c>
      <c r="AK49">
        <v>0</v>
      </c>
      <c r="AL49">
        <f t="shared" si="24"/>
        <v>1</v>
      </c>
      <c r="AM49">
        <f t="shared" si="25"/>
        <v>0</v>
      </c>
      <c r="AN49">
        <f t="shared" si="26"/>
        <v>51364.966628459675</v>
      </c>
      <c r="AO49" t="s">
        <v>406</v>
      </c>
      <c r="AP49">
        <v>10366.9</v>
      </c>
      <c r="AQ49">
        <v>993.59653846153856</v>
      </c>
      <c r="AR49">
        <v>3431.87</v>
      </c>
      <c r="AS49">
        <f t="shared" si="27"/>
        <v>0.71047955241266758</v>
      </c>
      <c r="AT49">
        <v>-3.9894345373445681</v>
      </c>
      <c r="AU49" t="s">
        <v>576</v>
      </c>
      <c r="AV49">
        <v>10109.799999999999</v>
      </c>
      <c r="AW49">
        <v>749.77057692307687</v>
      </c>
      <c r="AX49">
        <v>827.06799999999998</v>
      </c>
      <c r="AY49">
        <f t="shared" si="28"/>
        <v>9.3459574154631908E-2</v>
      </c>
      <c r="AZ49">
        <v>0.5</v>
      </c>
      <c r="BA49">
        <f t="shared" si="29"/>
        <v>1681.3761000013794</v>
      </c>
      <c r="BB49">
        <f t="shared" si="30"/>
        <v>9.9957726991130862</v>
      </c>
      <c r="BC49">
        <f t="shared" si="31"/>
        <v>78.570347149952354</v>
      </c>
      <c r="BD49">
        <f t="shared" si="32"/>
        <v>8.3177150171494536E-3</v>
      </c>
      <c r="BE49">
        <f t="shared" si="33"/>
        <v>3.1494411584053545</v>
      </c>
      <c r="BF49">
        <f t="shared" si="34"/>
        <v>519.71031868834461</v>
      </c>
      <c r="BG49" t="s">
        <v>577</v>
      </c>
      <c r="BH49">
        <v>610.19000000000005</v>
      </c>
      <c r="BI49">
        <f t="shared" si="35"/>
        <v>610.19000000000005</v>
      </c>
      <c r="BJ49">
        <f t="shared" si="36"/>
        <v>0.26222511329177278</v>
      </c>
      <c r="BK49">
        <f t="shared" si="37"/>
        <v>0.35640970073923189</v>
      </c>
      <c r="BL49">
        <f t="shared" si="38"/>
        <v>0.92313869751353794</v>
      </c>
      <c r="BM49">
        <f t="shared" si="39"/>
        <v>-0.46416922763527235</v>
      </c>
      <c r="BN49">
        <f t="shared" si="40"/>
        <v>1.0682977283263644</v>
      </c>
      <c r="BO49">
        <f t="shared" si="41"/>
        <v>0.2900589086685168</v>
      </c>
      <c r="BP49">
        <f t="shared" si="42"/>
        <v>0.7099410913314832</v>
      </c>
      <c r="BQ49">
        <v>8923</v>
      </c>
      <c r="BR49">
        <v>300</v>
      </c>
      <c r="BS49">
        <v>300</v>
      </c>
      <c r="BT49">
        <v>300</v>
      </c>
      <c r="BU49">
        <v>10109.799999999999</v>
      </c>
      <c r="BV49">
        <v>807.57</v>
      </c>
      <c r="BW49">
        <v>-1.0769300000000001E-2</v>
      </c>
      <c r="BX49">
        <v>-1.63</v>
      </c>
      <c r="BY49" t="s">
        <v>409</v>
      </c>
      <c r="BZ49" t="s">
        <v>409</v>
      </c>
      <c r="CA49" t="s">
        <v>409</v>
      </c>
      <c r="CB49" t="s">
        <v>409</v>
      </c>
      <c r="CC49" t="s">
        <v>409</v>
      </c>
      <c r="CD49" t="s">
        <v>409</v>
      </c>
      <c r="CE49" t="s">
        <v>409</v>
      </c>
      <c r="CF49" t="s">
        <v>409</v>
      </c>
      <c r="CG49" t="s">
        <v>409</v>
      </c>
      <c r="CH49" t="s">
        <v>409</v>
      </c>
      <c r="CI49">
        <f t="shared" si="43"/>
        <v>2000.21</v>
      </c>
      <c r="CJ49">
        <f t="shared" si="44"/>
        <v>1681.3761000013794</v>
      </c>
      <c r="CK49">
        <f t="shared" si="45"/>
        <v>0.84059978702305227</v>
      </c>
      <c r="CL49">
        <f t="shared" si="46"/>
        <v>0.16075758895449099</v>
      </c>
      <c r="CM49">
        <v>6</v>
      </c>
      <c r="CN49">
        <v>0.5</v>
      </c>
      <c r="CO49" t="s">
        <v>410</v>
      </c>
      <c r="CP49">
        <v>2</v>
      </c>
      <c r="CQ49">
        <v>1659641075</v>
      </c>
      <c r="CR49">
        <v>57.427300000000002</v>
      </c>
      <c r="CS49">
        <v>69.994699999999995</v>
      </c>
      <c r="CT49">
        <v>29.072399999999998</v>
      </c>
      <c r="CU49">
        <v>19.3964</v>
      </c>
      <c r="CV49">
        <v>58.0854</v>
      </c>
      <c r="CW49">
        <v>28.685099999999998</v>
      </c>
      <c r="CX49">
        <v>499.99299999999999</v>
      </c>
      <c r="CY49">
        <v>98.757000000000005</v>
      </c>
      <c r="CZ49">
        <v>9.9501000000000006E-2</v>
      </c>
      <c r="DA49">
        <v>31.920200000000001</v>
      </c>
      <c r="DB49">
        <v>31.996600000000001</v>
      </c>
      <c r="DC49">
        <v>999.9</v>
      </c>
      <c r="DD49">
        <v>0</v>
      </c>
      <c r="DE49">
        <v>0</v>
      </c>
      <c r="DF49">
        <v>9997.5</v>
      </c>
      <c r="DG49">
        <v>0</v>
      </c>
      <c r="DH49">
        <v>466.524</v>
      </c>
      <c r="DI49">
        <v>-12.567299999999999</v>
      </c>
      <c r="DJ49">
        <v>59.146900000000002</v>
      </c>
      <c r="DK49">
        <v>71.379199999999997</v>
      </c>
      <c r="DL49">
        <v>9.6759400000000007</v>
      </c>
      <c r="DM49">
        <v>69.994699999999995</v>
      </c>
      <c r="DN49">
        <v>19.3964</v>
      </c>
      <c r="DO49">
        <v>2.8711000000000002</v>
      </c>
      <c r="DP49">
        <v>1.91553</v>
      </c>
      <c r="DQ49">
        <v>23.2987</v>
      </c>
      <c r="DR49">
        <v>16.762899999999998</v>
      </c>
      <c r="DS49">
        <v>2000.21</v>
      </c>
      <c r="DT49">
        <v>0.98000799999999999</v>
      </c>
      <c r="DU49">
        <v>1.9992099999999999E-2</v>
      </c>
      <c r="DV49">
        <v>0</v>
      </c>
      <c r="DW49">
        <v>748.88499999999999</v>
      </c>
      <c r="DX49">
        <v>9.9997699999999995E-2</v>
      </c>
      <c r="DY49">
        <v>16206.9</v>
      </c>
      <c r="DZ49">
        <v>16943.7</v>
      </c>
      <c r="EA49">
        <v>50.186999999999998</v>
      </c>
      <c r="EB49">
        <v>50.811999999999998</v>
      </c>
      <c r="EC49">
        <v>50.75</v>
      </c>
      <c r="ED49">
        <v>50</v>
      </c>
      <c r="EE49">
        <v>51.5</v>
      </c>
      <c r="EF49">
        <v>1960.12</v>
      </c>
      <c r="EG49">
        <v>39.99</v>
      </c>
      <c r="EH49">
        <v>0</v>
      </c>
      <c r="EI49">
        <v>129</v>
      </c>
      <c r="EJ49">
        <v>0</v>
      </c>
      <c r="EK49">
        <v>749.77057692307687</v>
      </c>
      <c r="EL49">
        <v>-4.1741880737920596</v>
      </c>
      <c r="EM49">
        <v>-22.43076922257573</v>
      </c>
      <c r="EN49">
        <v>16196.31923076923</v>
      </c>
      <c r="EO49">
        <v>15</v>
      </c>
      <c r="EP49">
        <v>1659641034.5</v>
      </c>
      <c r="EQ49" t="s">
        <v>578</v>
      </c>
      <c r="ER49">
        <v>1659641017.5</v>
      </c>
      <c r="ES49">
        <v>1659641034.5</v>
      </c>
      <c r="ET49">
        <v>68</v>
      </c>
      <c r="EU49">
        <v>-3.9E-2</v>
      </c>
      <c r="EV49">
        <v>5.0000000000000001E-3</v>
      </c>
      <c r="EW49">
        <v>-0.67</v>
      </c>
      <c r="EX49">
        <v>5.1999999999999998E-2</v>
      </c>
      <c r="EY49">
        <v>70</v>
      </c>
      <c r="EZ49">
        <v>20</v>
      </c>
      <c r="FA49">
        <v>0.13</v>
      </c>
      <c r="FB49">
        <v>0.01</v>
      </c>
      <c r="FC49">
        <v>9.9924996788648475</v>
      </c>
      <c r="FD49">
        <v>-9.4607116929956131E-2</v>
      </c>
      <c r="FE49">
        <v>5.077932789508096E-2</v>
      </c>
      <c r="FF49">
        <v>1</v>
      </c>
      <c r="FG49">
        <v>0.45233462567999461</v>
      </c>
      <c r="FH49">
        <v>4.7166582581558057E-2</v>
      </c>
      <c r="FI49">
        <v>1.53977581766419E-2</v>
      </c>
      <c r="FJ49">
        <v>1</v>
      </c>
      <c r="FK49">
        <v>2</v>
      </c>
      <c r="FL49">
        <v>2</v>
      </c>
      <c r="FM49" t="s">
        <v>412</v>
      </c>
      <c r="FN49">
        <v>2.9004500000000002</v>
      </c>
      <c r="FO49">
        <v>2.7330999999999999</v>
      </c>
      <c r="FP49">
        <v>1.5314599999999999E-2</v>
      </c>
      <c r="FQ49">
        <v>1.8374600000000001E-2</v>
      </c>
      <c r="FR49">
        <v>0.13033400000000001</v>
      </c>
      <c r="FS49">
        <v>9.8445900000000003E-2</v>
      </c>
      <c r="FT49">
        <v>22970.400000000001</v>
      </c>
      <c r="FU49">
        <v>21267.200000000001</v>
      </c>
      <c r="FV49">
        <v>23265.3</v>
      </c>
      <c r="FW49">
        <v>21719.200000000001</v>
      </c>
      <c r="FX49">
        <v>28538.3</v>
      </c>
      <c r="FY49">
        <v>27371.7</v>
      </c>
      <c r="FZ49">
        <v>36669.9</v>
      </c>
      <c r="GA49">
        <v>33851.300000000003</v>
      </c>
      <c r="GB49">
        <v>1.9159999999999999</v>
      </c>
      <c r="GC49">
        <v>1.8275699999999999</v>
      </c>
      <c r="GD49">
        <v>-1.4659E-2</v>
      </c>
      <c r="GE49">
        <v>0</v>
      </c>
      <c r="GF49">
        <v>32.234400000000001</v>
      </c>
      <c r="GG49">
        <v>999.9</v>
      </c>
      <c r="GH49">
        <v>43.9</v>
      </c>
      <c r="GI49">
        <v>41.6</v>
      </c>
      <c r="GJ49">
        <v>35.881300000000003</v>
      </c>
      <c r="GK49">
        <v>60.937899999999999</v>
      </c>
      <c r="GL49">
        <v>34.667499999999997</v>
      </c>
      <c r="GM49">
        <v>1</v>
      </c>
      <c r="GN49">
        <v>0.82151399999999997</v>
      </c>
      <c r="GO49">
        <v>3.47966</v>
      </c>
      <c r="GP49">
        <v>20.0718</v>
      </c>
      <c r="GQ49">
        <v>5.2649100000000004</v>
      </c>
      <c r="GR49">
        <v>11.9634</v>
      </c>
      <c r="GS49">
        <v>4.9796500000000004</v>
      </c>
      <c r="GT49">
        <v>3.298</v>
      </c>
      <c r="GU49">
        <v>9999</v>
      </c>
      <c r="GV49">
        <v>9999</v>
      </c>
      <c r="GW49">
        <v>9999</v>
      </c>
      <c r="GX49">
        <v>999.9</v>
      </c>
      <c r="GY49">
        <v>1.86426</v>
      </c>
      <c r="GZ49">
        <v>1.8602300000000001</v>
      </c>
      <c r="HA49">
        <v>1.86687</v>
      </c>
      <c r="HB49">
        <v>1.8635600000000001</v>
      </c>
      <c r="HC49">
        <v>1.8621799999999999</v>
      </c>
      <c r="HD49">
        <v>1.86222</v>
      </c>
      <c r="HE49">
        <v>1.8634599999999999</v>
      </c>
      <c r="HF49">
        <v>1.8647100000000001</v>
      </c>
      <c r="HG49">
        <v>0</v>
      </c>
      <c r="HH49">
        <v>0</v>
      </c>
      <c r="HI49">
        <v>0</v>
      </c>
      <c r="HJ49">
        <v>0</v>
      </c>
      <c r="HK49" t="s">
        <v>413</v>
      </c>
      <c r="HL49" t="s">
        <v>414</v>
      </c>
      <c r="HM49" t="s">
        <v>415</v>
      </c>
      <c r="HN49" t="s">
        <v>415</v>
      </c>
      <c r="HO49" t="s">
        <v>415</v>
      </c>
      <c r="HP49" t="s">
        <v>415</v>
      </c>
      <c r="HQ49">
        <v>0</v>
      </c>
      <c r="HR49">
        <v>100</v>
      </c>
      <c r="HS49">
        <v>100</v>
      </c>
      <c r="HT49">
        <v>-0.65800000000000003</v>
      </c>
      <c r="HU49">
        <v>0.38729999999999998</v>
      </c>
      <c r="HV49">
        <v>-0.60010936275956672</v>
      </c>
      <c r="HW49">
        <v>-1.0353314661582381E-3</v>
      </c>
      <c r="HX49">
        <v>6.6505181264543773E-7</v>
      </c>
      <c r="HY49">
        <v>-1.850793754579626E-10</v>
      </c>
      <c r="HZ49">
        <v>-0.17046578300508189</v>
      </c>
      <c r="IA49">
        <v>-1.648161748699347E-2</v>
      </c>
      <c r="IB49">
        <v>1.7912429842672831E-3</v>
      </c>
      <c r="IC49">
        <v>-1.8786734536791681E-5</v>
      </c>
      <c r="ID49">
        <v>3</v>
      </c>
      <c r="IE49">
        <v>2022</v>
      </c>
      <c r="IF49">
        <v>2</v>
      </c>
      <c r="IG49">
        <v>30</v>
      </c>
      <c r="IH49">
        <v>1</v>
      </c>
      <c r="II49">
        <v>0.7</v>
      </c>
      <c r="IJ49">
        <v>0.31494100000000003</v>
      </c>
      <c r="IK49">
        <v>2.7050800000000002</v>
      </c>
      <c r="IL49">
        <v>1.4526399999999999</v>
      </c>
      <c r="IM49">
        <v>2.33643</v>
      </c>
      <c r="IN49">
        <v>1.5942400000000001</v>
      </c>
      <c r="IO49">
        <v>2.31812</v>
      </c>
      <c r="IP49">
        <v>45.318800000000003</v>
      </c>
      <c r="IQ49">
        <v>23.886099999999999</v>
      </c>
      <c r="IR49">
        <v>18</v>
      </c>
      <c r="IS49">
        <v>473.37799999999999</v>
      </c>
      <c r="IT49">
        <v>461.70400000000001</v>
      </c>
      <c r="IU49">
        <v>28.729399999999998</v>
      </c>
      <c r="IV49">
        <v>36.920900000000003</v>
      </c>
      <c r="IW49">
        <v>30.0001</v>
      </c>
      <c r="IX49">
        <v>36.768500000000003</v>
      </c>
      <c r="IY49">
        <v>36.7136</v>
      </c>
      <c r="IZ49">
        <v>6.2575599999999998</v>
      </c>
      <c r="JA49">
        <v>49.222700000000003</v>
      </c>
      <c r="JB49">
        <v>0</v>
      </c>
      <c r="JC49">
        <v>28.730399999999999</v>
      </c>
      <c r="JD49">
        <v>70</v>
      </c>
      <c r="JE49">
        <v>19.2759</v>
      </c>
      <c r="JF49">
        <v>98.186400000000006</v>
      </c>
      <c r="JG49">
        <v>97.741399999999999</v>
      </c>
    </row>
    <row r="50" spans="1:267" x14ac:dyDescent="0.3">
      <c r="A50">
        <v>34</v>
      </c>
      <c r="B50">
        <v>1659641211</v>
      </c>
      <c r="C50">
        <v>6463.5</v>
      </c>
      <c r="D50" t="s">
        <v>579</v>
      </c>
      <c r="E50" t="s">
        <v>580</v>
      </c>
      <c r="F50" t="s">
        <v>401</v>
      </c>
      <c r="G50" t="s">
        <v>402</v>
      </c>
      <c r="H50" t="s">
        <v>555</v>
      </c>
      <c r="I50" t="s">
        <v>484</v>
      </c>
      <c r="J50" t="s">
        <v>405</v>
      </c>
      <c r="K50">
        <f t="shared" si="0"/>
        <v>11.045969676532076</v>
      </c>
      <c r="L50">
        <v>1659641211</v>
      </c>
      <c r="M50">
        <f t="shared" si="1"/>
        <v>8.6755397921580435E-3</v>
      </c>
      <c r="N50">
        <f t="shared" si="2"/>
        <v>8.6755397921580428</v>
      </c>
      <c r="O50">
        <f t="shared" si="3"/>
        <v>4.4570571106049135</v>
      </c>
      <c r="P50">
        <f t="shared" si="4"/>
        <v>24.4268</v>
      </c>
      <c r="Q50">
        <f t="shared" si="5"/>
        <v>7.9158805325770576</v>
      </c>
      <c r="R50">
        <f t="shared" si="6"/>
        <v>0.78249522535896021</v>
      </c>
      <c r="S50">
        <f t="shared" si="7"/>
        <v>2.4146213794077598</v>
      </c>
      <c r="T50">
        <f t="shared" si="8"/>
        <v>0.48033561645690254</v>
      </c>
      <c r="U50">
        <f t="shared" si="9"/>
        <v>2.9056295267812056</v>
      </c>
      <c r="V50">
        <f t="shared" si="10"/>
        <v>0.44018564468344051</v>
      </c>
      <c r="W50">
        <f t="shared" si="11"/>
        <v>0.2784431373218485</v>
      </c>
      <c r="X50">
        <f t="shared" si="12"/>
        <v>321.50744100266274</v>
      </c>
      <c r="Y50">
        <f t="shared" si="13"/>
        <v>31.515957197824854</v>
      </c>
      <c r="Z50">
        <f t="shared" si="14"/>
        <v>31.884499999999999</v>
      </c>
      <c r="AA50">
        <f t="shared" si="15"/>
        <v>4.7439554479703707</v>
      </c>
      <c r="AB50">
        <f t="shared" si="16"/>
        <v>60.5371852769672</v>
      </c>
      <c r="AC50">
        <f t="shared" si="17"/>
        <v>2.8707510169780197</v>
      </c>
      <c r="AD50">
        <f t="shared" si="18"/>
        <v>4.7421283362347948</v>
      </c>
      <c r="AE50">
        <f t="shared" si="19"/>
        <v>1.873204430992351</v>
      </c>
      <c r="AF50">
        <f t="shared" si="20"/>
        <v>-382.5913048341697</v>
      </c>
      <c r="AG50">
        <f t="shared" si="21"/>
        <v>-1.0652084335249765</v>
      </c>
      <c r="AH50">
        <f t="shared" si="22"/>
        <v>-8.3041860746013274E-2</v>
      </c>
      <c r="AI50">
        <f t="shared" si="23"/>
        <v>-62.232114125777933</v>
      </c>
      <c r="AJ50">
        <v>0</v>
      </c>
      <c r="AK50">
        <v>0</v>
      </c>
      <c r="AL50">
        <f t="shared" si="24"/>
        <v>1</v>
      </c>
      <c r="AM50">
        <f t="shared" si="25"/>
        <v>0</v>
      </c>
      <c r="AN50">
        <f t="shared" si="26"/>
        <v>51327.331357591691</v>
      </c>
      <c r="AO50" t="s">
        <v>406</v>
      </c>
      <c r="AP50">
        <v>10366.9</v>
      </c>
      <c r="AQ50">
        <v>993.59653846153856</v>
      </c>
      <c r="AR50">
        <v>3431.87</v>
      </c>
      <c r="AS50">
        <f t="shared" si="27"/>
        <v>0.71047955241266758</v>
      </c>
      <c r="AT50">
        <v>-3.9894345373445681</v>
      </c>
      <c r="AU50" t="s">
        <v>581</v>
      </c>
      <c r="AV50">
        <v>10111.200000000001</v>
      </c>
      <c r="AW50">
        <v>762.56599999999992</v>
      </c>
      <c r="AX50">
        <v>810.84500000000003</v>
      </c>
      <c r="AY50">
        <f t="shared" si="28"/>
        <v>5.9541589329650035E-2</v>
      </c>
      <c r="AZ50">
        <v>0.5</v>
      </c>
      <c r="BA50">
        <f t="shared" si="29"/>
        <v>1681.1577000013797</v>
      </c>
      <c r="BB50">
        <f t="shared" si="30"/>
        <v>4.4570571106049135</v>
      </c>
      <c r="BC50">
        <f t="shared" si="31"/>
        <v>50.049400685930571</v>
      </c>
      <c r="BD50">
        <f t="shared" si="32"/>
        <v>5.02421138001661E-3</v>
      </c>
      <c r="BE50">
        <f t="shared" si="33"/>
        <v>3.2324611978861553</v>
      </c>
      <c r="BF50">
        <f t="shared" si="34"/>
        <v>513.25751043680236</v>
      </c>
      <c r="BG50" t="s">
        <v>582</v>
      </c>
      <c r="BH50">
        <v>616.77</v>
      </c>
      <c r="BI50">
        <f t="shared" si="35"/>
        <v>616.77</v>
      </c>
      <c r="BJ50">
        <f t="shared" si="36"/>
        <v>0.2393490741140416</v>
      </c>
      <c r="BK50">
        <f t="shared" si="37"/>
        <v>0.24876465284039725</v>
      </c>
      <c r="BL50">
        <f t="shared" si="38"/>
        <v>0.93105928741430133</v>
      </c>
      <c r="BM50">
        <f t="shared" si="39"/>
        <v>-0.26417835059791189</v>
      </c>
      <c r="BN50">
        <f t="shared" si="40"/>
        <v>1.0749512068044362</v>
      </c>
      <c r="BO50">
        <f t="shared" si="41"/>
        <v>0.20120301053596909</v>
      </c>
      <c r="BP50">
        <f t="shared" si="42"/>
        <v>0.79879698946403088</v>
      </c>
      <c r="BQ50">
        <v>8925</v>
      </c>
      <c r="BR50">
        <v>300</v>
      </c>
      <c r="BS50">
        <v>300</v>
      </c>
      <c r="BT50">
        <v>300</v>
      </c>
      <c r="BU50">
        <v>10111.200000000001</v>
      </c>
      <c r="BV50">
        <v>798.91</v>
      </c>
      <c r="BW50">
        <v>-1.0770699999999999E-2</v>
      </c>
      <c r="BX50">
        <v>-0.52</v>
      </c>
      <c r="BY50" t="s">
        <v>409</v>
      </c>
      <c r="BZ50" t="s">
        <v>409</v>
      </c>
      <c r="CA50" t="s">
        <v>409</v>
      </c>
      <c r="CB50" t="s">
        <v>409</v>
      </c>
      <c r="CC50" t="s">
        <v>409</v>
      </c>
      <c r="CD50" t="s">
        <v>409</v>
      </c>
      <c r="CE50" t="s">
        <v>409</v>
      </c>
      <c r="CF50" t="s">
        <v>409</v>
      </c>
      <c r="CG50" t="s">
        <v>409</v>
      </c>
      <c r="CH50" t="s">
        <v>409</v>
      </c>
      <c r="CI50">
        <f t="shared" si="43"/>
        <v>1999.95</v>
      </c>
      <c r="CJ50">
        <f t="shared" si="44"/>
        <v>1681.1577000013797</v>
      </c>
      <c r="CK50">
        <f t="shared" si="45"/>
        <v>0.84059986499731476</v>
      </c>
      <c r="CL50">
        <f t="shared" si="46"/>
        <v>0.1607577394448175</v>
      </c>
      <c r="CM50">
        <v>6</v>
      </c>
      <c r="CN50">
        <v>0.5</v>
      </c>
      <c r="CO50" t="s">
        <v>410</v>
      </c>
      <c r="CP50">
        <v>2</v>
      </c>
      <c r="CQ50">
        <v>1659641211</v>
      </c>
      <c r="CR50">
        <v>24.4268</v>
      </c>
      <c r="CS50">
        <v>30.032</v>
      </c>
      <c r="CT50">
        <v>29.0411</v>
      </c>
      <c r="CU50">
        <v>18.9284</v>
      </c>
      <c r="CV50">
        <v>25.002400000000002</v>
      </c>
      <c r="CW50">
        <v>28.651</v>
      </c>
      <c r="CX50">
        <v>499.78300000000002</v>
      </c>
      <c r="CY50">
        <v>98.753799999999998</v>
      </c>
      <c r="CZ50">
        <v>9.7518199999999999E-2</v>
      </c>
      <c r="DA50">
        <v>31.877700000000001</v>
      </c>
      <c r="DB50">
        <v>31.884499999999999</v>
      </c>
      <c r="DC50">
        <v>999.9</v>
      </c>
      <c r="DD50">
        <v>0</v>
      </c>
      <c r="DE50">
        <v>0</v>
      </c>
      <c r="DF50">
        <v>9988.75</v>
      </c>
      <c r="DG50">
        <v>0</v>
      </c>
      <c r="DH50">
        <v>393.03699999999998</v>
      </c>
      <c r="DI50">
        <v>-5.6051799999999998</v>
      </c>
      <c r="DJ50">
        <v>25.157399999999999</v>
      </c>
      <c r="DK50">
        <v>30.6114</v>
      </c>
      <c r="DL50">
        <v>10.1126</v>
      </c>
      <c r="DM50">
        <v>30.032</v>
      </c>
      <c r="DN50">
        <v>18.9284</v>
      </c>
      <c r="DO50">
        <v>2.8679199999999998</v>
      </c>
      <c r="DP50">
        <v>1.8692599999999999</v>
      </c>
      <c r="DQ50">
        <v>23.2803</v>
      </c>
      <c r="DR50">
        <v>16.378299999999999</v>
      </c>
      <c r="DS50">
        <v>1999.95</v>
      </c>
      <c r="DT50">
        <v>0.98000299999999996</v>
      </c>
      <c r="DU50">
        <v>1.9997500000000001E-2</v>
      </c>
      <c r="DV50">
        <v>0</v>
      </c>
      <c r="DW50">
        <v>761.8</v>
      </c>
      <c r="DX50">
        <v>9.9997699999999995E-2</v>
      </c>
      <c r="DY50">
        <v>16154.3</v>
      </c>
      <c r="DZ50">
        <v>16941.400000000001</v>
      </c>
      <c r="EA50">
        <v>50</v>
      </c>
      <c r="EB50">
        <v>50.561999999999998</v>
      </c>
      <c r="EC50">
        <v>50.561999999999998</v>
      </c>
      <c r="ED50">
        <v>49.686999999999998</v>
      </c>
      <c r="EE50">
        <v>51.311999999999998</v>
      </c>
      <c r="EF50">
        <v>1959.86</v>
      </c>
      <c r="EG50">
        <v>39.99</v>
      </c>
      <c r="EH50">
        <v>0</v>
      </c>
      <c r="EI50">
        <v>135.60000014305109</v>
      </c>
      <c r="EJ50">
        <v>0</v>
      </c>
      <c r="EK50">
        <v>762.56599999999992</v>
      </c>
      <c r="EL50">
        <v>-10.324999976232331</v>
      </c>
      <c r="EM50">
        <v>-45.961538913949347</v>
      </c>
      <c r="EN50">
        <v>16150.82</v>
      </c>
      <c r="EO50">
        <v>15</v>
      </c>
      <c r="EP50">
        <v>1659641171</v>
      </c>
      <c r="EQ50" t="s">
        <v>583</v>
      </c>
      <c r="ER50">
        <v>1659641167</v>
      </c>
      <c r="ES50">
        <v>1659641171</v>
      </c>
      <c r="ET50">
        <v>69</v>
      </c>
      <c r="EU50">
        <v>0.05</v>
      </c>
      <c r="EV50">
        <v>4.0000000000000001E-3</v>
      </c>
      <c r="EW50">
        <v>-0.58099999999999996</v>
      </c>
      <c r="EX50">
        <v>3.7999999999999999E-2</v>
      </c>
      <c r="EY50">
        <v>30</v>
      </c>
      <c r="EZ50">
        <v>19</v>
      </c>
      <c r="FA50">
        <v>0.25</v>
      </c>
      <c r="FB50">
        <v>0.01</v>
      </c>
      <c r="FC50">
        <v>4.4422570537957888</v>
      </c>
      <c r="FD50">
        <v>-0.1217300406833187</v>
      </c>
      <c r="FE50">
        <v>4.7352700921272133E-2</v>
      </c>
      <c r="FF50">
        <v>1</v>
      </c>
      <c r="FG50">
        <v>0.4797606263977478</v>
      </c>
      <c r="FH50">
        <v>5.985771226624393E-2</v>
      </c>
      <c r="FI50">
        <v>1.7561883812323702E-2</v>
      </c>
      <c r="FJ50">
        <v>1</v>
      </c>
      <c r="FK50">
        <v>2</v>
      </c>
      <c r="FL50">
        <v>2</v>
      </c>
      <c r="FM50" t="s">
        <v>412</v>
      </c>
      <c r="FN50">
        <v>2.8999600000000001</v>
      </c>
      <c r="FO50">
        <v>2.7310500000000002</v>
      </c>
      <c r="FP50">
        <v>6.6336700000000004E-3</v>
      </c>
      <c r="FQ50">
        <v>7.9532500000000002E-3</v>
      </c>
      <c r="FR50">
        <v>0.13022900000000001</v>
      </c>
      <c r="FS50">
        <v>9.6774499999999999E-2</v>
      </c>
      <c r="FT50">
        <v>23172.7</v>
      </c>
      <c r="FU50">
        <v>21492.9</v>
      </c>
      <c r="FV50">
        <v>23265.599999999999</v>
      </c>
      <c r="FW50">
        <v>21719.8</v>
      </c>
      <c r="FX50">
        <v>28542.400000000001</v>
      </c>
      <c r="FY50">
        <v>27423.4</v>
      </c>
      <c r="FZ50">
        <v>36670.699999999997</v>
      </c>
      <c r="GA50">
        <v>33852.400000000001</v>
      </c>
      <c r="GB50">
        <v>1.91655</v>
      </c>
      <c r="GC50">
        <v>1.8273299999999999</v>
      </c>
      <c r="GD50">
        <v>-2.1345900000000001E-2</v>
      </c>
      <c r="GE50">
        <v>0</v>
      </c>
      <c r="GF50">
        <v>32.230699999999999</v>
      </c>
      <c r="GG50">
        <v>999.9</v>
      </c>
      <c r="GH50">
        <v>43.9</v>
      </c>
      <c r="GI50">
        <v>41.6</v>
      </c>
      <c r="GJ50">
        <v>35.879600000000003</v>
      </c>
      <c r="GK50">
        <v>60.837899999999998</v>
      </c>
      <c r="GL50">
        <v>35.0321</v>
      </c>
      <c r="GM50">
        <v>1</v>
      </c>
      <c r="GN50">
        <v>0.81925300000000001</v>
      </c>
      <c r="GO50">
        <v>2.9665599999999999</v>
      </c>
      <c r="GP50">
        <v>20.081700000000001</v>
      </c>
      <c r="GQ50">
        <v>5.2649100000000004</v>
      </c>
      <c r="GR50">
        <v>11.962</v>
      </c>
      <c r="GS50">
        <v>4.9798</v>
      </c>
      <c r="GT50">
        <v>3.298</v>
      </c>
      <c r="GU50">
        <v>9999</v>
      </c>
      <c r="GV50">
        <v>9999</v>
      </c>
      <c r="GW50">
        <v>9999</v>
      </c>
      <c r="GX50">
        <v>999.9</v>
      </c>
      <c r="GY50">
        <v>1.8642399999999999</v>
      </c>
      <c r="GZ50">
        <v>1.8602799999999999</v>
      </c>
      <c r="HA50">
        <v>1.8668499999999999</v>
      </c>
      <c r="HB50">
        <v>1.86354</v>
      </c>
      <c r="HC50">
        <v>1.8621799999999999</v>
      </c>
      <c r="HD50">
        <v>1.86222</v>
      </c>
      <c r="HE50">
        <v>1.8634500000000001</v>
      </c>
      <c r="HF50">
        <v>1.8647800000000001</v>
      </c>
      <c r="HG50">
        <v>0</v>
      </c>
      <c r="HH50">
        <v>0</v>
      </c>
      <c r="HI50">
        <v>0</v>
      </c>
      <c r="HJ50">
        <v>0</v>
      </c>
      <c r="HK50" t="s">
        <v>413</v>
      </c>
      <c r="HL50" t="s">
        <v>414</v>
      </c>
      <c r="HM50" t="s">
        <v>415</v>
      </c>
      <c r="HN50" t="s">
        <v>415</v>
      </c>
      <c r="HO50" t="s">
        <v>415</v>
      </c>
      <c r="HP50" t="s">
        <v>415</v>
      </c>
      <c r="HQ50">
        <v>0</v>
      </c>
      <c r="HR50">
        <v>100</v>
      </c>
      <c r="HS50">
        <v>100</v>
      </c>
      <c r="HT50">
        <v>-0.57599999999999996</v>
      </c>
      <c r="HU50">
        <v>0.3901</v>
      </c>
      <c r="HV50">
        <v>-0.55012133244651085</v>
      </c>
      <c r="HW50">
        <v>-1.0353314661582381E-3</v>
      </c>
      <c r="HX50">
        <v>6.6505181264543773E-7</v>
      </c>
      <c r="HY50">
        <v>-1.850793754579626E-10</v>
      </c>
      <c r="HZ50">
        <v>-0.16623688391546851</v>
      </c>
      <c r="IA50">
        <v>-1.648161748699347E-2</v>
      </c>
      <c r="IB50">
        <v>1.7912429842672831E-3</v>
      </c>
      <c r="IC50">
        <v>-1.8786734536791681E-5</v>
      </c>
      <c r="ID50">
        <v>3</v>
      </c>
      <c r="IE50">
        <v>2022</v>
      </c>
      <c r="IF50">
        <v>2</v>
      </c>
      <c r="IG50">
        <v>30</v>
      </c>
      <c r="IH50">
        <v>0.7</v>
      </c>
      <c r="II50">
        <v>0.7</v>
      </c>
      <c r="IJ50">
        <v>0.220947</v>
      </c>
      <c r="IK50">
        <v>2.7160600000000001</v>
      </c>
      <c r="IL50">
        <v>1.4514199999999999</v>
      </c>
      <c r="IM50">
        <v>2.33643</v>
      </c>
      <c r="IN50">
        <v>1.5942400000000001</v>
      </c>
      <c r="IO50">
        <v>2.3535200000000001</v>
      </c>
      <c r="IP50">
        <v>45.290399999999998</v>
      </c>
      <c r="IQ50">
        <v>23.903600000000001</v>
      </c>
      <c r="IR50">
        <v>18</v>
      </c>
      <c r="IS50">
        <v>473.58300000000003</v>
      </c>
      <c r="IT50">
        <v>461.37200000000001</v>
      </c>
      <c r="IU50">
        <v>28.843599999999999</v>
      </c>
      <c r="IV50">
        <v>36.911799999999999</v>
      </c>
      <c r="IW50">
        <v>29.999199999999998</v>
      </c>
      <c r="IX50">
        <v>36.749099999999999</v>
      </c>
      <c r="IY50">
        <v>36.692900000000002</v>
      </c>
      <c r="IZ50">
        <v>4.4018899999999999</v>
      </c>
      <c r="JA50">
        <v>50.0105</v>
      </c>
      <c r="JB50">
        <v>0</v>
      </c>
      <c r="JC50">
        <v>28.878900000000002</v>
      </c>
      <c r="JD50">
        <v>30</v>
      </c>
      <c r="JE50">
        <v>18.878599999999999</v>
      </c>
      <c r="JF50">
        <v>98.188400000000001</v>
      </c>
      <c r="JG50">
        <v>97.744299999999996</v>
      </c>
    </row>
    <row r="51" spans="1:267" x14ac:dyDescent="0.3">
      <c r="A51">
        <v>35</v>
      </c>
      <c r="B51">
        <v>1659641337</v>
      </c>
      <c r="C51">
        <v>6589.5</v>
      </c>
      <c r="D51" t="s">
        <v>584</v>
      </c>
      <c r="E51" t="s">
        <v>585</v>
      </c>
      <c r="F51" t="s">
        <v>401</v>
      </c>
      <c r="G51" t="s">
        <v>402</v>
      </c>
      <c r="H51" t="s">
        <v>555</v>
      </c>
      <c r="I51" t="s">
        <v>484</v>
      </c>
      <c r="J51" t="s">
        <v>405</v>
      </c>
      <c r="K51">
        <f t="shared" si="0"/>
        <v>10.837331743454452</v>
      </c>
      <c r="L51">
        <v>1659641337</v>
      </c>
      <c r="M51">
        <f t="shared" si="1"/>
        <v>8.9037581342105519E-3</v>
      </c>
      <c r="N51">
        <f t="shared" si="2"/>
        <v>8.9037581342105518</v>
      </c>
      <c r="O51">
        <f t="shared" si="3"/>
        <v>1.4629795591773658</v>
      </c>
      <c r="P51">
        <f t="shared" si="4"/>
        <v>8.1392000000000007</v>
      </c>
      <c r="Q51">
        <f t="shared" si="5"/>
        <v>2.8736762194755161</v>
      </c>
      <c r="R51">
        <f t="shared" si="6"/>
        <v>0.28407055953910254</v>
      </c>
      <c r="S51">
        <f t="shared" si="7"/>
        <v>0.80458163050207998</v>
      </c>
      <c r="T51">
        <f t="shared" si="8"/>
        <v>0.49653636712614269</v>
      </c>
      <c r="U51">
        <f t="shared" si="9"/>
        <v>2.9078106681080795</v>
      </c>
      <c r="V51">
        <f t="shared" si="10"/>
        <v>0.45379055881467373</v>
      </c>
      <c r="W51">
        <f t="shared" si="11"/>
        <v>0.28715235469639511</v>
      </c>
      <c r="X51">
        <f t="shared" si="12"/>
        <v>321.51280800266346</v>
      </c>
      <c r="Y51">
        <f t="shared" si="13"/>
        <v>31.645236398788111</v>
      </c>
      <c r="Z51">
        <f t="shared" si="14"/>
        <v>31.923400000000001</v>
      </c>
      <c r="AA51">
        <f t="shared" si="15"/>
        <v>4.7544193879132592</v>
      </c>
      <c r="AB51">
        <f t="shared" si="16"/>
        <v>60.292852332074588</v>
      </c>
      <c r="AC51">
        <f t="shared" si="17"/>
        <v>2.8898391082381196</v>
      </c>
      <c r="AD51">
        <f t="shared" si="18"/>
        <v>4.793004471445089</v>
      </c>
      <c r="AE51">
        <f t="shared" si="19"/>
        <v>1.8645802796751396</v>
      </c>
      <c r="AF51">
        <f t="shared" si="20"/>
        <v>-392.65573371868533</v>
      </c>
      <c r="AG51">
        <f t="shared" si="21"/>
        <v>22.386168911935492</v>
      </c>
      <c r="AH51">
        <f t="shared" si="22"/>
        <v>1.745830945160185</v>
      </c>
      <c r="AI51">
        <f t="shared" si="23"/>
        <v>-47.010925858926164</v>
      </c>
      <c r="AJ51">
        <v>0</v>
      </c>
      <c r="AK51">
        <v>0</v>
      </c>
      <c r="AL51">
        <f t="shared" si="24"/>
        <v>1</v>
      </c>
      <c r="AM51">
        <f t="shared" si="25"/>
        <v>0</v>
      </c>
      <c r="AN51">
        <f t="shared" si="26"/>
        <v>51357.100240138636</v>
      </c>
      <c r="AO51" t="s">
        <v>406</v>
      </c>
      <c r="AP51">
        <v>10366.9</v>
      </c>
      <c r="AQ51">
        <v>993.59653846153856</v>
      </c>
      <c r="AR51">
        <v>3431.87</v>
      </c>
      <c r="AS51">
        <f t="shared" si="27"/>
        <v>0.71047955241266758</v>
      </c>
      <c r="AT51">
        <v>-3.9894345373445681</v>
      </c>
      <c r="AU51" t="s">
        <v>586</v>
      </c>
      <c r="AV51">
        <v>10112.299999999999</v>
      </c>
      <c r="AW51">
        <v>769.43692307692322</v>
      </c>
      <c r="AX51">
        <v>809.41600000000005</v>
      </c>
      <c r="AY51">
        <f t="shared" si="28"/>
        <v>4.9392496470389569E-2</v>
      </c>
      <c r="AZ51">
        <v>0.5</v>
      </c>
      <c r="BA51">
        <f t="shared" si="29"/>
        <v>1681.1832000013801</v>
      </c>
      <c r="BB51">
        <f t="shared" si="30"/>
        <v>1.4629795591773658</v>
      </c>
      <c r="BC51">
        <f t="shared" si="31"/>
        <v>41.518917636073205</v>
      </c>
      <c r="BD51">
        <f t="shared" si="32"/>
        <v>3.2432004415208632E-3</v>
      </c>
      <c r="BE51">
        <f t="shared" si="33"/>
        <v>3.2399334829061934</v>
      </c>
      <c r="BF51">
        <f t="shared" si="34"/>
        <v>512.68457173163574</v>
      </c>
      <c r="BG51" t="s">
        <v>587</v>
      </c>
      <c r="BH51">
        <v>627.91</v>
      </c>
      <c r="BI51">
        <f t="shared" si="35"/>
        <v>627.91</v>
      </c>
      <c r="BJ51">
        <f t="shared" si="36"/>
        <v>0.22424315802998718</v>
      </c>
      <c r="BK51">
        <f t="shared" si="37"/>
        <v>0.22026311484511152</v>
      </c>
      <c r="BL51">
        <f t="shared" si="38"/>
        <v>0.93526797814519458</v>
      </c>
      <c r="BM51">
        <f t="shared" si="39"/>
        <v>-0.2170646109356742</v>
      </c>
      <c r="BN51">
        <f t="shared" si="40"/>
        <v>1.0755372772442542</v>
      </c>
      <c r="BO51">
        <f t="shared" si="41"/>
        <v>0.17974886347969954</v>
      </c>
      <c r="BP51">
        <f t="shared" si="42"/>
        <v>0.82025113652030046</v>
      </c>
      <c r="BQ51">
        <v>8927</v>
      </c>
      <c r="BR51">
        <v>300</v>
      </c>
      <c r="BS51">
        <v>300</v>
      </c>
      <c r="BT51">
        <v>300</v>
      </c>
      <c r="BU51">
        <v>10112.299999999999</v>
      </c>
      <c r="BV51">
        <v>797.25</v>
      </c>
      <c r="BW51">
        <v>-1.0772199999999999E-2</v>
      </c>
      <c r="BX51">
        <v>-0.57999999999999996</v>
      </c>
      <c r="BY51" t="s">
        <v>409</v>
      </c>
      <c r="BZ51" t="s">
        <v>409</v>
      </c>
      <c r="CA51" t="s">
        <v>409</v>
      </c>
      <c r="CB51" t="s">
        <v>409</v>
      </c>
      <c r="CC51" t="s">
        <v>409</v>
      </c>
      <c r="CD51" t="s">
        <v>409</v>
      </c>
      <c r="CE51" t="s">
        <v>409</v>
      </c>
      <c r="CF51" t="s">
        <v>409</v>
      </c>
      <c r="CG51" t="s">
        <v>409</v>
      </c>
      <c r="CH51" t="s">
        <v>409</v>
      </c>
      <c r="CI51">
        <f t="shared" si="43"/>
        <v>1999.98</v>
      </c>
      <c r="CJ51">
        <f t="shared" si="44"/>
        <v>1681.1832000013801</v>
      </c>
      <c r="CK51">
        <f t="shared" si="45"/>
        <v>0.84060000600075002</v>
      </c>
      <c r="CL51">
        <f t="shared" si="46"/>
        <v>0.16075801158144754</v>
      </c>
      <c r="CM51">
        <v>6</v>
      </c>
      <c r="CN51">
        <v>0.5</v>
      </c>
      <c r="CO51" t="s">
        <v>410</v>
      </c>
      <c r="CP51">
        <v>2</v>
      </c>
      <c r="CQ51">
        <v>1659641337</v>
      </c>
      <c r="CR51">
        <v>8.1392000000000007</v>
      </c>
      <c r="CS51">
        <v>9.98203</v>
      </c>
      <c r="CT51">
        <v>29.233799999999999</v>
      </c>
      <c r="CU51">
        <v>18.86</v>
      </c>
      <c r="CV51">
        <v>8.7327899999999996</v>
      </c>
      <c r="CW51">
        <v>28.832799999999999</v>
      </c>
      <c r="CX51">
        <v>499.92099999999999</v>
      </c>
      <c r="CY51">
        <v>98.754099999999994</v>
      </c>
      <c r="CZ51">
        <v>9.8567399999999999E-2</v>
      </c>
      <c r="DA51">
        <v>32.066200000000002</v>
      </c>
      <c r="DB51">
        <v>31.923400000000001</v>
      </c>
      <c r="DC51">
        <v>999.9</v>
      </c>
      <c r="DD51">
        <v>0</v>
      </c>
      <c r="DE51">
        <v>0</v>
      </c>
      <c r="DF51">
        <v>10001.200000000001</v>
      </c>
      <c r="DG51">
        <v>0</v>
      </c>
      <c r="DH51">
        <v>336.24900000000002</v>
      </c>
      <c r="DI51">
        <v>-1.84283</v>
      </c>
      <c r="DJ51">
        <v>8.3842999999999996</v>
      </c>
      <c r="DK51">
        <v>10.1739</v>
      </c>
      <c r="DL51">
        <v>10.373799999999999</v>
      </c>
      <c r="DM51">
        <v>9.98203</v>
      </c>
      <c r="DN51">
        <v>18.86</v>
      </c>
      <c r="DO51">
        <v>2.8869600000000002</v>
      </c>
      <c r="DP51">
        <v>1.8625</v>
      </c>
      <c r="DQ51">
        <v>23.389900000000001</v>
      </c>
      <c r="DR51">
        <v>16.3215</v>
      </c>
      <c r="DS51">
        <v>1999.98</v>
      </c>
      <c r="DT51">
        <v>0.98</v>
      </c>
      <c r="DU51">
        <v>2.0000299999999999E-2</v>
      </c>
      <c r="DV51">
        <v>0</v>
      </c>
      <c r="DW51">
        <v>768.05499999999995</v>
      </c>
      <c r="DX51">
        <v>9.9997699999999995E-2</v>
      </c>
      <c r="DY51">
        <v>16380.8</v>
      </c>
      <c r="DZ51">
        <v>16941.599999999999</v>
      </c>
      <c r="EA51">
        <v>49.75</v>
      </c>
      <c r="EB51">
        <v>50.186999999999998</v>
      </c>
      <c r="EC51">
        <v>50.25</v>
      </c>
      <c r="ED51">
        <v>49.375</v>
      </c>
      <c r="EE51">
        <v>51</v>
      </c>
      <c r="EF51">
        <v>1959.88</v>
      </c>
      <c r="EG51">
        <v>40</v>
      </c>
      <c r="EH51">
        <v>0</v>
      </c>
      <c r="EI51">
        <v>125.4000000953674</v>
      </c>
      <c r="EJ51">
        <v>0</v>
      </c>
      <c r="EK51">
        <v>769.43692307692322</v>
      </c>
      <c r="EL51">
        <v>-2.0030768897260849</v>
      </c>
      <c r="EM51">
        <v>349.25128272898507</v>
      </c>
      <c r="EN51">
        <v>16251.6</v>
      </c>
      <c r="EO51">
        <v>15</v>
      </c>
      <c r="EP51">
        <v>1659641296</v>
      </c>
      <c r="EQ51" t="s">
        <v>588</v>
      </c>
      <c r="ER51">
        <v>1659641287</v>
      </c>
      <c r="ES51">
        <v>1659641296</v>
      </c>
      <c r="ET51">
        <v>70</v>
      </c>
      <c r="EU51">
        <v>-3.4000000000000002E-2</v>
      </c>
      <c r="EV51">
        <v>4.0000000000000001E-3</v>
      </c>
      <c r="EW51">
        <v>-0.59499999999999997</v>
      </c>
      <c r="EX51">
        <v>3.4000000000000002E-2</v>
      </c>
      <c r="EY51">
        <v>10</v>
      </c>
      <c r="EZ51">
        <v>19</v>
      </c>
      <c r="FA51">
        <v>0.23</v>
      </c>
      <c r="FB51">
        <v>0.01</v>
      </c>
      <c r="FC51">
        <v>1.5057267383632591</v>
      </c>
      <c r="FD51">
        <v>-0.1536969370184717</v>
      </c>
      <c r="FE51">
        <v>5.8286927528879109E-2</v>
      </c>
      <c r="FF51">
        <v>1</v>
      </c>
      <c r="FG51">
        <v>0.49815629041308512</v>
      </c>
      <c r="FH51">
        <v>3.4112473755330323E-2</v>
      </c>
      <c r="FI51">
        <v>1.313744190477101E-2</v>
      </c>
      <c r="FJ51">
        <v>1</v>
      </c>
      <c r="FK51">
        <v>2</v>
      </c>
      <c r="FL51">
        <v>2</v>
      </c>
      <c r="FM51" t="s">
        <v>412</v>
      </c>
      <c r="FN51">
        <v>2.9005399999999999</v>
      </c>
      <c r="FO51">
        <v>2.7322099999999998</v>
      </c>
      <c r="FP51">
        <v>2.3203500000000001E-3</v>
      </c>
      <c r="FQ51">
        <v>2.6483700000000002E-3</v>
      </c>
      <c r="FR51">
        <v>0.13081699999999999</v>
      </c>
      <c r="FS51">
        <v>9.6546900000000005E-2</v>
      </c>
      <c r="FT51">
        <v>23278.5</v>
      </c>
      <c r="FU51">
        <v>21614.1</v>
      </c>
      <c r="FV51">
        <v>23270.799999999999</v>
      </c>
      <c r="FW51">
        <v>21726</v>
      </c>
      <c r="FX51">
        <v>28529.599999999999</v>
      </c>
      <c r="FY51">
        <v>27437.9</v>
      </c>
      <c r="FZ51">
        <v>36679.4</v>
      </c>
      <c r="GA51">
        <v>33861.9</v>
      </c>
      <c r="GB51">
        <v>1.9178200000000001</v>
      </c>
      <c r="GC51">
        <v>1.8289</v>
      </c>
      <c r="GD51">
        <v>-6.1914300000000004E-3</v>
      </c>
      <c r="GE51">
        <v>0</v>
      </c>
      <c r="GF51">
        <v>32.023800000000001</v>
      </c>
      <c r="GG51">
        <v>999.9</v>
      </c>
      <c r="GH51">
        <v>43.7</v>
      </c>
      <c r="GI51">
        <v>41.6</v>
      </c>
      <c r="GJ51">
        <v>35.715200000000003</v>
      </c>
      <c r="GK51">
        <v>60.8979</v>
      </c>
      <c r="GL51">
        <v>35.116199999999999</v>
      </c>
      <c r="GM51">
        <v>1</v>
      </c>
      <c r="GN51">
        <v>0.80802600000000002</v>
      </c>
      <c r="GO51">
        <v>2.48312</v>
      </c>
      <c r="GP51">
        <v>20.089099999999998</v>
      </c>
      <c r="GQ51">
        <v>5.2637099999999997</v>
      </c>
      <c r="GR51">
        <v>11.962899999999999</v>
      </c>
      <c r="GS51">
        <v>4.9797000000000002</v>
      </c>
      <c r="GT51">
        <v>3.298</v>
      </c>
      <c r="GU51">
        <v>9999</v>
      </c>
      <c r="GV51">
        <v>9999</v>
      </c>
      <c r="GW51">
        <v>9999</v>
      </c>
      <c r="GX51">
        <v>999.9</v>
      </c>
      <c r="GY51">
        <v>1.86426</v>
      </c>
      <c r="GZ51">
        <v>1.86026</v>
      </c>
      <c r="HA51">
        <v>1.86686</v>
      </c>
      <c r="HB51">
        <v>1.8635600000000001</v>
      </c>
      <c r="HC51">
        <v>1.8621799999999999</v>
      </c>
      <c r="HD51">
        <v>1.8622000000000001</v>
      </c>
      <c r="HE51">
        <v>1.86348</v>
      </c>
      <c r="HF51">
        <v>1.8647499999999999</v>
      </c>
      <c r="HG51">
        <v>0</v>
      </c>
      <c r="HH51">
        <v>0</v>
      </c>
      <c r="HI51">
        <v>0</v>
      </c>
      <c r="HJ51">
        <v>0</v>
      </c>
      <c r="HK51" t="s">
        <v>413</v>
      </c>
      <c r="HL51" t="s">
        <v>414</v>
      </c>
      <c r="HM51" t="s">
        <v>415</v>
      </c>
      <c r="HN51" t="s">
        <v>415</v>
      </c>
      <c r="HO51" t="s">
        <v>415</v>
      </c>
      <c r="HP51" t="s">
        <v>415</v>
      </c>
      <c r="HQ51">
        <v>0</v>
      </c>
      <c r="HR51">
        <v>100</v>
      </c>
      <c r="HS51">
        <v>100</v>
      </c>
      <c r="HT51">
        <v>-0.59399999999999997</v>
      </c>
      <c r="HU51">
        <v>0.40100000000000002</v>
      </c>
      <c r="HV51">
        <v>-0.58460450071452175</v>
      </c>
      <c r="HW51">
        <v>-1.0353314661582381E-3</v>
      </c>
      <c r="HX51">
        <v>6.6505181264543773E-7</v>
      </c>
      <c r="HY51">
        <v>-1.850793754579626E-10</v>
      </c>
      <c r="HZ51">
        <v>-0.162594773825745</v>
      </c>
      <c r="IA51">
        <v>-1.648161748699347E-2</v>
      </c>
      <c r="IB51">
        <v>1.7912429842672831E-3</v>
      </c>
      <c r="IC51">
        <v>-1.8786734536791681E-5</v>
      </c>
      <c r="ID51">
        <v>3</v>
      </c>
      <c r="IE51">
        <v>2022</v>
      </c>
      <c r="IF51">
        <v>2</v>
      </c>
      <c r="IG51">
        <v>30</v>
      </c>
      <c r="IH51">
        <v>0.8</v>
      </c>
      <c r="II51">
        <v>0.7</v>
      </c>
      <c r="IJ51">
        <v>0.17578099999999999</v>
      </c>
      <c r="IK51">
        <v>2.7429199999999998</v>
      </c>
      <c r="IL51">
        <v>1.4526399999999999</v>
      </c>
      <c r="IM51">
        <v>2.33643</v>
      </c>
      <c r="IN51">
        <v>1.5942400000000001</v>
      </c>
      <c r="IO51">
        <v>2.2741699999999998</v>
      </c>
      <c r="IP51">
        <v>45.1768</v>
      </c>
      <c r="IQ51">
        <v>23.903600000000001</v>
      </c>
      <c r="IR51">
        <v>18</v>
      </c>
      <c r="IS51">
        <v>473.815</v>
      </c>
      <c r="IT51">
        <v>461.88299999999998</v>
      </c>
      <c r="IU51">
        <v>29.411100000000001</v>
      </c>
      <c r="IV51">
        <v>36.802100000000003</v>
      </c>
      <c r="IW51">
        <v>29.999099999999999</v>
      </c>
      <c r="IX51">
        <v>36.669800000000002</v>
      </c>
      <c r="IY51">
        <v>36.6113</v>
      </c>
      <c r="IZ51">
        <v>3.49444</v>
      </c>
      <c r="JA51">
        <v>49.760599999999997</v>
      </c>
      <c r="JB51">
        <v>0</v>
      </c>
      <c r="JC51">
        <v>29.437899999999999</v>
      </c>
      <c r="JD51">
        <v>10</v>
      </c>
      <c r="JE51">
        <v>18.860399999999998</v>
      </c>
      <c r="JF51">
        <v>98.211100000000002</v>
      </c>
      <c r="JG51">
        <v>97.772099999999995</v>
      </c>
    </row>
    <row r="52" spans="1:267" x14ac:dyDescent="0.3">
      <c r="A52">
        <v>36</v>
      </c>
      <c r="B52">
        <v>1659641494.5</v>
      </c>
      <c r="C52">
        <v>6747</v>
      </c>
      <c r="D52" t="s">
        <v>589</v>
      </c>
      <c r="E52" t="s">
        <v>590</v>
      </c>
      <c r="F52" t="s">
        <v>401</v>
      </c>
      <c r="G52" t="s">
        <v>402</v>
      </c>
      <c r="H52" t="s">
        <v>555</v>
      </c>
      <c r="I52" t="s">
        <v>484</v>
      </c>
      <c r="J52" t="s">
        <v>405</v>
      </c>
      <c r="K52">
        <f t="shared" si="0"/>
        <v>7.7572015620676229</v>
      </c>
      <c r="L52">
        <v>1659641494.5</v>
      </c>
      <c r="M52">
        <f t="shared" si="1"/>
        <v>8.0402093522043156E-3</v>
      </c>
      <c r="N52">
        <f t="shared" si="2"/>
        <v>8.0402093522043163</v>
      </c>
      <c r="O52">
        <f t="shared" si="3"/>
        <v>44.348263740658119</v>
      </c>
      <c r="P52">
        <f t="shared" si="4"/>
        <v>343.48500000000001</v>
      </c>
      <c r="Q52">
        <f t="shared" si="5"/>
        <v>161.25318985973232</v>
      </c>
      <c r="R52">
        <f t="shared" si="6"/>
        <v>15.941365862070565</v>
      </c>
      <c r="S52">
        <f t="shared" si="7"/>
        <v>33.956661929580008</v>
      </c>
      <c r="T52">
        <f t="shared" si="8"/>
        <v>0.43609307483445775</v>
      </c>
      <c r="U52">
        <f t="shared" si="9"/>
        <v>2.9072367494015423</v>
      </c>
      <c r="V52">
        <f t="shared" si="10"/>
        <v>0.40274054821888722</v>
      </c>
      <c r="W52">
        <f t="shared" si="11"/>
        <v>0.25449653417931217</v>
      </c>
      <c r="X52">
        <f t="shared" si="12"/>
        <v>321.52340100266264</v>
      </c>
      <c r="Y52">
        <f t="shared" si="13"/>
        <v>31.873403658720676</v>
      </c>
      <c r="Z52">
        <f t="shared" si="14"/>
        <v>32.008200000000002</v>
      </c>
      <c r="AA52">
        <f t="shared" si="15"/>
        <v>4.7772999097809556</v>
      </c>
      <c r="AB52">
        <f t="shared" si="16"/>
        <v>60.080872480787164</v>
      </c>
      <c r="AC52">
        <f t="shared" si="17"/>
        <v>2.8801350907835999</v>
      </c>
      <c r="AD52">
        <f t="shared" si="18"/>
        <v>4.7937637585150217</v>
      </c>
      <c r="AE52">
        <f t="shared" si="19"/>
        <v>1.8971648189973558</v>
      </c>
      <c r="AF52">
        <f t="shared" si="20"/>
        <v>-354.57323243221032</v>
      </c>
      <c r="AG52">
        <f t="shared" si="21"/>
        <v>9.5294848161312107</v>
      </c>
      <c r="AH52">
        <f t="shared" si="22"/>
        <v>0.74364323569803181</v>
      </c>
      <c r="AI52">
        <f t="shared" si="23"/>
        <v>-22.776703377718455</v>
      </c>
      <c r="AJ52">
        <v>0</v>
      </c>
      <c r="AK52">
        <v>0</v>
      </c>
      <c r="AL52">
        <f t="shared" si="24"/>
        <v>1</v>
      </c>
      <c r="AM52">
        <f t="shared" si="25"/>
        <v>0</v>
      </c>
      <c r="AN52">
        <f t="shared" si="26"/>
        <v>51340.536762222015</v>
      </c>
      <c r="AO52" t="s">
        <v>406</v>
      </c>
      <c r="AP52">
        <v>10366.9</v>
      </c>
      <c r="AQ52">
        <v>993.59653846153856</v>
      </c>
      <c r="AR52">
        <v>3431.87</v>
      </c>
      <c r="AS52">
        <f t="shared" si="27"/>
        <v>0.71047955241266758</v>
      </c>
      <c r="AT52">
        <v>-3.9894345373445681</v>
      </c>
      <c r="AU52" t="s">
        <v>591</v>
      </c>
      <c r="AV52">
        <v>10112.200000000001</v>
      </c>
      <c r="AW52">
        <v>735.16480000000013</v>
      </c>
      <c r="AX52">
        <v>1051.92</v>
      </c>
      <c r="AY52">
        <f t="shared" si="28"/>
        <v>0.30112099779450896</v>
      </c>
      <c r="AZ52">
        <v>0.5</v>
      </c>
      <c r="BA52">
        <f t="shared" si="29"/>
        <v>1681.2417000013797</v>
      </c>
      <c r="BB52">
        <f t="shared" si="30"/>
        <v>44.348263740658119</v>
      </c>
      <c r="BC52">
        <f t="shared" si="31"/>
        <v>253.12858911907597</v>
      </c>
      <c r="BD52">
        <f t="shared" si="32"/>
        <v>2.8751189241834188E-2</v>
      </c>
      <c r="BE52">
        <f t="shared" si="33"/>
        <v>2.2624819377899459</v>
      </c>
      <c r="BF52">
        <f t="shared" si="34"/>
        <v>600.34782863480063</v>
      </c>
      <c r="BG52" t="s">
        <v>592</v>
      </c>
      <c r="BH52">
        <v>567.46</v>
      </c>
      <c r="BI52">
        <f t="shared" si="35"/>
        <v>567.46</v>
      </c>
      <c r="BJ52">
        <f t="shared" si="36"/>
        <v>0.460548330671534</v>
      </c>
      <c r="BK52">
        <f t="shared" si="37"/>
        <v>0.65383148247533318</v>
      </c>
      <c r="BL52">
        <f t="shared" si="38"/>
        <v>0.83086918422991118</v>
      </c>
      <c r="BM52">
        <f t="shared" si="39"/>
        <v>5.4310082365587151</v>
      </c>
      <c r="BN52">
        <f t="shared" si="40"/>
        <v>0.97608001626623875</v>
      </c>
      <c r="BO52">
        <f t="shared" si="41"/>
        <v>0.50468032888061631</v>
      </c>
      <c r="BP52">
        <f t="shared" si="42"/>
        <v>0.49531967111938369</v>
      </c>
      <c r="BQ52">
        <v>8929</v>
      </c>
      <c r="BR52">
        <v>300</v>
      </c>
      <c r="BS52">
        <v>300</v>
      </c>
      <c r="BT52">
        <v>300</v>
      </c>
      <c r="BU52">
        <v>10112.200000000001</v>
      </c>
      <c r="BV52">
        <v>938.21</v>
      </c>
      <c r="BW52">
        <v>-1.07744E-2</v>
      </c>
      <c r="BX52">
        <v>-23.28</v>
      </c>
      <c r="BY52" t="s">
        <v>409</v>
      </c>
      <c r="BZ52" t="s">
        <v>409</v>
      </c>
      <c r="CA52" t="s">
        <v>409</v>
      </c>
      <c r="CB52" t="s">
        <v>409</v>
      </c>
      <c r="CC52" t="s">
        <v>409</v>
      </c>
      <c r="CD52" t="s">
        <v>409</v>
      </c>
      <c r="CE52" t="s">
        <v>409</v>
      </c>
      <c r="CF52" t="s">
        <v>409</v>
      </c>
      <c r="CG52" t="s">
        <v>409</v>
      </c>
      <c r="CH52" t="s">
        <v>409</v>
      </c>
      <c r="CI52">
        <f t="shared" si="43"/>
        <v>2000.05</v>
      </c>
      <c r="CJ52">
        <f t="shared" si="44"/>
        <v>1681.2417000013797</v>
      </c>
      <c r="CK52">
        <f t="shared" si="45"/>
        <v>0.84059983500481472</v>
      </c>
      <c r="CL52">
        <f t="shared" si="46"/>
        <v>0.16075768155929235</v>
      </c>
      <c r="CM52">
        <v>6</v>
      </c>
      <c r="CN52">
        <v>0.5</v>
      </c>
      <c r="CO52" t="s">
        <v>410</v>
      </c>
      <c r="CP52">
        <v>2</v>
      </c>
      <c r="CQ52">
        <v>1659641494.5</v>
      </c>
      <c r="CR52">
        <v>343.48500000000001</v>
      </c>
      <c r="CS52">
        <v>399.98700000000002</v>
      </c>
      <c r="CT52">
        <v>29.133700000000001</v>
      </c>
      <c r="CU52">
        <v>19.7715</v>
      </c>
      <c r="CV52">
        <v>344.24</v>
      </c>
      <c r="CW52">
        <v>28.729099999999999</v>
      </c>
      <c r="CX52">
        <v>500.26499999999999</v>
      </c>
      <c r="CY52">
        <v>98.758200000000002</v>
      </c>
      <c r="CZ52">
        <v>0.10102800000000001</v>
      </c>
      <c r="DA52">
        <v>32.069000000000003</v>
      </c>
      <c r="DB52">
        <v>32.008200000000002</v>
      </c>
      <c r="DC52">
        <v>999.9</v>
      </c>
      <c r="DD52">
        <v>0</v>
      </c>
      <c r="DE52">
        <v>0</v>
      </c>
      <c r="DF52">
        <v>9997.5</v>
      </c>
      <c r="DG52">
        <v>0</v>
      </c>
      <c r="DH52">
        <v>465.95400000000001</v>
      </c>
      <c r="DI52">
        <v>-56.502299999999998</v>
      </c>
      <c r="DJ52">
        <v>353.79199999999997</v>
      </c>
      <c r="DK52">
        <v>408.05500000000001</v>
      </c>
      <c r="DL52">
        <v>9.3622300000000003</v>
      </c>
      <c r="DM52">
        <v>399.98700000000002</v>
      </c>
      <c r="DN52">
        <v>19.7715</v>
      </c>
      <c r="DO52">
        <v>2.8772000000000002</v>
      </c>
      <c r="DP52">
        <v>1.9525999999999999</v>
      </c>
      <c r="DQ52">
        <v>23.3338</v>
      </c>
      <c r="DR52">
        <v>17.065100000000001</v>
      </c>
      <c r="DS52">
        <v>2000.05</v>
      </c>
      <c r="DT52">
        <v>0.98000299999999996</v>
      </c>
      <c r="DU52">
        <v>1.9997500000000001E-2</v>
      </c>
      <c r="DV52">
        <v>0</v>
      </c>
      <c r="DW52">
        <v>732.95500000000004</v>
      </c>
      <c r="DX52">
        <v>9.9997699999999995E-2</v>
      </c>
      <c r="DY52">
        <v>15673.6</v>
      </c>
      <c r="DZ52">
        <v>16942.3</v>
      </c>
      <c r="EA52">
        <v>49.5</v>
      </c>
      <c r="EB52">
        <v>49.875</v>
      </c>
      <c r="EC52">
        <v>50</v>
      </c>
      <c r="ED52">
        <v>49.061999999999998</v>
      </c>
      <c r="EE52">
        <v>50.75</v>
      </c>
      <c r="EF52">
        <v>1959.96</v>
      </c>
      <c r="EG52">
        <v>39.99</v>
      </c>
      <c r="EH52">
        <v>0</v>
      </c>
      <c r="EI52">
        <v>157.20000004768369</v>
      </c>
      <c r="EJ52">
        <v>0</v>
      </c>
      <c r="EK52">
        <v>735.16480000000013</v>
      </c>
      <c r="EL52">
        <v>-9.5215384540478674</v>
      </c>
      <c r="EM52">
        <v>-348.79999872544391</v>
      </c>
      <c r="EN52">
        <v>15694.108</v>
      </c>
      <c r="EO52">
        <v>15</v>
      </c>
      <c r="EP52">
        <v>1659641427.5</v>
      </c>
      <c r="EQ52" t="s">
        <v>593</v>
      </c>
      <c r="ER52">
        <v>1659641423.5</v>
      </c>
      <c r="ES52">
        <v>1659641427.5</v>
      </c>
      <c r="ET52">
        <v>71</v>
      </c>
      <c r="EU52">
        <v>0.115</v>
      </c>
      <c r="EV52">
        <v>8.0000000000000002E-3</v>
      </c>
      <c r="EW52">
        <v>-0.79</v>
      </c>
      <c r="EX52">
        <v>4.2000000000000003E-2</v>
      </c>
      <c r="EY52">
        <v>400</v>
      </c>
      <c r="EZ52">
        <v>19</v>
      </c>
      <c r="FA52">
        <v>0.05</v>
      </c>
      <c r="FB52">
        <v>0.01</v>
      </c>
      <c r="FC52">
        <v>44.358923934508553</v>
      </c>
      <c r="FD52">
        <v>0.82969739207615145</v>
      </c>
      <c r="FE52">
        <v>0.19508518636277461</v>
      </c>
      <c r="FF52">
        <v>1</v>
      </c>
      <c r="FG52">
        <v>0.44320712996086292</v>
      </c>
      <c r="FH52">
        <v>-3.6399992588031727E-2</v>
      </c>
      <c r="FI52">
        <v>5.5634671062331983E-3</v>
      </c>
      <c r="FJ52">
        <v>1</v>
      </c>
      <c r="FK52">
        <v>2</v>
      </c>
      <c r="FL52">
        <v>2</v>
      </c>
      <c r="FM52" t="s">
        <v>412</v>
      </c>
      <c r="FN52">
        <v>2.9018299999999999</v>
      </c>
      <c r="FO52">
        <v>2.7346300000000001</v>
      </c>
      <c r="FP52">
        <v>7.80748E-2</v>
      </c>
      <c r="FQ52">
        <v>8.7680300000000003E-2</v>
      </c>
      <c r="FR52">
        <v>0.130551</v>
      </c>
      <c r="FS52">
        <v>9.9835400000000005E-2</v>
      </c>
      <c r="FT52">
        <v>21526.1</v>
      </c>
      <c r="FU52">
        <v>19784.900000000001</v>
      </c>
      <c r="FV52">
        <v>23282.6</v>
      </c>
      <c r="FW52">
        <v>21736.9</v>
      </c>
      <c r="FX52">
        <v>28551.200000000001</v>
      </c>
      <c r="FY52">
        <v>27350.400000000001</v>
      </c>
      <c r="FZ52">
        <v>36697.800000000003</v>
      </c>
      <c r="GA52">
        <v>33878.1</v>
      </c>
      <c r="GB52">
        <v>1.9188499999999999</v>
      </c>
      <c r="GC52">
        <v>1.8345</v>
      </c>
      <c r="GD52">
        <v>1.0207300000000001E-3</v>
      </c>
      <c r="GE52">
        <v>0</v>
      </c>
      <c r="GF52">
        <v>31.991599999999998</v>
      </c>
      <c r="GG52">
        <v>999.9</v>
      </c>
      <c r="GH52">
        <v>43.5</v>
      </c>
      <c r="GI52">
        <v>41.5</v>
      </c>
      <c r="GJ52">
        <v>35.360799999999998</v>
      </c>
      <c r="GK52">
        <v>60.707900000000002</v>
      </c>
      <c r="GL52">
        <v>34.579300000000003</v>
      </c>
      <c r="GM52">
        <v>1</v>
      </c>
      <c r="GN52">
        <v>0.78711399999999998</v>
      </c>
      <c r="GO52">
        <v>2.5627599999999999</v>
      </c>
      <c r="GP52">
        <v>20.089200000000002</v>
      </c>
      <c r="GQ52">
        <v>5.2625099999999998</v>
      </c>
      <c r="GR52">
        <v>11.9626</v>
      </c>
      <c r="GS52">
        <v>4.9798</v>
      </c>
      <c r="GT52">
        <v>3.298</v>
      </c>
      <c r="GU52">
        <v>9999</v>
      </c>
      <c r="GV52">
        <v>9999</v>
      </c>
      <c r="GW52">
        <v>9999</v>
      </c>
      <c r="GX52">
        <v>999.9</v>
      </c>
      <c r="GY52">
        <v>1.8642099999999999</v>
      </c>
      <c r="GZ52">
        <v>1.8602000000000001</v>
      </c>
      <c r="HA52">
        <v>1.8668100000000001</v>
      </c>
      <c r="HB52">
        <v>1.86354</v>
      </c>
      <c r="HC52">
        <v>1.8621799999999999</v>
      </c>
      <c r="HD52">
        <v>1.86219</v>
      </c>
      <c r="HE52">
        <v>1.86341</v>
      </c>
      <c r="HF52">
        <v>1.8647400000000001</v>
      </c>
      <c r="HG52">
        <v>0</v>
      </c>
      <c r="HH52">
        <v>0</v>
      </c>
      <c r="HI52">
        <v>0</v>
      </c>
      <c r="HJ52">
        <v>0</v>
      </c>
      <c r="HK52" t="s">
        <v>413</v>
      </c>
      <c r="HL52" t="s">
        <v>414</v>
      </c>
      <c r="HM52" t="s">
        <v>415</v>
      </c>
      <c r="HN52" t="s">
        <v>415</v>
      </c>
      <c r="HO52" t="s">
        <v>415</v>
      </c>
      <c r="HP52" t="s">
        <v>415</v>
      </c>
      <c r="HQ52">
        <v>0</v>
      </c>
      <c r="HR52">
        <v>100</v>
      </c>
      <c r="HS52">
        <v>100</v>
      </c>
      <c r="HT52">
        <v>-0.755</v>
      </c>
      <c r="HU52">
        <v>0.40460000000000002</v>
      </c>
      <c r="HV52">
        <v>-0.47005383778431309</v>
      </c>
      <c r="HW52">
        <v>-1.0353314661582381E-3</v>
      </c>
      <c r="HX52">
        <v>6.6505181264543773E-7</v>
      </c>
      <c r="HY52">
        <v>-1.850793754579626E-10</v>
      </c>
      <c r="HZ52">
        <v>-0.1548595436798704</v>
      </c>
      <c r="IA52">
        <v>-1.648161748699347E-2</v>
      </c>
      <c r="IB52">
        <v>1.7912429842672831E-3</v>
      </c>
      <c r="IC52">
        <v>-1.8786734536791681E-5</v>
      </c>
      <c r="ID52">
        <v>3</v>
      </c>
      <c r="IE52">
        <v>2022</v>
      </c>
      <c r="IF52">
        <v>2</v>
      </c>
      <c r="IG52">
        <v>30</v>
      </c>
      <c r="IH52">
        <v>1.2</v>
      </c>
      <c r="II52">
        <v>1.1000000000000001</v>
      </c>
      <c r="IJ52">
        <v>1.0668899999999999</v>
      </c>
      <c r="IK52">
        <v>2.7075200000000001</v>
      </c>
      <c r="IL52">
        <v>1.4526399999999999</v>
      </c>
      <c r="IM52">
        <v>2.33643</v>
      </c>
      <c r="IN52">
        <v>1.5942400000000001</v>
      </c>
      <c r="IO52">
        <v>2.2705099999999998</v>
      </c>
      <c r="IP52">
        <v>44.9786</v>
      </c>
      <c r="IQ52">
        <v>23.903600000000001</v>
      </c>
      <c r="IR52">
        <v>18</v>
      </c>
      <c r="IS52">
        <v>473.22800000000001</v>
      </c>
      <c r="IT52">
        <v>464.66800000000001</v>
      </c>
      <c r="IU52">
        <v>29.350999999999999</v>
      </c>
      <c r="IV52">
        <v>36.594799999999999</v>
      </c>
      <c r="IW52">
        <v>29.999600000000001</v>
      </c>
      <c r="IX52">
        <v>36.496200000000002</v>
      </c>
      <c r="IY52">
        <v>36.450000000000003</v>
      </c>
      <c r="IZ52">
        <v>21.3079</v>
      </c>
      <c r="JA52">
        <v>46.647799999999997</v>
      </c>
      <c r="JB52">
        <v>0</v>
      </c>
      <c r="JC52">
        <v>29.3001</v>
      </c>
      <c r="JD52">
        <v>400</v>
      </c>
      <c r="JE52">
        <v>19.8184</v>
      </c>
      <c r="JF52">
        <v>98.260499999999993</v>
      </c>
      <c r="JG52">
        <v>97.819599999999994</v>
      </c>
    </row>
    <row r="53" spans="1:267" x14ac:dyDescent="0.3">
      <c r="A53">
        <v>37</v>
      </c>
      <c r="B53">
        <v>1659641630</v>
      </c>
      <c r="C53">
        <v>6882.5</v>
      </c>
      <c r="D53" t="s">
        <v>594</v>
      </c>
      <c r="E53" t="s">
        <v>595</v>
      </c>
      <c r="F53" t="s">
        <v>401</v>
      </c>
      <c r="G53" t="s">
        <v>402</v>
      </c>
      <c r="H53" t="s">
        <v>555</v>
      </c>
      <c r="I53" t="s">
        <v>484</v>
      </c>
      <c r="J53" t="s">
        <v>405</v>
      </c>
      <c r="K53">
        <f t="shared" si="0"/>
        <v>7.656038469610718</v>
      </c>
      <c r="L53">
        <v>1659641630</v>
      </c>
      <c r="M53">
        <f t="shared" si="1"/>
        <v>7.1594953235192271E-3</v>
      </c>
      <c r="N53">
        <f t="shared" si="2"/>
        <v>7.1594953235192271</v>
      </c>
      <c r="O53">
        <f t="shared" si="3"/>
        <v>43.8619094070472</v>
      </c>
      <c r="P53">
        <f t="shared" si="4"/>
        <v>344.39299999999997</v>
      </c>
      <c r="Q53">
        <f t="shared" si="5"/>
        <v>140.43517850252726</v>
      </c>
      <c r="R53">
        <f t="shared" si="6"/>
        <v>13.883602543008648</v>
      </c>
      <c r="S53">
        <f t="shared" si="7"/>
        <v>34.047135351548199</v>
      </c>
      <c r="T53">
        <f t="shared" si="8"/>
        <v>0.3798216010128912</v>
      </c>
      <c r="U53">
        <f t="shared" si="9"/>
        <v>2.9078597615536466</v>
      </c>
      <c r="V53">
        <f t="shared" si="10"/>
        <v>0.35425569954772868</v>
      </c>
      <c r="W53">
        <f t="shared" si="11"/>
        <v>0.22356324268722297</v>
      </c>
      <c r="X53">
        <f t="shared" si="12"/>
        <v>321.55430400266306</v>
      </c>
      <c r="Y53">
        <f t="shared" si="13"/>
        <v>31.890545756546899</v>
      </c>
      <c r="Z53">
        <f t="shared" si="14"/>
        <v>31.974499999999999</v>
      </c>
      <c r="AA53">
        <f t="shared" si="15"/>
        <v>4.7681956090328406</v>
      </c>
      <c r="AB53">
        <f t="shared" si="16"/>
        <v>60.113344181979755</v>
      </c>
      <c r="AC53">
        <f t="shared" si="17"/>
        <v>2.84716553260504</v>
      </c>
      <c r="AD53">
        <f t="shared" si="18"/>
        <v>4.736328632767262</v>
      </c>
      <c r="AE53">
        <f t="shared" si="19"/>
        <v>1.9210300764278005</v>
      </c>
      <c r="AF53">
        <f t="shared" si="20"/>
        <v>-315.73374376719789</v>
      </c>
      <c r="AG53">
        <f t="shared" si="21"/>
        <v>-18.561394599041446</v>
      </c>
      <c r="AH53">
        <f t="shared" si="22"/>
        <v>-1.4463920317360179</v>
      </c>
      <c r="AI53">
        <f t="shared" si="23"/>
        <v>-14.187226395312305</v>
      </c>
      <c r="AJ53">
        <v>0</v>
      </c>
      <c r="AK53">
        <v>0</v>
      </c>
      <c r="AL53">
        <f t="shared" si="24"/>
        <v>1</v>
      </c>
      <c r="AM53">
        <f t="shared" si="25"/>
        <v>0</v>
      </c>
      <c r="AN53">
        <f t="shared" si="26"/>
        <v>51394.064600761601</v>
      </c>
      <c r="AO53" t="s">
        <v>406</v>
      </c>
      <c r="AP53">
        <v>10366.9</v>
      </c>
      <c r="AQ53">
        <v>993.59653846153856</v>
      </c>
      <c r="AR53">
        <v>3431.87</v>
      </c>
      <c r="AS53">
        <f t="shared" si="27"/>
        <v>0.71047955241266758</v>
      </c>
      <c r="AT53">
        <v>-3.9894345373445681</v>
      </c>
      <c r="AU53" t="s">
        <v>596</v>
      </c>
      <c r="AV53">
        <v>10113.200000000001</v>
      </c>
      <c r="AW53">
        <v>735.99940000000004</v>
      </c>
      <c r="AX53">
        <v>1064.8399999999999</v>
      </c>
      <c r="AY53">
        <f t="shared" si="28"/>
        <v>0.30881691146087664</v>
      </c>
      <c r="AZ53">
        <v>0.5</v>
      </c>
      <c r="BA53">
        <f t="shared" si="29"/>
        <v>1681.4016000013798</v>
      </c>
      <c r="BB53">
        <f t="shared" si="30"/>
        <v>43.8619094070472</v>
      </c>
      <c r="BC53">
        <f t="shared" si="31"/>
        <v>259.6226245189012</v>
      </c>
      <c r="BD53">
        <f t="shared" si="32"/>
        <v>2.8459199720252737E-2</v>
      </c>
      <c r="BE53">
        <f t="shared" si="33"/>
        <v>2.2228973366890799</v>
      </c>
      <c r="BF53">
        <f t="shared" si="34"/>
        <v>604.53402055212507</v>
      </c>
      <c r="BG53" t="s">
        <v>597</v>
      </c>
      <c r="BH53">
        <v>570.5</v>
      </c>
      <c r="BI53">
        <f t="shared" si="35"/>
        <v>570.5</v>
      </c>
      <c r="BJ53">
        <f t="shared" si="36"/>
        <v>0.46423875887457267</v>
      </c>
      <c r="BK53">
        <f t="shared" si="37"/>
        <v>0.66521139296840215</v>
      </c>
      <c r="BL53">
        <f t="shared" si="38"/>
        <v>0.82723660344520278</v>
      </c>
      <c r="BM53">
        <f t="shared" si="39"/>
        <v>4.6157302424514093</v>
      </c>
      <c r="BN53">
        <f t="shared" si="40"/>
        <v>0.97078118485794873</v>
      </c>
      <c r="BO53">
        <f t="shared" si="41"/>
        <v>0.51562963188349531</v>
      </c>
      <c r="BP53">
        <f t="shared" si="42"/>
        <v>0.48437036811650469</v>
      </c>
      <c r="BQ53">
        <v>8931</v>
      </c>
      <c r="BR53">
        <v>300</v>
      </c>
      <c r="BS53">
        <v>300</v>
      </c>
      <c r="BT53">
        <v>300</v>
      </c>
      <c r="BU53">
        <v>10113.200000000001</v>
      </c>
      <c r="BV53">
        <v>954.99</v>
      </c>
      <c r="BW53">
        <v>-1.07755E-2</v>
      </c>
      <c r="BX53">
        <v>-15.21</v>
      </c>
      <c r="BY53" t="s">
        <v>409</v>
      </c>
      <c r="BZ53" t="s">
        <v>409</v>
      </c>
      <c r="CA53" t="s">
        <v>409</v>
      </c>
      <c r="CB53" t="s">
        <v>409</v>
      </c>
      <c r="CC53" t="s">
        <v>409</v>
      </c>
      <c r="CD53" t="s">
        <v>409</v>
      </c>
      <c r="CE53" t="s">
        <v>409</v>
      </c>
      <c r="CF53" t="s">
        <v>409</v>
      </c>
      <c r="CG53" t="s">
        <v>409</v>
      </c>
      <c r="CH53" t="s">
        <v>409</v>
      </c>
      <c r="CI53">
        <f t="shared" si="43"/>
        <v>2000.24</v>
      </c>
      <c r="CJ53">
        <f t="shared" si="44"/>
        <v>1681.4016000013798</v>
      </c>
      <c r="CK53">
        <f t="shared" si="45"/>
        <v>0.84059992800932881</v>
      </c>
      <c r="CL53">
        <f t="shared" si="46"/>
        <v>0.16075786105800458</v>
      </c>
      <c r="CM53">
        <v>6</v>
      </c>
      <c r="CN53">
        <v>0.5</v>
      </c>
      <c r="CO53" t="s">
        <v>410</v>
      </c>
      <c r="CP53">
        <v>2</v>
      </c>
      <c r="CQ53">
        <v>1659641630</v>
      </c>
      <c r="CR53">
        <v>344.39299999999997</v>
      </c>
      <c r="CS53">
        <v>399.99099999999999</v>
      </c>
      <c r="CT53">
        <v>28.799600000000002</v>
      </c>
      <c r="CU53">
        <v>20.454899999999999</v>
      </c>
      <c r="CV53">
        <v>345.15199999999999</v>
      </c>
      <c r="CW53">
        <v>28.419699999999999</v>
      </c>
      <c r="CX53">
        <v>499.95600000000002</v>
      </c>
      <c r="CY53">
        <v>98.762799999999999</v>
      </c>
      <c r="CZ53">
        <v>9.8487400000000003E-2</v>
      </c>
      <c r="DA53">
        <v>31.856100000000001</v>
      </c>
      <c r="DB53">
        <v>31.974499999999999</v>
      </c>
      <c r="DC53">
        <v>999.9</v>
      </c>
      <c r="DD53">
        <v>0</v>
      </c>
      <c r="DE53">
        <v>0</v>
      </c>
      <c r="DF53">
        <v>10000.6</v>
      </c>
      <c r="DG53">
        <v>0</v>
      </c>
      <c r="DH53">
        <v>395.54199999999997</v>
      </c>
      <c r="DI53">
        <v>-55.597799999999999</v>
      </c>
      <c r="DJ53">
        <v>354.60599999999999</v>
      </c>
      <c r="DK53">
        <v>408.34399999999999</v>
      </c>
      <c r="DL53">
        <v>8.3447099999999992</v>
      </c>
      <c r="DM53">
        <v>399.99099999999999</v>
      </c>
      <c r="DN53">
        <v>20.454899999999999</v>
      </c>
      <c r="DO53">
        <v>2.8443299999999998</v>
      </c>
      <c r="DP53">
        <v>2.0201799999999999</v>
      </c>
      <c r="DQ53">
        <v>23.143599999999999</v>
      </c>
      <c r="DR53">
        <v>17.603400000000001</v>
      </c>
      <c r="DS53">
        <v>2000.24</v>
      </c>
      <c r="DT53">
        <v>0.98</v>
      </c>
      <c r="DU53">
        <v>2.0000299999999999E-2</v>
      </c>
      <c r="DV53">
        <v>0</v>
      </c>
      <c r="DW53">
        <v>734.53499999999997</v>
      </c>
      <c r="DX53">
        <v>9.9997699999999995E-2</v>
      </c>
      <c r="DY53">
        <v>15596.9</v>
      </c>
      <c r="DZ53">
        <v>16943.900000000001</v>
      </c>
      <c r="EA53">
        <v>49.186999999999998</v>
      </c>
      <c r="EB53">
        <v>49.561999999999998</v>
      </c>
      <c r="EC53">
        <v>49.686999999999998</v>
      </c>
      <c r="ED53">
        <v>48.811999999999998</v>
      </c>
      <c r="EE53">
        <v>50.436999999999998</v>
      </c>
      <c r="EF53">
        <v>1960.14</v>
      </c>
      <c r="EG53">
        <v>40</v>
      </c>
      <c r="EH53">
        <v>0</v>
      </c>
      <c r="EI53">
        <v>134.79999995231631</v>
      </c>
      <c r="EJ53">
        <v>0</v>
      </c>
      <c r="EK53">
        <v>735.99940000000004</v>
      </c>
      <c r="EL53">
        <v>7.6788462290986583</v>
      </c>
      <c r="EM53">
        <v>235.76153907031289</v>
      </c>
      <c r="EN53">
        <v>15563.1</v>
      </c>
      <c r="EO53">
        <v>15</v>
      </c>
      <c r="EP53">
        <v>1659641591.5</v>
      </c>
      <c r="EQ53" t="s">
        <v>598</v>
      </c>
      <c r="ER53">
        <v>1659641586</v>
      </c>
      <c r="ES53">
        <v>1659641591.5</v>
      </c>
      <c r="ET53">
        <v>72</v>
      </c>
      <c r="EU53">
        <v>-2E-3</v>
      </c>
      <c r="EV53">
        <v>-1.2E-2</v>
      </c>
      <c r="EW53">
        <v>-0.79300000000000004</v>
      </c>
      <c r="EX53">
        <v>7.1999999999999995E-2</v>
      </c>
      <c r="EY53">
        <v>400</v>
      </c>
      <c r="EZ53">
        <v>20</v>
      </c>
      <c r="FA53">
        <v>0.04</v>
      </c>
      <c r="FB53">
        <v>0.01</v>
      </c>
      <c r="FC53">
        <v>43.560534630236212</v>
      </c>
      <c r="FD53">
        <v>0.36285263812022861</v>
      </c>
      <c r="FE53">
        <v>0.114842342581219</v>
      </c>
      <c r="FF53">
        <v>1</v>
      </c>
      <c r="FG53">
        <v>0.38058233218951232</v>
      </c>
      <c r="FH53">
        <v>6.4567946868835893E-2</v>
      </c>
      <c r="FI53">
        <v>1.832797775007736E-2</v>
      </c>
      <c r="FJ53">
        <v>1</v>
      </c>
      <c r="FK53">
        <v>2</v>
      </c>
      <c r="FL53">
        <v>2</v>
      </c>
      <c r="FM53" t="s">
        <v>412</v>
      </c>
      <c r="FN53">
        <v>2.9013599999999999</v>
      </c>
      <c r="FO53">
        <v>2.7321200000000001</v>
      </c>
      <c r="FP53">
        <v>7.8266799999999997E-2</v>
      </c>
      <c r="FQ53">
        <v>8.7719000000000005E-2</v>
      </c>
      <c r="FR53">
        <v>0.12963</v>
      </c>
      <c r="FS53">
        <v>0.102266</v>
      </c>
      <c r="FT53">
        <v>21527</v>
      </c>
      <c r="FU53">
        <v>19789.599999999999</v>
      </c>
      <c r="FV53">
        <v>23288</v>
      </c>
      <c r="FW53">
        <v>21742.6</v>
      </c>
      <c r="FX53">
        <v>28587.599999999999</v>
      </c>
      <c r="FY53">
        <v>27283.200000000001</v>
      </c>
      <c r="FZ53">
        <v>36706.6</v>
      </c>
      <c r="GA53">
        <v>33886.300000000003</v>
      </c>
      <c r="GB53">
        <v>1.92075</v>
      </c>
      <c r="GC53">
        <v>1.8386</v>
      </c>
      <c r="GD53">
        <v>3.9562599999999996E-3</v>
      </c>
      <c r="GE53">
        <v>0</v>
      </c>
      <c r="GF53">
        <v>31.910299999999999</v>
      </c>
      <c r="GG53">
        <v>999.9</v>
      </c>
      <c r="GH53">
        <v>43.4</v>
      </c>
      <c r="GI53">
        <v>41.4</v>
      </c>
      <c r="GJ53">
        <v>35.095500000000001</v>
      </c>
      <c r="GK53">
        <v>60.907899999999998</v>
      </c>
      <c r="GL53">
        <v>34.5473</v>
      </c>
      <c r="GM53">
        <v>1</v>
      </c>
      <c r="GN53">
        <v>0.77900100000000005</v>
      </c>
      <c r="GO53">
        <v>2.8761999999999999</v>
      </c>
      <c r="GP53">
        <v>20.0838</v>
      </c>
      <c r="GQ53">
        <v>5.2637099999999997</v>
      </c>
      <c r="GR53">
        <v>11.962899999999999</v>
      </c>
      <c r="GS53">
        <v>4.9794</v>
      </c>
      <c r="GT53">
        <v>3.298</v>
      </c>
      <c r="GU53">
        <v>9999</v>
      </c>
      <c r="GV53">
        <v>9999</v>
      </c>
      <c r="GW53">
        <v>9999</v>
      </c>
      <c r="GX53">
        <v>999.9</v>
      </c>
      <c r="GY53">
        <v>1.86422</v>
      </c>
      <c r="GZ53">
        <v>1.8602000000000001</v>
      </c>
      <c r="HA53">
        <v>1.86683</v>
      </c>
      <c r="HB53">
        <v>1.8635299999999999</v>
      </c>
      <c r="HC53">
        <v>1.8621799999999999</v>
      </c>
      <c r="HD53">
        <v>1.86219</v>
      </c>
      <c r="HE53">
        <v>1.8634200000000001</v>
      </c>
      <c r="HF53">
        <v>1.8647</v>
      </c>
      <c r="HG53">
        <v>0</v>
      </c>
      <c r="HH53">
        <v>0</v>
      </c>
      <c r="HI53">
        <v>0</v>
      </c>
      <c r="HJ53">
        <v>0</v>
      </c>
      <c r="HK53" t="s">
        <v>413</v>
      </c>
      <c r="HL53" t="s">
        <v>414</v>
      </c>
      <c r="HM53" t="s">
        <v>415</v>
      </c>
      <c r="HN53" t="s">
        <v>415</v>
      </c>
      <c r="HO53" t="s">
        <v>415</v>
      </c>
      <c r="HP53" t="s">
        <v>415</v>
      </c>
      <c r="HQ53">
        <v>0</v>
      </c>
      <c r="HR53">
        <v>100</v>
      </c>
      <c r="HS53">
        <v>100</v>
      </c>
      <c r="HT53">
        <v>-0.75900000000000001</v>
      </c>
      <c r="HU53">
        <v>0.37990000000000002</v>
      </c>
      <c r="HV53">
        <v>-0.47272178290010752</v>
      </c>
      <c r="HW53">
        <v>-1.0353314661582381E-3</v>
      </c>
      <c r="HX53">
        <v>6.6505181264543773E-7</v>
      </c>
      <c r="HY53">
        <v>-1.850793754579626E-10</v>
      </c>
      <c r="HZ53">
        <v>-0.16721350118234651</v>
      </c>
      <c r="IA53">
        <v>-1.648161748699347E-2</v>
      </c>
      <c r="IB53">
        <v>1.7912429842672831E-3</v>
      </c>
      <c r="IC53">
        <v>-1.8786734536791681E-5</v>
      </c>
      <c r="ID53">
        <v>3</v>
      </c>
      <c r="IE53">
        <v>2022</v>
      </c>
      <c r="IF53">
        <v>2</v>
      </c>
      <c r="IG53">
        <v>30</v>
      </c>
      <c r="IH53">
        <v>0.7</v>
      </c>
      <c r="II53">
        <v>0.6</v>
      </c>
      <c r="IJ53">
        <v>1.06812</v>
      </c>
      <c r="IK53">
        <v>2.7075200000000001</v>
      </c>
      <c r="IL53">
        <v>1.4526399999999999</v>
      </c>
      <c r="IM53">
        <v>2.33643</v>
      </c>
      <c r="IN53">
        <v>1.5942400000000001</v>
      </c>
      <c r="IO53">
        <v>2.3278799999999999</v>
      </c>
      <c r="IP53">
        <v>44.781500000000001</v>
      </c>
      <c r="IQ53">
        <v>23.903600000000001</v>
      </c>
      <c r="IR53">
        <v>18</v>
      </c>
      <c r="IS53">
        <v>473.483</v>
      </c>
      <c r="IT53">
        <v>466.61399999999998</v>
      </c>
      <c r="IU53">
        <v>29.020199999999999</v>
      </c>
      <c r="IV53">
        <v>36.464799999999997</v>
      </c>
      <c r="IW53">
        <v>29.999700000000001</v>
      </c>
      <c r="IX53">
        <v>36.366100000000003</v>
      </c>
      <c r="IY53">
        <v>36.319600000000001</v>
      </c>
      <c r="IZ53">
        <v>21.321999999999999</v>
      </c>
      <c r="JA53">
        <v>44.675199999999997</v>
      </c>
      <c r="JB53">
        <v>0</v>
      </c>
      <c r="JC53">
        <v>29.039200000000001</v>
      </c>
      <c r="JD53">
        <v>400</v>
      </c>
      <c r="JE53">
        <v>20.478000000000002</v>
      </c>
      <c r="JF53">
        <v>98.283799999999999</v>
      </c>
      <c r="JG53">
        <v>97.844099999999997</v>
      </c>
    </row>
    <row r="54" spans="1:267" x14ac:dyDescent="0.3">
      <c r="A54">
        <v>38</v>
      </c>
      <c r="B54">
        <v>1659641758.5</v>
      </c>
      <c r="C54">
        <v>7011</v>
      </c>
      <c r="D54" t="s">
        <v>599</v>
      </c>
      <c r="E54" t="s">
        <v>600</v>
      </c>
      <c r="F54" t="s">
        <v>401</v>
      </c>
      <c r="G54" t="s">
        <v>402</v>
      </c>
      <c r="H54" t="s">
        <v>555</v>
      </c>
      <c r="I54" t="s">
        <v>484</v>
      </c>
      <c r="J54" t="s">
        <v>405</v>
      </c>
      <c r="K54">
        <f t="shared" si="0"/>
        <v>6.756979812554528</v>
      </c>
      <c r="L54">
        <v>1659641758.5</v>
      </c>
      <c r="M54">
        <f t="shared" si="1"/>
        <v>6.3473021779016942E-3</v>
      </c>
      <c r="N54">
        <f t="shared" si="2"/>
        <v>6.3473021779016943</v>
      </c>
      <c r="O54">
        <f t="shared" si="3"/>
        <v>49.258784770224274</v>
      </c>
      <c r="P54">
        <f t="shared" si="4"/>
        <v>437.56599999999997</v>
      </c>
      <c r="Q54">
        <f t="shared" si="5"/>
        <v>176.52619002861795</v>
      </c>
      <c r="R54">
        <f t="shared" si="6"/>
        <v>17.452464711687369</v>
      </c>
      <c r="S54">
        <f t="shared" si="7"/>
        <v>43.260465615873599</v>
      </c>
      <c r="T54">
        <f t="shared" si="8"/>
        <v>0.33079238900804586</v>
      </c>
      <c r="U54">
        <f t="shared" si="9"/>
        <v>2.9062929574274223</v>
      </c>
      <c r="V54">
        <f t="shared" si="10"/>
        <v>0.31120850340153267</v>
      </c>
      <c r="W54">
        <f t="shared" si="11"/>
        <v>0.19616815965135256</v>
      </c>
      <c r="X54">
        <f t="shared" si="12"/>
        <v>321.54095700266254</v>
      </c>
      <c r="Y54">
        <f t="shared" si="13"/>
        <v>32.076361854350296</v>
      </c>
      <c r="Z54">
        <f t="shared" si="14"/>
        <v>32.008600000000001</v>
      </c>
      <c r="AA54">
        <f t="shared" si="15"/>
        <v>4.7774080635111975</v>
      </c>
      <c r="AB54">
        <f t="shared" si="16"/>
        <v>60.022281151512317</v>
      </c>
      <c r="AC54">
        <f t="shared" si="17"/>
        <v>2.8386350007002403</v>
      </c>
      <c r="AD54">
        <f t="shared" si="18"/>
        <v>4.7293020962245089</v>
      </c>
      <c r="AE54">
        <f t="shared" si="19"/>
        <v>1.9387730628109572</v>
      </c>
      <c r="AF54">
        <f t="shared" si="20"/>
        <v>-279.91602604546472</v>
      </c>
      <c r="AG54">
        <f t="shared" si="21"/>
        <v>-27.999442580052254</v>
      </c>
      <c r="AH54">
        <f t="shared" si="22"/>
        <v>-2.1831107571556365</v>
      </c>
      <c r="AI54">
        <f t="shared" si="23"/>
        <v>11.442377619989919</v>
      </c>
      <c r="AJ54">
        <v>0</v>
      </c>
      <c r="AK54">
        <v>0</v>
      </c>
      <c r="AL54">
        <f t="shared" si="24"/>
        <v>1</v>
      </c>
      <c r="AM54">
        <f t="shared" si="25"/>
        <v>0</v>
      </c>
      <c r="AN54">
        <f t="shared" si="26"/>
        <v>51354.361566801716</v>
      </c>
      <c r="AO54" t="s">
        <v>406</v>
      </c>
      <c r="AP54">
        <v>10366.9</v>
      </c>
      <c r="AQ54">
        <v>993.59653846153856</v>
      </c>
      <c r="AR54">
        <v>3431.87</v>
      </c>
      <c r="AS54">
        <f t="shared" si="27"/>
        <v>0.71047955241266758</v>
      </c>
      <c r="AT54">
        <v>-3.9894345373445681</v>
      </c>
      <c r="AU54" t="s">
        <v>601</v>
      </c>
      <c r="AV54">
        <v>10111.9</v>
      </c>
      <c r="AW54">
        <v>759.23596153846165</v>
      </c>
      <c r="AX54">
        <v>1134.31</v>
      </c>
      <c r="AY54">
        <f t="shared" si="28"/>
        <v>0.33066272752734116</v>
      </c>
      <c r="AZ54">
        <v>0.5</v>
      </c>
      <c r="BA54">
        <f t="shared" si="29"/>
        <v>1681.3341000013795</v>
      </c>
      <c r="BB54">
        <f t="shared" si="30"/>
        <v>49.258784770224274</v>
      </c>
      <c r="BC54">
        <f t="shared" si="31"/>
        <v>277.97725969559178</v>
      </c>
      <c r="BD54">
        <f t="shared" si="32"/>
        <v>3.1670219088237819E-2</v>
      </c>
      <c r="BE54">
        <f t="shared" si="33"/>
        <v>2.0255133076495846</v>
      </c>
      <c r="BF54">
        <f t="shared" si="34"/>
        <v>626.3107052138057</v>
      </c>
      <c r="BG54" t="s">
        <v>602</v>
      </c>
      <c r="BH54">
        <v>581.27</v>
      </c>
      <c r="BI54">
        <f t="shared" si="35"/>
        <v>581.27</v>
      </c>
      <c r="BJ54">
        <f t="shared" si="36"/>
        <v>0.48755631176662462</v>
      </c>
      <c r="BK54">
        <f t="shared" si="37"/>
        <v>0.6782041777476101</v>
      </c>
      <c r="BL54">
        <f t="shared" si="38"/>
        <v>0.80599172104118433</v>
      </c>
      <c r="BM54">
        <f t="shared" si="39"/>
        <v>2.6655163931065604</v>
      </c>
      <c r="BN54">
        <f t="shared" si="40"/>
        <v>0.94228971288164021</v>
      </c>
      <c r="BO54">
        <f t="shared" si="41"/>
        <v>0.51923217862406634</v>
      </c>
      <c r="BP54">
        <f t="shared" si="42"/>
        <v>0.48076782137593366</v>
      </c>
      <c r="BQ54">
        <v>8933</v>
      </c>
      <c r="BR54">
        <v>300</v>
      </c>
      <c r="BS54">
        <v>300</v>
      </c>
      <c r="BT54">
        <v>300</v>
      </c>
      <c r="BU54">
        <v>10111.9</v>
      </c>
      <c r="BV54">
        <v>1015.81</v>
      </c>
      <c r="BW54">
        <v>-1.07746E-2</v>
      </c>
      <c r="BX54">
        <v>-14.04</v>
      </c>
      <c r="BY54" t="s">
        <v>409</v>
      </c>
      <c r="BZ54" t="s">
        <v>409</v>
      </c>
      <c r="CA54" t="s">
        <v>409</v>
      </c>
      <c r="CB54" t="s">
        <v>409</v>
      </c>
      <c r="CC54" t="s">
        <v>409</v>
      </c>
      <c r="CD54" t="s">
        <v>409</v>
      </c>
      <c r="CE54" t="s">
        <v>409</v>
      </c>
      <c r="CF54" t="s">
        <v>409</v>
      </c>
      <c r="CG54" t="s">
        <v>409</v>
      </c>
      <c r="CH54" t="s">
        <v>409</v>
      </c>
      <c r="CI54">
        <f t="shared" si="43"/>
        <v>2000.16</v>
      </c>
      <c r="CJ54">
        <f t="shared" si="44"/>
        <v>1681.3341000013795</v>
      </c>
      <c r="CK54">
        <f t="shared" si="45"/>
        <v>0.8405998020165284</v>
      </c>
      <c r="CL54">
        <f t="shared" si="46"/>
        <v>0.16075761789189991</v>
      </c>
      <c r="CM54">
        <v>6</v>
      </c>
      <c r="CN54">
        <v>0.5</v>
      </c>
      <c r="CO54" t="s">
        <v>410</v>
      </c>
      <c r="CP54">
        <v>2</v>
      </c>
      <c r="CQ54">
        <v>1659641758.5</v>
      </c>
      <c r="CR54">
        <v>437.56599999999997</v>
      </c>
      <c r="CS54">
        <v>500.01299999999998</v>
      </c>
      <c r="CT54">
        <v>28.7119</v>
      </c>
      <c r="CU54">
        <v>21.313400000000001</v>
      </c>
      <c r="CV54">
        <v>438.37900000000002</v>
      </c>
      <c r="CW54">
        <v>28.339700000000001</v>
      </c>
      <c r="CX54">
        <v>499.971</v>
      </c>
      <c r="CY54">
        <v>98.766599999999997</v>
      </c>
      <c r="CZ54">
        <v>9.9549600000000002E-2</v>
      </c>
      <c r="DA54">
        <v>31.829899999999999</v>
      </c>
      <c r="DB54">
        <v>32.008600000000001</v>
      </c>
      <c r="DC54">
        <v>999.9</v>
      </c>
      <c r="DD54">
        <v>0</v>
      </c>
      <c r="DE54">
        <v>0</v>
      </c>
      <c r="DF54">
        <v>9991.25</v>
      </c>
      <c r="DG54">
        <v>0</v>
      </c>
      <c r="DH54">
        <v>489.70299999999997</v>
      </c>
      <c r="DI54">
        <v>-62.447000000000003</v>
      </c>
      <c r="DJ54">
        <v>450.50099999999998</v>
      </c>
      <c r="DK54">
        <v>510.90199999999999</v>
      </c>
      <c r="DL54">
        <v>7.3984800000000002</v>
      </c>
      <c r="DM54">
        <v>500.01299999999998</v>
      </c>
      <c r="DN54">
        <v>21.313400000000001</v>
      </c>
      <c r="DO54">
        <v>2.8357800000000002</v>
      </c>
      <c r="DP54">
        <v>2.1050499999999999</v>
      </c>
      <c r="DQ54">
        <v>23.093800000000002</v>
      </c>
      <c r="DR54">
        <v>18.2575</v>
      </c>
      <c r="DS54">
        <v>2000.16</v>
      </c>
      <c r="DT54">
        <v>0.98000500000000001</v>
      </c>
      <c r="DU54">
        <v>1.99948E-2</v>
      </c>
      <c r="DV54">
        <v>0</v>
      </c>
      <c r="DW54">
        <v>760.29</v>
      </c>
      <c r="DX54">
        <v>9.9997699999999995E-2</v>
      </c>
      <c r="DY54">
        <v>16296.2</v>
      </c>
      <c r="DZ54">
        <v>16943.2</v>
      </c>
      <c r="EA54">
        <v>49.25</v>
      </c>
      <c r="EB54">
        <v>49.625</v>
      </c>
      <c r="EC54">
        <v>49.686999999999998</v>
      </c>
      <c r="ED54">
        <v>48.875</v>
      </c>
      <c r="EE54">
        <v>50.436999999999998</v>
      </c>
      <c r="EF54">
        <v>1960.07</v>
      </c>
      <c r="EG54">
        <v>39.99</v>
      </c>
      <c r="EH54">
        <v>0</v>
      </c>
      <c r="EI54">
        <v>127.7999999523163</v>
      </c>
      <c r="EJ54">
        <v>0</v>
      </c>
      <c r="EK54">
        <v>759.23596153846165</v>
      </c>
      <c r="EL54">
        <v>1.273333349535281</v>
      </c>
      <c r="EM54">
        <v>994.91965799625905</v>
      </c>
      <c r="EN54">
        <v>16117.846153846151</v>
      </c>
      <c r="EO54">
        <v>15</v>
      </c>
      <c r="EP54">
        <v>1659641717</v>
      </c>
      <c r="EQ54" t="s">
        <v>603</v>
      </c>
      <c r="ER54">
        <v>1659641715</v>
      </c>
      <c r="ES54">
        <v>1659641717</v>
      </c>
      <c r="ET54">
        <v>73</v>
      </c>
      <c r="EU54">
        <v>1E-3</v>
      </c>
      <c r="EV54">
        <v>-4.0000000000000001E-3</v>
      </c>
      <c r="EW54">
        <v>-0.84699999999999998</v>
      </c>
      <c r="EX54">
        <v>0.09</v>
      </c>
      <c r="EY54">
        <v>500</v>
      </c>
      <c r="EZ54">
        <v>21</v>
      </c>
      <c r="FA54">
        <v>0.02</v>
      </c>
      <c r="FB54">
        <v>0.01</v>
      </c>
      <c r="FC54">
        <v>49.380703726843251</v>
      </c>
      <c r="FD54">
        <v>-0.79752107549264584</v>
      </c>
      <c r="FE54">
        <v>0.1668685814806852</v>
      </c>
      <c r="FF54">
        <v>1</v>
      </c>
      <c r="FG54">
        <v>0.33642284247612492</v>
      </c>
      <c r="FH54">
        <v>5.1736910295599667E-3</v>
      </c>
      <c r="FI54">
        <v>6.1376532912266546E-3</v>
      </c>
      <c r="FJ54">
        <v>1</v>
      </c>
      <c r="FK54">
        <v>2</v>
      </c>
      <c r="FL54">
        <v>2</v>
      </c>
      <c r="FM54" t="s">
        <v>412</v>
      </c>
      <c r="FN54">
        <v>2.9016099999999998</v>
      </c>
      <c r="FO54">
        <v>2.7330999999999999</v>
      </c>
      <c r="FP54">
        <v>9.4190499999999996E-2</v>
      </c>
      <c r="FQ54">
        <v>0.103717</v>
      </c>
      <c r="FR54">
        <v>0.129415</v>
      </c>
      <c r="FS54">
        <v>0.10525900000000001</v>
      </c>
      <c r="FT54">
        <v>21160.400000000001</v>
      </c>
      <c r="FU54">
        <v>19447.7</v>
      </c>
      <c r="FV54">
        <v>23293.3</v>
      </c>
      <c r="FW54">
        <v>21748</v>
      </c>
      <c r="FX54">
        <v>28600.6</v>
      </c>
      <c r="FY54">
        <v>27198.1</v>
      </c>
      <c r="FZ54">
        <v>36714.9</v>
      </c>
      <c r="GA54">
        <v>33893.9</v>
      </c>
      <c r="GB54">
        <v>1.9198999999999999</v>
      </c>
      <c r="GC54">
        <v>1.8421000000000001</v>
      </c>
      <c r="GD54">
        <v>1.14068E-2</v>
      </c>
      <c r="GE54">
        <v>0</v>
      </c>
      <c r="GF54">
        <v>31.823599999999999</v>
      </c>
      <c r="GG54">
        <v>999.9</v>
      </c>
      <c r="GH54">
        <v>43.3</v>
      </c>
      <c r="GI54">
        <v>41.3</v>
      </c>
      <c r="GJ54">
        <v>34.830199999999998</v>
      </c>
      <c r="GK54">
        <v>60.917900000000003</v>
      </c>
      <c r="GL54">
        <v>35.108199999999997</v>
      </c>
      <c r="GM54">
        <v>1</v>
      </c>
      <c r="GN54">
        <v>0.77028200000000002</v>
      </c>
      <c r="GO54">
        <v>3.01349</v>
      </c>
      <c r="GP54">
        <v>20.0823</v>
      </c>
      <c r="GQ54">
        <v>5.2640099999999999</v>
      </c>
      <c r="GR54">
        <v>11.963100000000001</v>
      </c>
      <c r="GS54">
        <v>4.9797500000000001</v>
      </c>
      <c r="GT54">
        <v>3.298</v>
      </c>
      <c r="GU54">
        <v>9999</v>
      </c>
      <c r="GV54">
        <v>9999</v>
      </c>
      <c r="GW54">
        <v>9999</v>
      </c>
      <c r="GX54">
        <v>999.9</v>
      </c>
      <c r="GY54">
        <v>1.8641700000000001</v>
      </c>
      <c r="GZ54">
        <v>1.8602000000000001</v>
      </c>
      <c r="HA54">
        <v>1.86676</v>
      </c>
      <c r="HB54">
        <v>1.86341</v>
      </c>
      <c r="HC54">
        <v>1.8621300000000001</v>
      </c>
      <c r="HD54">
        <v>1.8621799999999999</v>
      </c>
      <c r="HE54">
        <v>1.8633999999999999</v>
      </c>
      <c r="HF54">
        <v>1.8646199999999999</v>
      </c>
      <c r="HG54">
        <v>0</v>
      </c>
      <c r="HH54">
        <v>0</v>
      </c>
      <c r="HI54">
        <v>0</v>
      </c>
      <c r="HJ54">
        <v>0</v>
      </c>
      <c r="HK54" t="s">
        <v>413</v>
      </c>
      <c r="HL54" t="s">
        <v>414</v>
      </c>
      <c r="HM54" t="s">
        <v>415</v>
      </c>
      <c r="HN54" t="s">
        <v>415</v>
      </c>
      <c r="HO54" t="s">
        <v>415</v>
      </c>
      <c r="HP54" t="s">
        <v>415</v>
      </c>
      <c r="HQ54">
        <v>0</v>
      </c>
      <c r="HR54">
        <v>100</v>
      </c>
      <c r="HS54">
        <v>100</v>
      </c>
      <c r="HT54">
        <v>-0.81299999999999994</v>
      </c>
      <c r="HU54">
        <v>0.37219999999999998</v>
      </c>
      <c r="HV54">
        <v>-0.47156604853422929</v>
      </c>
      <c r="HW54">
        <v>-1.0353314661582381E-3</v>
      </c>
      <c r="HX54">
        <v>6.6505181264543773E-7</v>
      </c>
      <c r="HY54">
        <v>-1.850793754579626E-10</v>
      </c>
      <c r="HZ54">
        <v>-0.17170529334039319</v>
      </c>
      <c r="IA54">
        <v>-1.648161748699347E-2</v>
      </c>
      <c r="IB54">
        <v>1.7912429842672831E-3</v>
      </c>
      <c r="IC54">
        <v>-1.8786734536791681E-5</v>
      </c>
      <c r="ID54">
        <v>3</v>
      </c>
      <c r="IE54">
        <v>2022</v>
      </c>
      <c r="IF54">
        <v>2</v>
      </c>
      <c r="IG54">
        <v>30</v>
      </c>
      <c r="IH54">
        <v>0.7</v>
      </c>
      <c r="II54">
        <v>0.7</v>
      </c>
      <c r="IJ54">
        <v>1.2793000000000001</v>
      </c>
      <c r="IK54">
        <v>2.6904300000000001</v>
      </c>
      <c r="IL54">
        <v>1.4514199999999999</v>
      </c>
      <c r="IM54">
        <v>2.33643</v>
      </c>
      <c r="IN54">
        <v>1.5942400000000001</v>
      </c>
      <c r="IO54">
        <v>2.3864700000000001</v>
      </c>
      <c r="IP54">
        <v>44.697299999999998</v>
      </c>
      <c r="IQ54">
        <v>23.912400000000002</v>
      </c>
      <c r="IR54">
        <v>18</v>
      </c>
      <c r="IS54">
        <v>472.22199999999998</v>
      </c>
      <c r="IT54">
        <v>468.34300000000002</v>
      </c>
      <c r="IU54">
        <v>28.961200000000002</v>
      </c>
      <c r="IV54">
        <v>36.369300000000003</v>
      </c>
      <c r="IW54">
        <v>30.0001</v>
      </c>
      <c r="IX54">
        <v>36.262099999999997</v>
      </c>
      <c r="IY54">
        <v>36.216999999999999</v>
      </c>
      <c r="IZ54">
        <v>25.540600000000001</v>
      </c>
      <c r="JA54">
        <v>41.017899999999997</v>
      </c>
      <c r="JB54">
        <v>0</v>
      </c>
      <c r="JC54">
        <v>28.9453</v>
      </c>
      <c r="JD54">
        <v>500</v>
      </c>
      <c r="JE54">
        <v>21.417300000000001</v>
      </c>
      <c r="JF54">
        <v>98.306100000000001</v>
      </c>
      <c r="JG54">
        <v>97.866900000000001</v>
      </c>
    </row>
    <row r="55" spans="1:267" x14ac:dyDescent="0.3">
      <c r="A55">
        <v>39</v>
      </c>
      <c r="B55">
        <v>1659641935</v>
      </c>
      <c r="C55">
        <v>7187.5</v>
      </c>
      <c r="D55" t="s">
        <v>604</v>
      </c>
      <c r="E55" t="s">
        <v>605</v>
      </c>
      <c r="F55" t="s">
        <v>401</v>
      </c>
      <c r="G55" t="s">
        <v>402</v>
      </c>
      <c r="H55" t="s">
        <v>555</v>
      </c>
      <c r="I55" t="s">
        <v>484</v>
      </c>
      <c r="J55" t="s">
        <v>405</v>
      </c>
      <c r="K55">
        <f t="shared" si="0"/>
        <v>5.5478489361645913</v>
      </c>
      <c r="L55">
        <v>1659641935</v>
      </c>
      <c r="M55">
        <f t="shared" si="1"/>
        <v>5.1328007205662203E-3</v>
      </c>
      <c r="N55">
        <f t="shared" si="2"/>
        <v>5.1328007205662205</v>
      </c>
      <c r="O55">
        <f t="shared" si="3"/>
        <v>49.767128529878221</v>
      </c>
      <c r="P55">
        <f t="shared" si="4"/>
        <v>536.96900000000005</v>
      </c>
      <c r="Q55">
        <f t="shared" si="5"/>
        <v>205.53638972468673</v>
      </c>
      <c r="R55">
        <f t="shared" si="6"/>
        <v>20.320781617032551</v>
      </c>
      <c r="S55">
        <f t="shared" si="7"/>
        <v>53.088554288281202</v>
      </c>
      <c r="T55">
        <f t="shared" si="8"/>
        <v>0.26003585565022591</v>
      </c>
      <c r="U55">
        <f t="shared" si="9"/>
        <v>2.9056532267520003</v>
      </c>
      <c r="V55">
        <f t="shared" si="10"/>
        <v>0.2477645273342067</v>
      </c>
      <c r="W55">
        <f t="shared" si="11"/>
        <v>0.15590709250564241</v>
      </c>
      <c r="X55">
        <f t="shared" si="12"/>
        <v>321.50061900266422</v>
      </c>
      <c r="Y55">
        <f t="shared" si="13"/>
        <v>32.199042669982624</v>
      </c>
      <c r="Z55">
        <f t="shared" si="14"/>
        <v>31.979900000000001</v>
      </c>
      <c r="AA55">
        <f t="shared" si="15"/>
        <v>4.7696534413580682</v>
      </c>
      <c r="AB55">
        <f t="shared" si="16"/>
        <v>59.85924813031712</v>
      </c>
      <c r="AC55">
        <f t="shared" si="17"/>
        <v>2.7998858982135597</v>
      </c>
      <c r="AD55">
        <f t="shared" si="18"/>
        <v>4.6774491589303668</v>
      </c>
      <c r="AE55">
        <f t="shared" si="19"/>
        <v>1.9697675431445085</v>
      </c>
      <c r="AF55">
        <f t="shared" si="20"/>
        <v>-226.35651177697031</v>
      </c>
      <c r="AG55">
        <f t="shared" si="21"/>
        <v>-53.950114236369224</v>
      </c>
      <c r="AH55">
        <f t="shared" si="22"/>
        <v>-4.2027904254637791</v>
      </c>
      <c r="AI55">
        <f t="shared" si="23"/>
        <v>36.991202563860917</v>
      </c>
      <c r="AJ55">
        <v>0</v>
      </c>
      <c r="AK55">
        <v>0</v>
      </c>
      <c r="AL55">
        <f t="shared" si="24"/>
        <v>1</v>
      </c>
      <c r="AM55">
        <f t="shared" si="25"/>
        <v>0</v>
      </c>
      <c r="AN55">
        <f t="shared" si="26"/>
        <v>51369.09709840361</v>
      </c>
      <c r="AO55" t="s">
        <v>406</v>
      </c>
      <c r="AP55">
        <v>10366.9</v>
      </c>
      <c r="AQ55">
        <v>993.59653846153856</v>
      </c>
      <c r="AR55">
        <v>3431.87</v>
      </c>
      <c r="AS55">
        <f t="shared" si="27"/>
        <v>0.71047955241266758</v>
      </c>
      <c r="AT55">
        <v>-3.9894345373445681</v>
      </c>
      <c r="AU55" t="s">
        <v>606</v>
      </c>
      <c r="AV55">
        <v>10109.700000000001</v>
      </c>
      <c r="AW55">
        <v>759.72884615384623</v>
      </c>
      <c r="AX55">
        <v>1140.22</v>
      </c>
      <c r="AY55">
        <f t="shared" si="28"/>
        <v>0.33369977183890287</v>
      </c>
      <c r="AZ55">
        <v>0.5</v>
      </c>
      <c r="BA55">
        <f t="shared" si="29"/>
        <v>1681.1163000013805</v>
      </c>
      <c r="BB55">
        <f t="shared" si="30"/>
        <v>49.767128529878221</v>
      </c>
      <c r="BC55">
        <f t="shared" si="31"/>
        <v>280.49406287256062</v>
      </c>
      <c r="BD55">
        <f t="shared" si="32"/>
        <v>3.1976706826992662E-2</v>
      </c>
      <c r="BE55">
        <f t="shared" si="33"/>
        <v>2.0098314360386587</v>
      </c>
      <c r="BF55">
        <f t="shared" si="34"/>
        <v>628.10829847703565</v>
      </c>
      <c r="BG55" t="s">
        <v>607</v>
      </c>
      <c r="BH55">
        <v>581.42999999999995</v>
      </c>
      <c r="BI55">
        <f t="shared" si="35"/>
        <v>581.42999999999995</v>
      </c>
      <c r="BJ55">
        <f t="shared" si="36"/>
        <v>0.49007209135079199</v>
      </c>
      <c r="BK55">
        <f t="shared" si="37"/>
        <v>0.68091976206831495</v>
      </c>
      <c r="BL55">
        <f t="shared" si="38"/>
        <v>0.80396359860232092</v>
      </c>
      <c r="BM55">
        <f t="shared" si="39"/>
        <v>2.5950223098937371</v>
      </c>
      <c r="BN55">
        <f t="shared" si="40"/>
        <v>0.93986586662599036</v>
      </c>
      <c r="BO55">
        <f t="shared" si="41"/>
        <v>0.52111642102794198</v>
      </c>
      <c r="BP55">
        <f t="shared" si="42"/>
        <v>0.47888357897205802</v>
      </c>
      <c r="BQ55">
        <v>8935</v>
      </c>
      <c r="BR55">
        <v>300</v>
      </c>
      <c r="BS55">
        <v>300</v>
      </c>
      <c r="BT55">
        <v>300</v>
      </c>
      <c r="BU55">
        <v>10109.700000000001</v>
      </c>
      <c r="BV55">
        <v>1023.66</v>
      </c>
      <c r="BW55">
        <v>-1.0772199999999999E-2</v>
      </c>
      <c r="BX55">
        <v>-10.01</v>
      </c>
      <c r="BY55" t="s">
        <v>409</v>
      </c>
      <c r="BZ55" t="s">
        <v>409</v>
      </c>
      <c r="CA55" t="s">
        <v>409</v>
      </c>
      <c r="CB55" t="s">
        <v>409</v>
      </c>
      <c r="CC55" t="s">
        <v>409</v>
      </c>
      <c r="CD55" t="s">
        <v>409</v>
      </c>
      <c r="CE55" t="s">
        <v>409</v>
      </c>
      <c r="CF55" t="s">
        <v>409</v>
      </c>
      <c r="CG55" t="s">
        <v>409</v>
      </c>
      <c r="CH55" t="s">
        <v>409</v>
      </c>
      <c r="CI55">
        <f t="shared" si="43"/>
        <v>1999.9</v>
      </c>
      <c r="CJ55">
        <f t="shared" si="44"/>
        <v>1681.1163000013805</v>
      </c>
      <c r="CK55">
        <f t="shared" si="45"/>
        <v>0.84060018000969072</v>
      </c>
      <c r="CL55">
        <f t="shared" si="46"/>
        <v>0.16075834741870304</v>
      </c>
      <c r="CM55">
        <v>6</v>
      </c>
      <c r="CN55">
        <v>0.5</v>
      </c>
      <c r="CO55" t="s">
        <v>410</v>
      </c>
      <c r="CP55">
        <v>2</v>
      </c>
      <c r="CQ55">
        <v>1659641935</v>
      </c>
      <c r="CR55">
        <v>536.96900000000005</v>
      </c>
      <c r="CS55">
        <v>600.00400000000002</v>
      </c>
      <c r="CT55">
        <v>28.319700000000001</v>
      </c>
      <c r="CU55">
        <v>22.334099999999999</v>
      </c>
      <c r="CV55">
        <v>537.80799999999999</v>
      </c>
      <c r="CW55">
        <v>27.972100000000001</v>
      </c>
      <c r="CX55">
        <v>499.94400000000002</v>
      </c>
      <c r="CY55">
        <v>98.767499999999998</v>
      </c>
      <c r="CZ55">
        <v>9.9574800000000005E-2</v>
      </c>
      <c r="DA55">
        <v>31.6355</v>
      </c>
      <c r="DB55">
        <v>31.979900000000001</v>
      </c>
      <c r="DC55">
        <v>999.9</v>
      </c>
      <c r="DD55">
        <v>0</v>
      </c>
      <c r="DE55">
        <v>0</v>
      </c>
      <c r="DF55">
        <v>9987.5</v>
      </c>
      <c r="DG55">
        <v>0</v>
      </c>
      <c r="DH55">
        <v>163.529</v>
      </c>
      <c r="DI55">
        <v>-63.034700000000001</v>
      </c>
      <c r="DJ55">
        <v>552.61900000000003</v>
      </c>
      <c r="DK55">
        <v>613.71100000000001</v>
      </c>
      <c r="DL55">
        <v>5.9856199999999999</v>
      </c>
      <c r="DM55">
        <v>600.00400000000002</v>
      </c>
      <c r="DN55">
        <v>22.334099999999999</v>
      </c>
      <c r="DO55">
        <v>2.7970700000000002</v>
      </c>
      <c r="DP55">
        <v>2.2058800000000001</v>
      </c>
      <c r="DQ55">
        <v>22.866800000000001</v>
      </c>
      <c r="DR55">
        <v>19.005099999999999</v>
      </c>
      <c r="DS55">
        <v>1999.9</v>
      </c>
      <c r="DT55">
        <v>0.97999099999999995</v>
      </c>
      <c r="DU55">
        <v>2.0009300000000001E-2</v>
      </c>
      <c r="DV55">
        <v>0</v>
      </c>
      <c r="DW55">
        <v>761.005</v>
      </c>
      <c r="DX55">
        <v>9.9997699999999995E-2</v>
      </c>
      <c r="DY55">
        <v>16068.7</v>
      </c>
      <c r="DZ55">
        <v>16940.900000000001</v>
      </c>
      <c r="EA55">
        <v>49.311999999999998</v>
      </c>
      <c r="EB55">
        <v>49.75</v>
      </c>
      <c r="EC55">
        <v>49.75</v>
      </c>
      <c r="ED55">
        <v>49</v>
      </c>
      <c r="EE55">
        <v>50.5</v>
      </c>
      <c r="EF55">
        <v>1959.79</v>
      </c>
      <c r="EG55">
        <v>40.01</v>
      </c>
      <c r="EH55">
        <v>0</v>
      </c>
      <c r="EI55">
        <v>175.79999995231631</v>
      </c>
      <c r="EJ55">
        <v>0</v>
      </c>
      <c r="EK55">
        <v>759.72884615384623</v>
      </c>
      <c r="EL55">
        <v>-4.5982905587174434</v>
      </c>
      <c r="EM55">
        <v>-37.627350629799693</v>
      </c>
      <c r="EN55">
        <v>16074.47692307692</v>
      </c>
      <c r="EO55">
        <v>15</v>
      </c>
      <c r="EP55">
        <v>1659641892</v>
      </c>
      <c r="EQ55" t="s">
        <v>608</v>
      </c>
      <c r="ER55">
        <v>1659641891</v>
      </c>
      <c r="ES55">
        <v>1659641892</v>
      </c>
      <c r="ET55">
        <v>74</v>
      </c>
      <c r="EU55">
        <v>2.5999999999999999E-2</v>
      </c>
      <c r="EV55">
        <v>-0.01</v>
      </c>
      <c r="EW55">
        <v>-0.86799999999999999</v>
      </c>
      <c r="EX55">
        <v>0.123</v>
      </c>
      <c r="EY55">
        <v>600</v>
      </c>
      <c r="EZ55">
        <v>22</v>
      </c>
      <c r="FA55">
        <v>0.03</v>
      </c>
      <c r="FB55">
        <v>0.02</v>
      </c>
      <c r="FC55">
        <v>49.844638318296518</v>
      </c>
      <c r="FD55">
        <v>-0.81481372168167376</v>
      </c>
      <c r="FE55">
        <v>0.1454278353120062</v>
      </c>
      <c r="FF55">
        <v>1</v>
      </c>
      <c r="FG55">
        <v>0.27070865795120391</v>
      </c>
      <c r="FH55">
        <v>-3.5682815196547618E-2</v>
      </c>
      <c r="FI55">
        <v>5.8088988476676252E-3</v>
      </c>
      <c r="FJ55">
        <v>1</v>
      </c>
      <c r="FK55">
        <v>2</v>
      </c>
      <c r="FL55">
        <v>2</v>
      </c>
      <c r="FM55" t="s">
        <v>412</v>
      </c>
      <c r="FN55">
        <v>2.9016899999999999</v>
      </c>
      <c r="FO55">
        <v>2.7330899999999998</v>
      </c>
      <c r="FP55">
        <v>0.10950699999999999</v>
      </c>
      <c r="FQ55">
        <v>0.118229</v>
      </c>
      <c r="FR55">
        <v>0.12828999999999999</v>
      </c>
      <c r="FS55">
        <v>0.10874499999999999</v>
      </c>
      <c r="FT55">
        <v>20806.3</v>
      </c>
      <c r="FU55">
        <v>19136</v>
      </c>
      <c r="FV55">
        <v>23297.4</v>
      </c>
      <c r="FW55">
        <v>21751.7</v>
      </c>
      <c r="FX55">
        <v>28641.8</v>
      </c>
      <c r="FY55">
        <v>27096.5</v>
      </c>
      <c r="FZ55">
        <v>36721</v>
      </c>
      <c r="GA55">
        <v>33899.5</v>
      </c>
      <c r="GB55">
        <v>1.92035</v>
      </c>
      <c r="GC55">
        <v>1.8453299999999999</v>
      </c>
      <c r="GD55">
        <v>1.95503E-2</v>
      </c>
      <c r="GE55">
        <v>0</v>
      </c>
      <c r="GF55">
        <v>31.662700000000001</v>
      </c>
      <c r="GG55">
        <v>999.9</v>
      </c>
      <c r="GH55">
        <v>43.3</v>
      </c>
      <c r="GI55">
        <v>41.2</v>
      </c>
      <c r="GJ55">
        <v>34.646999999999998</v>
      </c>
      <c r="GK55">
        <v>60.8279</v>
      </c>
      <c r="GL55">
        <v>34.972000000000001</v>
      </c>
      <c r="GM55">
        <v>1</v>
      </c>
      <c r="GN55">
        <v>0.76486799999999999</v>
      </c>
      <c r="GO55">
        <v>3.1006499999999999</v>
      </c>
      <c r="GP55">
        <v>20.079999999999998</v>
      </c>
      <c r="GQ55">
        <v>5.2649100000000004</v>
      </c>
      <c r="GR55">
        <v>11.963200000000001</v>
      </c>
      <c r="GS55">
        <v>4.9797500000000001</v>
      </c>
      <c r="GT55">
        <v>3.298</v>
      </c>
      <c r="GU55">
        <v>9999</v>
      </c>
      <c r="GV55">
        <v>9999</v>
      </c>
      <c r="GW55">
        <v>9999</v>
      </c>
      <c r="GX55">
        <v>999.9</v>
      </c>
      <c r="GY55">
        <v>1.8641700000000001</v>
      </c>
      <c r="GZ55">
        <v>1.8602000000000001</v>
      </c>
      <c r="HA55">
        <v>1.8667899999999999</v>
      </c>
      <c r="HB55">
        <v>1.8634599999999999</v>
      </c>
      <c r="HC55">
        <v>1.86216</v>
      </c>
      <c r="HD55">
        <v>1.8621799999999999</v>
      </c>
      <c r="HE55">
        <v>1.8633999999999999</v>
      </c>
      <c r="HF55">
        <v>1.8646499999999999</v>
      </c>
      <c r="HG55">
        <v>0</v>
      </c>
      <c r="HH55">
        <v>0</v>
      </c>
      <c r="HI55">
        <v>0</v>
      </c>
      <c r="HJ55">
        <v>0</v>
      </c>
      <c r="HK55" t="s">
        <v>413</v>
      </c>
      <c r="HL55" t="s">
        <v>414</v>
      </c>
      <c r="HM55" t="s">
        <v>415</v>
      </c>
      <c r="HN55" t="s">
        <v>415</v>
      </c>
      <c r="HO55" t="s">
        <v>415</v>
      </c>
      <c r="HP55" t="s">
        <v>415</v>
      </c>
      <c r="HQ55">
        <v>0</v>
      </c>
      <c r="HR55">
        <v>100</v>
      </c>
      <c r="HS55">
        <v>100</v>
      </c>
      <c r="HT55">
        <v>-0.83899999999999997</v>
      </c>
      <c r="HU55">
        <v>0.34760000000000002</v>
      </c>
      <c r="HV55">
        <v>-0.44558905654557318</v>
      </c>
      <c r="HW55">
        <v>-1.0353314661582381E-3</v>
      </c>
      <c r="HX55">
        <v>6.6505181264543773E-7</v>
      </c>
      <c r="HY55">
        <v>-1.850793754579626E-10</v>
      </c>
      <c r="HZ55">
        <v>-0.1817691372586179</v>
      </c>
      <c r="IA55">
        <v>-1.648161748699347E-2</v>
      </c>
      <c r="IB55">
        <v>1.7912429842672831E-3</v>
      </c>
      <c r="IC55">
        <v>-1.8786734536791681E-5</v>
      </c>
      <c r="ID55">
        <v>3</v>
      </c>
      <c r="IE55">
        <v>2022</v>
      </c>
      <c r="IF55">
        <v>2</v>
      </c>
      <c r="IG55">
        <v>30</v>
      </c>
      <c r="IH55">
        <v>0.7</v>
      </c>
      <c r="II55">
        <v>0.7</v>
      </c>
      <c r="IJ55">
        <v>1.48315</v>
      </c>
      <c r="IK55">
        <v>2.6867700000000001</v>
      </c>
      <c r="IL55">
        <v>1.4514199999999999</v>
      </c>
      <c r="IM55">
        <v>2.33643</v>
      </c>
      <c r="IN55">
        <v>1.5942400000000001</v>
      </c>
      <c r="IO55">
        <v>2.3706100000000001</v>
      </c>
      <c r="IP55">
        <v>44.613199999999999</v>
      </c>
      <c r="IQ55">
        <v>23.912400000000002</v>
      </c>
      <c r="IR55">
        <v>18</v>
      </c>
      <c r="IS55">
        <v>471.85199999999998</v>
      </c>
      <c r="IT55">
        <v>469.952</v>
      </c>
      <c r="IU55">
        <v>28.641500000000001</v>
      </c>
      <c r="IV55">
        <v>36.301400000000001</v>
      </c>
      <c r="IW55">
        <v>29.999500000000001</v>
      </c>
      <c r="IX55">
        <v>36.1706</v>
      </c>
      <c r="IY55">
        <v>36.124200000000002</v>
      </c>
      <c r="IZ55">
        <v>29.636199999999999</v>
      </c>
      <c r="JA55">
        <v>37.605600000000003</v>
      </c>
      <c r="JB55">
        <v>0</v>
      </c>
      <c r="JC55">
        <v>28.655799999999999</v>
      </c>
      <c r="JD55">
        <v>600</v>
      </c>
      <c r="JE55">
        <v>22.4024</v>
      </c>
      <c r="JF55">
        <v>98.322900000000004</v>
      </c>
      <c r="JG55">
        <v>97.883300000000006</v>
      </c>
    </row>
    <row r="56" spans="1:267" x14ac:dyDescent="0.3">
      <c r="A56">
        <v>40</v>
      </c>
      <c r="B56">
        <v>1659642125</v>
      </c>
      <c r="C56">
        <v>7377.5</v>
      </c>
      <c r="D56" t="s">
        <v>609</v>
      </c>
      <c r="E56" t="s">
        <v>610</v>
      </c>
      <c r="F56" t="s">
        <v>401</v>
      </c>
      <c r="G56" t="s">
        <v>402</v>
      </c>
      <c r="H56" t="s">
        <v>555</v>
      </c>
      <c r="I56" t="s">
        <v>484</v>
      </c>
      <c r="J56" t="s">
        <v>405</v>
      </c>
      <c r="K56">
        <f t="shared" si="0"/>
        <v>4.04199124849114</v>
      </c>
      <c r="L56">
        <v>1659642125</v>
      </c>
      <c r="M56">
        <f t="shared" si="1"/>
        <v>3.8230484773049763E-3</v>
      </c>
      <c r="N56">
        <f t="shared" si="2"/>
        <v>3.8230484773049764</v>
      </c>
      <c r="O56">
        <f t="shared" si="3"/>
        <v>49.727511226971401</v>
      </c>
      <c r="P56">
        <f t="shared" si="4"/>
        <v>736.96400000000006</v>
      </c>
      <c r="Q56">
        <f t="shared" si="5"/>
        <v>284.29188532053206</v>
      </c>
      <c r="R56">
        <f t="shared" si="6"/>
        <v>28.107658702563153</v>
      </c>
      <c r="S56">
        <f t="shared" si="7"/>
        <v>72.862904844156404</v>
      </c>
      <c r="T56">
        <f t="shared" si="8"/>
        <v>0.18827088810277515</v>
      </c>
      <c r="U56">
        <f t="shared" si="9"/>
        <v>2.91137430630915</v>
      </c>
      <c r="V56">
        <f t="shared" si="10"/>
        <v>0.18175919421277142</v>
      </c>
      <c r="W56">
        <f t="shared" si="11"/>
        <v>0.11416578342189662</v>
      </c>
      <c r="X56">
        <f t="shared" si="12"/>
        <v>321.50221500266423</v>
      </c>
      <c r="Y56">
        <f t="shared" si="13"/>
        <v>32.391710821950291</v>
      </c>
      <c r="Z56">
        <f t="shared" si="14"/>
        <v>32.012900000000002</v>
      </c>
      <c r="AA56">
        <f t="shared" si="15"/>
        <v>4.7785708507382045</v>
      </c>
      <c r="AB56">
        <f t="shared" si="16"/>
        <v>59.90249592135973</v>
      </c>
      <c r="AC56">
        <f t="shared" si="17"/>
        <v>2.7784763837492594</v>
      </c>
      <c r="AD56">
        <f t="shared" si="18"/>
        <v>4.6383315770295379</v>
      </c>
      <c r="AE56">
        <f t="shared" si="19"/>
        <v>2.0000944669889451</v>
      </c>
      <c r="AF56">
        <f t="shared" si="20"/>
        <v>-168.59643784914945</v>
      </c>
      <c r="AG56">
        <f t="shared" si="21"/>
        <v>-82.450043494393668</v>
      </c>
      <c r="AH56">
        <f t="shared" si="22"/>
        <v>-6.4067324256132672</v>
      </c>
      <c r="AI56">
        <f t="shared" si="23"/>
        <v>64.049001233507852</v>
      </c>
      <c r="AJ56">
        <v>0</v>
      </c>
      <c r="AK56">
        <v>0</v>
      </c>
      <c r="AL56">
        <f t="shared" si="24"/>
        <v>1</v>
      </c>
      <c r="AM56">
        <f t="shared" si="25"/>
        <v>0</v>
      </c>
      <c r="AN56">
        <f t="shared" si="26"/>
        <v>51555.732212171002</v>
      </c>
      <c r="AO56" t="s">
        <v>406</v>
      </c>
      <c r="AP56">
        <v>10366.9</v>
      </c>
      <c r="AQ56">
        <v>993.59653846153856</v>
      </c>
      <c r="AR56">
        <v>3431.87</v>
      </c>
      <c r="AS56">
        <f t="shared" si="27"/>
        <v>0.71047955241266758</v>
      </c>
      <c r="AT56">
        <v>-3.9894345373445681</v>
      </c>
      <c r="AU56" t="s">
        <v>611</v>
      </c>
      <c r="AV56">
        <v>10108</v>
      </c>
      <c r="AW56">
        <v>754.21500000000003</v>
      </c>
      <c r="AX56">
        <v>1134.02</v>
      </c>
      <c r="AY56">
        <f t="shared" si="28"/>
        <v>0.33491913722862032</v>
      </c>
      <c r="AZ56">
        <v>0.5</v>
      </c>
      <c r="BA56">
        <f t="shared" si="29"/>
        <v>1681.1247000013802</v>
      </c>
      <c r="BB56">
        <f t="shared" si="30"/>
        <v>49.727511226971401</v>
      </c>
      <c r="BC56">
        <f t="shared" si="31"/>
        <v>281.52041704909271</v>
      </c>
      <c r="BD56">
        <f t="shared" si="32"/>
        <v>3.1952981099065324E-2</v>
      </c>
      <c r="BE56">
        <f t="shared" si="33"/>
        <v>2.0262870143383713</v>
      </c>
      <c r="BF56">
        <f t="shared" si="34"/>
        <v>626.22228249287423</v>
      </c>
      <c r="BG56" t="s">
        <v>612</v>
      </c>
      <c r="BH56">
        <v>581.63</v>
      </c>
      <c r="BI56">
        <f t="shared" si="35"/>
        <v>581.63</v>
      </c>
      <c r="BJ56">
        <f t="shared" si="36"/>
        <v>0.48710781114971513</v>
      </c>
      <c r="BK56">
        <f t="shared" si="37"/>
        <v>0.68756675537211021</v>
      </c>
      <c r="BL56">
        <f t="shared" si="38"/>
        <v>0.80619526776692496</v>
      </c>
      <c r="BM56">
        <f t="shared" si="39"/>
        <v>2.704711846858816</v>
      </c>
      <c r="BN56">
        <f t="shared" si="40"/>
        <v>0.94240864949993775</v>
      </c>
      <c r="BO56">
        <f t="shared" si="41"/>
        <v>0.53023269482452673</v>
      </c>
      <c r="BP56">
        <f t="shared" si="42"/>
        <v>0.46976730517547327</v>
      </c>
      <c r="BQ56">
        <v>8937</v>
      </c>
      <c r="BR56">
        <v>300</v>
      </c>
      <c r="BS56">
        <v>300</v>
      </c>
      <c r="BT56">
        <v>300</v>
      </c>
      <c r="BU56">
        <v>10108</v>
      </c>
      <c r="BV56">
        <v>1018.63</v>
      </c>
      <c r="BW56">
        <v>-1.07703E-2</v>
      </c>
      <c r="BX56">
        <v>-8.9499999999999993</v>
      </c>
      <c r="BY56" t="s">
        <v>409</v>
      </c>
      <c r="BZ56" t="s">
        <v>409</v>
      </c>
      <c r="CA56" t="s">
        <v>409</v>
      </c>
      <c r="CB56" t="s">
        <v>409</v>
      </c>
      <c r="CC56" t="s">
        <v>409</v>
      </c>
      <c r="CD56" t="s">
        <v>409</v>
      </c>
      <c r="CE56" t="s">
        <v>409</v>
      </c>
      <c r="CF56" t="s">
        <v>409</v>
      </c>
      <c r="CG56" t="s">
        <v>409</v>
      </c>
      <c r="CH56" t="s">
        <v>409</v>
      </c>
      <c r="CI56">
        <f t="shared" si="43"/>
        <v>1999.91</v>
      </c>
      <c r="CJ56">
        <f t="shared" si="44"/>
        <v>1681.1247000013802</v>
      </c>
      <c r="CK56">
        <f t="shared" si="45"/>
        <v>0.84060017700865552</v>
      </c>
      <c r="CL56">
        <f t="shared" si="46"/>
        <v>0.1607583416267053</v>
      </c>
      <c r="CM56">
        <v>6</v>
      </c>
      <c r="CN56">
        <v>0.5</v>
      </c>
      <c r="CO56" t="s">
        <v>410</v>
      </c>
      <c r="CP56">
        <v>2</v>
      </c>
      <c r="CQ56">
        <v>1659642125</v>
      </c>
      <c r="CR56">
        <v>736.96400000000006</v>
      </c>
      <c r="CS56">
        <v>800.00900000000001</v>
      </c>
      <c r="CT56">
        <v>28.102599999999999</v>
      </c>
      <c r="CU56">
        <v>23.644500000000001</v>
      </c>
      <c r="CV56">
        <v>737.91600000000005</v>
      </c>
      <c r="CW56">
        <v>27.773099999999999</v>
      </c>
      <c r="CX56">
        <v>500.07100000000003</v>
      </c>
      <c r="CY56">
        <v>98.77</v>
      </c>
      <c r="CZ56">
        <v>9.9015099999999995E-2</v>
      </c>
      <c r="DA56">
        <v>31.4876</v>
      </c>
      <c r="DB56">
        <v>32.012900000000002</v>
      </c>
      <c r="DC56">
        <v>999.9</v>
      </c>
      <c r="DD56">
        <v>0</v>
      </c>
      <c r="DE56">
        <v>0</v>
      </c>
      <c r="DF56">
        <v>10020</v>
      </c>
      <c r="DG56">
        <v>0</v>
      </c>
      <c r="DH56">
        <v>368.93</v>
      </c>
      <c r="DI56">
        <v>-63.045400000000001</v>
      </c>
      <c r="DJ56">
        <v>758.27300000000002</v>
      </c>
      <c r="DK56">
        <v>819.38300000000004</v>
      </c>
      <c r="DL56">
        <v>4.4581200000000001</v>
      </c>
      <c r="DM56">
        <v>800.00900000000001</v>
      </c>
      <c r="DN56">
        <v>23.644500000000001</v>
      </c>
      <c r="DO56">
        <v>2.7757000000000001</v>
      </c>
      <c r="DP56">
        <v>2.3353700000000002</v>
      </c>
      <c r="DQ56">
        <v>22.740300000000001</v>
      </c>
      <c r="DR56">
        <v>19.9224</v>
      </c>
      <c r="DS56">
        <v>1999.91</v>
      </c>
      <c r="DT56">
        <v>0.979993</v>
      </c>
      <c r="DU56">
        <v>2.00065E-2</v>
      </c>
      <c r="DV56">
        <v>0</v>
      </c>
      <c r="DW56">
        <v>754.96500000000003</v>
      </c>
      <c r="DX56">
        <v>9.9997699999999995E-2</v>
      </c>
      <c r="DY56">
        <v>16103.5</v>
      </c>
      <c r="DZ56">
        <v>16941</v>
      </c>
      <c r="EA56">
        <v>49.25</v>
      </c>
      <c r="EB56">
        <v>49.75</v>
      </c>
      <c r="EC56">
        <v>49.75</v>
      </c>
      <c r="ED56">
        <v>49.061999999999998</v>
      </c>
      <c r="EE56">
        <v>50.5</v>
      </c>
      <c r="EF56">
        <v>1959.8</v>
      </c>
      <c r="EG56">
        <v>40.01</v>
      </c>
      <c r="EH56">
        <v>0</v>
      </c>
      <c r="EI56">
        <v>189.60000014305109</v>
      </c>
      <c r="EJ56">
        <v>0</v>
      </c>
      <c r="EK56">
        <v>754.21500000000003</v>
      </c>
      <c r="EL56">
        <v>-5.8111538125529041</v>
      </c>
      <c r="EM56">
        <v>887.18461282873864</v>
      </c>
      <c r="EN56">
        <v>16057.451999999999</v>
      </c>
      <c r="EO56">
        <v>15</v>
      </c>
      <c r="EP56">
        <v>1659642084</v>
      </c>
      <c r="EQ56" t="s">
        <v>613</v>
      </c>
      <c r="ER56">
        <v>1659642083.5</v>
      </c>
      <c r="ES56">
        <v>1659642084</v>
      </c>
      <c r="ET56">
        <v>75</v>
      </c>
      <c r="EU56">
        <v>-3.1E-2</v>
      </c>
      <c r="EV56">
        <v>-0.01</v>
      </c>
      <c r="EW56">
        <v>-0.97399999999999998</v>
      </c>
      <c r="EX56">
        <v>0.155</v>
      </c>
      <c r="EY56">
        <v>800</v>
      </c>
      <c r="EZ56">
        <v>23</v>
      </c>
      <c r="FA56">
        <v>0.05</v>
      </c>
      <c r="FB56">
        <v>0.01</v>
      </c>
      <c r="FC56">
        <v>49.826321393514483</v>
      </c>
      <c r="FD56">
        <v>-1.263736751927049</v>
      </c>
      <c r="FE56">
        <v>0.21772823214499751</v>
      </c>
      <c r="FF56">
        <v>0</v>
      </c>
      <c r="FG56">
        <v>0.19012205891787209</v>
      </c>
      <c r="FH56">
        <v>1.8775215827491362E-2</v>
      </c>
      <c r="FI56">
        <v>6.0484289973540984E-3</v>
      </c>
      <c r="FJ56">
        <v>1</v>
      </c>
      <c r="FK56">
        <v>1</v>
      </c>
      <c r="FL56">
        <v>2</v>
      </c>
      <c r="FM56" t="s">
        <v>456</v>
      </c>
      <c r="FN56">
        <v>2.90239</v>
      </c>
      <c r="FO56">
        <v>2.7328199999999998</v>
      </c>
      <c r="FP56">
        <v>0.13655400000000001</v>
      </c>
      <c r="FQ56">
        <v>0.14397499999999999</v>
      </c>
      <c r="FR56">
        <v>0.12770999999999999</v>
      </c>
      <c r="FS56">
        <v>0.113137</v>
      </c>
      <c r="FT56">
        <v>20181.900000000001</v>
      </c>
      <c r="FU56">
        <v>18584.900000000001</v>
      </c>
      <c r="FV56">
        <v>23306.400000000001</v>
      </c>
      <c r="FW56">
        <v>21761.200000000001</v>
      </c>
      <c r="FX56">
        <v>28671.599999999999</v>
      </c>
      <c r="FY56">
        <v>26973.9</v>
      </c>
      <c r="FZ56">
        <v>36736</v>
      </c>
      <c r="GA56">
        <v>33913.5</v>
      </c>
      <c r="GB56">
        <v>1.9214</v>
      </c>
      <c r="GC56">
        <v>1.8515699999999999</v>
      </c>
      <c r="GD56">
        <v>3.63886E-2</v>
      </c>
      <c r="GE56">
        <v>0</v>
      </c>
      <c r="GF56">
        <v>31.4224</v>
      </c>
      <c r="GG56">
        <v>999.9</v>
      </c>
      <c r="GH56">
        <v>43.1</v>
      </c>
      <c r="GI56">
        <v>41.1</v>
      </c>
      <c r="GJ56">
        <v>34.3003</v>
      </c>
      <c r="GK56">
        <v>60.7879</v>
      </c>
      <c r="GL56">
        <v>34.783700000000003</v>
      </c>
      <c r="GM56">
        <v>1</v>
      </c>
      <c r="GN56">
        <v>0.74984499999999998</v>
      </c>
      <c r="GO56">
        <v>3.2339699999999998</v>
      </c>
      <c r="GP56">
        <v>20.078499999999998</v>
      </c>
      <c r="GQ56">
        <v>5.2646100000000002</v>
      </c>
      <c r="GR56">
        <v>11.963699999999999</v>
      </c>
      <c r="GS56">
        <v>4.9798</v>
      </c>
      <c r="GT56">
        <v>3.298</v>
      </c>
      <c r="GU56">
        <v>9999</v>
      </c>
      <c r="GV56">
        <v>9999</v>
      </c>
      <c r="GW56">
        <v>9999</v>
      </c>
      <c r="GX56">
        <v>999.9</v>
      </c>
      <c r="GY56">
        <v>1.8641700000000001</v>
      </c>
      <c r="GZ56">
        <v>1.8602000000000001</v>
      </c>
      <c r="HA56">
        <v>1.86676</v>
      </c>
      <c r="HB56">
        <v>1.86348</v>
      </c>
      <c r="HC56">
        <v>1.86215</v>
      </c>
      <c r="HD56">
        <v>1.8621799999999999</v>
      </c>
      <c r="HE56">
        <v>1.8633999999999999</v>
      </c>
      <c r="HF56">
        <v>1.8646400000000001</v>
      </c>
      <c r="HG56">
        <v>0</v>
      </c>
      <c r="HH56">
        <v>0</v>
      </c>
      <c r="HI56">
        <v>0</v>
      </c>
      <c r="HJ56">
        <v>0</v>
      </c>
      <c r="HK56" t="s">
        <v>413</v>
      </c>
      <c r="HL56" t="s">
        <v>414</v>
      </c>
      <c r="HM56" t="s">
        <v>415</v>
      </c>
      <c r="HN56" t="s">
        <v>415</v>
      </c>
      <c r="HO56" t="s">
        <v>415</v>
      </c>
      <c r="HP56" t="s">
        <v>415</v>
      </c>
      <c r="HQ56">
        <v>0</v>
      </c>
      <c r="HR56">
        <v>100</v>
      </c>
      <c r="HS56">
        <v>100</v>
      </c>
      <c r="HT56">
        <v>-0.95199999999999996</v>
      </c>
      <c r="HU56">
        <v>0.32950000000000002</v>
      </c>
      <c r="HV56">
        <v>-0.47642173187761172</v>
      </c>
      <c r="HW56">
        <v>-1.0353314661582381E-3</v>
      </c>
      <c r="HX56">
        <v>6.6505181264543773E-7</v>
      </c>
      <c r="HY56">
        <v>-1.850793754579626E-10</v>
      </c>
      <c r="HZ56">
        <v>-0.191936460107615</v>
      </c>
      <c r="IA56">
        <v>-1.648161748699347E-2</v>
      </c>
      <c r="IB56">
        <v>1.7912429842672831E-3</v>
      </c>
      <c r="IC56">
        <v>-1.8786734536791681E-5</v>
      </c>
      <c r="ID56">
        <v>3</v>
      </c>
      <c r="IE56">
        <v>2022</v>
      </c>
      <c r="IF56">
        <v>2</v>
      </c>
      <c r="IG56">
        <v>30</v>
      </c>
      <c r="IH56">
        <v>0.7</v>
      </c>
      <c r="II56">
        <v>0.7</v>
      </c>
      <c r="IJ56">
        <v>1.87622</v>
      </c>
      <c r="IK56">
        <v>2.6855500000000001</v>
      </c>
      <c r="IL56">
        <v>1.4526399999999999</v>
      </c>
      <c r="IM56">
        <v>2.33643</v>
      </c>
      <c r="IN56">
        <v>1.5942400000000001</v>
      </c>
      <c r="IO56">
        <v>2.3290999999999999</v>
      </c>
      <c r="IP56">
        <v>44.473500000000001</v>
      </c>
      <c r="IQ56">
        <v>23.903600000000001</v>
      </c>
      <c r="IR56">
        <v>18</v>
      </c>
      <c r="IS56">
        <v>471.411</v>
      </c>
      <c r="IT56">
        <v>473.27600000000001</v>
      </c>
      <c r="IU56">
        <v>28.415700000000001</v>
      </c>
      <c r="IV56">
        <v>36.131500000000003</v>
      </c>
      <c r="IW56">
        <v>29.999600000000001</v>
      </c>
      <c r="IX56">
        <v>36.016800000000003</v>
      </c>
      <c r="IY56">
        <v>35.970500000000001</v>
      </c>
      <c r="IZ56">
        <v>37.498600000000003</v>
      </c>
      <c r="JA56">
        <v>33.987499999999997</v>
      </c>
      <c r="JB56">
        <v>0</v>
      </c>
      <c r="JC56">
        <v>28.4101</v>
      </c>
      <c r="JD56">
        <v>800</v>
      </c>
      <c r="JE56">
        <v>23.666</v>
      </c>
      <c r="JF56">
        <v>98.362099999999998</v>
      </c>
      <c r="JG56">
        <v>97.924700000000001</v>
      </c>
    </row>
    <row r="57" spans="1:267" x14ac:dyDescent="0.3">
      <c r="A57">
        <v>41</v>
      </c>
      <c r="B57">
        <v>1659642303</v>
      </c>
      <c r="C57">
        <v>7555.5</v>
      </c>
      <c r="D57" t="s">
        <v>614</v>
      </c>
      <c r="E57" t="s">
        <v>615</v>
      </c>
      <c r="F57" t="s">
        <v>401</v>
      </c>
      <c r="G57" t="s">
        <v>402</v>
      </c>
      <c r="H57" t="s">
        <v>555</v>
      </c>
      <c r="I57" t="s">
        <v>484</v>
      </c>
      <c r="J57" t="s">
        <v>405</v>
      </c>
      <c r="K57">
        <f t="shared" si="0"/>
        <v>2.5687786338751444</v>
      </c>
      <c r="L57">
        <v>1659642303</v>
      </c>
      <c r="M57">
        <f t="shared" si="1"/>
        <v>2.6767276249029417E-3</v>
      </c>
      <c r="N57">
        <f t="shared" si="2"/>
        <v>2.6767276249029419</v>
      </c>
      <c r="O57">
        <f t="shared" si="3"/>
        <v>48.92505112057713</v>
      </c>
      <c r="P57">
        <f t="shared" si="4"/>
        <v>1137.5999999999999</v>
      </c>
      <c r="Q57">
        <f t="shared" si="5"/>
        <v>485.46782213557265</v>
      </c>
      <c r="R57">
        <f t="shared" si="6"/>
        <v>47.996707168529113</v>
      </c>
      <c r="S57">
        <f t="shared" si="7"/>
        <v>112.47100546175999</v>
      </c>
      <c r="T57">
        <f t="shared" si="8"/>
        <v>0.1279868797318435</v>
      </c>
      <c r="U57">
        <f t="shared" si="9"/>
        <v>2.9082836756666306</v>
      </c>
      <c r="V57">
        <f t="shared" si="10"/>
        <v>0.12493816106745374</v>
      </c>
      <c r="W57">
        <f t="shared" si="11"/>
        <v>7.8354217278786858E-2</v>
      </c>
      <c r="X57">
        <f t="shared" si="12"/>
        <v>321.5495160026631</v>
      </c>
      <c r="Y57">
        <f t="shared" si="13"/>
        <v>32.487663365378516</v>
      </c>
      <c r="Z57">
        <f t="shared" si="14"/>
        <v>32.003599999999999</v>
      </c>
      <c r="AA57">
        <f t="shared" si="15"/>
        <v>4.7760562950756702</v>
      </c>
      <c r="AB57">
        <f t="shared" si="16"/>
        <v>59.728963117369403</v>
      </c>
      <c r="AC57">
        <f t="shared" si="17"/>
        <v>2.73838622360952</v>
      </c>
      <c r="AD57">
        <f t="shared" si="18"/>
        <v>4.5846873621906008</v>
      </c>
      <c r="AE57">
        <f t="shared" si="19"/>
        <v>2.0376700714661502</v>
      </c>
      <c r="AF57">
        <f t="shared" si="20"/>
        <v>-118.04368825821973</v>
      </c>
      <c r="AG57">
        <f t="shared" si="21"/>
        <v>-112.98387528994148</v>
      </c>
      <c r="AH57">
        <f t="shared" si="22"/>
        <v>-8.7794318078406413</v>
      </c>
      <c r="AI57">
        <f t="shared" si="23"/>
        <v>81.742520646661248</v>
      </c>
      <c r="AJ57">
        <v>0</v>
      </c>
      <c r="AK57">
        <v>0</v>
      </c>
      <c r="AL57">
        <f t="shared" si="24"/>
        <v>1</v>
      </c>
      <c r="AM57">
        <f t="shared" si="25"/>
        <v>0</v>
      </c>
      <c r="AN57">
        <f t="shared" si="26"/>
        <v>51502.956435897475</v>
      </c>
      <c r="AO57" t="s">
        <v>406</v>
      </c>
      <c r="AP57">
        <v>10366.9</v>
      </c>
      <c r="AQ57">
        <v>993.59653846153856</v>
      </c>
      <c r="AR57">
        <v>3431.87</v>
      </c>
      <c r="AS57">
        <f t="shared" si="27"/>
        <v>0.71047955241266758</v>
      </c>
      <c r="AT57">
        <v>-3.9894345373445681</v>
      </c>
      <c r="AU57" t="s">
        <v>616</v>
      </c>
      <c r="AV57">
        <v>10106.6</v>
      </c>
      <c r="AW57">
        <v>750.4778</v>
      </c>
      <c r="AX57">
        <v>1128.6099999999999</v>
      </c>
      <c r="AY57">
        <f t="shared" si="28"/>
        <v>0.33504239728515606</v>
      </c>
      <c r="AZ57">
        <v>0.5</v>
      </c>
      <c r="BA57">
        <f t="shared" si="29"/>
        <v>1681.3764000013798</v>
      </c>
      <c r="BB57">
        <f t="shared" si="30"/>
        <v>48.92505112057713</v>
      </c>
      <c r="BC57">
        <f t="shared" si="31"/>
        <v>281.66618989757387</v>
      </c>
      <c r="BD57">
        <f t="shared" si="32"/>
        <v>3.1470933966884676E-2</v>
      </c>
      <c r="BE57">
        <f t="shared" si="33"/>
        <v>2.040793542499181</v>
      </c>
      <c r="BF57">
        <f t="shared" si="34"/>
        <v>624.56902076226174</v>
      </c>
      <c r="BG57" t="s">
        <v>617</v>
      </c>
      <c r="BH57">
        <v>582.54999999999995</v>
      </c>
      <c r="BI57">
        <f t="shared" si="35"/>
        <v>582.54999999999995</v>
      </c>
      <c r="BJ57">
        <f t="shared" si="36"/>
        <v>0.48383409680934952</v>
      </c>
      <c r="BK57">
        <f t="shared" si="37"/>
        <v>0.69247372083653802</v>
      </c>
      <c r="BL57">
        <f t="shared" si="38"/>
        <v>0.80835427400221826</v>
      </c>
      <c r="BM57">
        <f t="shared" si="39"/>
        <v>2.800699987180769</v>
      </c>
      <c r="BN57">
        <f t="shared" si="40"/>
        <v>0.94462743262059179</v>
      </c>
      <c r="BO57">
        <f t="shared" si="41"/>
        <v>0.53752498218245126</v>
      </c>
      <c r="BP57">
        <f t="shared" si="42"/>
        <v>0.46247501781754874</v>
      </c>
      <c r="BQ57">
        <v>8939</v>
      </c>
      <c r="BR57">
        <v>300</v>
      </c>
      <c r="BS57">
        <v>300</v>
      </c>
      <c r="BT57">
        <v>300</v>
      </c>
      <c r="BU57">
        <v>10106.6</v>
      </c>
      <c r="BV57">
        <v>1014.92</v>
      </c>
      <c r="BW57">
        <v>-1.0768399999999999E-2</v>
      </c>
      <c r="BX57">
        <v>-7.82</v>
      </c>
      <c r="BY57" t="s">
        <v>409</v>
      </c>
      <c r="BZ57" t="s">
        <v>409</v>
      </c>
      <c r="CA57" t="s">
        <v>409</v>
      </c>
      <c r="CB57" t="s">
        <v>409</v>
      </c>
      <c r="CC57" t="s">
        <v>409</v>
      </c>
      <c r="CD57" t="s">
        <v>409</v>
      </c>
      <c r="CE57" t="s">
        <v>409</v>
      </c>
      <c r="CF57" t="s">
        <v>409</v>
      </c>
      <c r="CG57" t="s">
        <v>409</v>
      </c>
      <c r="CH57" t="s">
        <v>409</v>
      </c>
      <c r="CI57">
        <f t="shared" si="43"/>
        <v>2000.21</v>
      </c>
      <c r="CJ57">
        <f t="shared" si="44"/>
        <v>1681.3764000013798</v>
      </c>
      <c r="CK57">
        <f t="shared" si="45"/>
        <v>0.84059993700730418</v>
      </c>
      <c r="CL57">
        <f t="shared" si="46"/>
        <v>0.16075787842409703</v>
      </c>
      <c r="CM57">
        <v>6</v>
      </c>
      <c r="CN57">
        <v>0.5</v>
      </c>
      <c r="CO57" t="s">
        <v>410</v>
      </c>
      <c r="CP57">
        <v>2</v>
      </c>
      <c r="CQ57">
        <v>1659642303</v>
      </c>
      <c r="CR57">
        <v>1137.5999999999999</v>
      </c>
      <c r="CS57">
        <v>1199.96</v>
      </c>
      <c r="CT57">
        <v>27.697700000000001</v>
      </c>
      <c r="CU57">
        <v>24.5748</v>
      </c>
      <c r="CV57">
        <v>1138.51</v>
      </c>
      <c r="CW57">
        <v>27.3948</v>
      </c>
      <c r="CX57">
        <v>500.03300000000002</v>
      </c>
      <c r="CY57">
        <v>98.768000000000001</v>
      </c>
      <c r="CZ57">
        <v>9.8917599999999994E-2</v>
      </c>
      <c r="DA57">
        <v>31.283000000000001</v>
      </c>
      <c r="DB57">
        <v>32.003599999999999</v>
      </c>
      <c r="DC57">
        <v>999.9</v>
      </c>
      <c r="DD57">
        <v>0</v>
      </c>
      <c r="DE57">
        <v>0</v>
      </c>
      <c r="DF57">
        <v>10002.5</v>
      </c>
      <c r="DG57">
        <v>0</v>
      </c>
      <c r="DH57">
        <v>316.18900000000002</v>
      </c>
      <c r="DI57">
        <v>-62.362299999999998</v>
      </c>
      <c r="DJ57">
        <v>1170</v>
      </c>
      <c r="DK57">
        <v>1230.19</v>
      </c>
      <c r="DL57">
        <v>3.1229800000000001</v>
      </c>
      <c r="DM57">
        <v>1199.96</v>
      </c>
      <c r="DN57">
        <v>24.5748</v>
      </c>
      <c r="DO57">
        <v>2.7356500000000001</v>
      </c>
      <c r="DP57">
        <v>2.4272</v>
      </c>
      <c r="DQ57">
        <v>22.500800000000002</v>
      </c>
      <c r="DR57">
        <v>20.546399999999998</v>
      </c>
      <c r="DS57">
        <v>2000.21</v>
      </c>
      <c r="DT57">
        <v>0.97999899999999995</v>
      </c>
      <c r="DU57">
        <v>2.0001100000000001E-2</v>
      </c>
      <c r="DV57">
        <v>0</v>
      </c>
      <c r="DW57">
        <v>751.46</v>
      </c>
      <c r="DX57">
        <v>9.9997699999999995E-2</v>
      </c>
      <c r="DY57">
        <v>15845.2</v>
      </c>
      <c r="DZ57">
        <v>16943.599999999999</v>
      </c>
      <c r="EA57">
        <v>49.375</v>
      </c>
      <c r="EB57">
        <v>49.936999999999998</v>
      </c>
      <c r="EC57">
        <v>49.811999999999998</v>
      </c>
      <c r="ED57">
        <v>49.25</v>
      </c>
      <c r="EE57">
        <v>50.625</v>
      </c>
      <c r="EF57">
        <v>1960.11</v>
      </c>
      <c r="EG57">
        <v>40</v>
      </c>
      <c r="EH57">
        <v>0</v>
      </c>
      <c r="EI57">
        <v>177.60000014305109</v>
      </c>
      <c r="EJ57">
        <v>0</v>
      </c>
      <c r="EK57">
        <v>750.4778</v>
      </c>
      <c r="EL57">
        <v>-8.0723077134810595</v>
      </c>
      <c r="EM57">
        <v>-168.6846151611586</v>
      </c>
      <c r="EN57">
        <v>15856.476000000001</v>
      </c>
      <c r="EO57">
        <v>15</v>
      </c>
      <c r="EP57">
        <v>1659642263.5</v>
      </c>
      <c r="EQ57" t="s">
        <v>618</v>
      </c>
      <c r="ER57">
        <v>1659642261</v>
      </c>
      <c r="ES57">
        <v>1659642263.5</v>
      </c>
      <c r="ET57">
        <v>76</v>
      </c>
      <c r="EU57">
        <v>0.14899999999999999</v>
      </c>
      <c r="EV57">
        <v>-1.2E-2</v>
      </c>
      <c r="EW57">
        <v>-0.93100000000000005</v>
      </c>
      <c r="EX57">
        <v>0.188</v>
      </c>
      <c r="EY57">
        <v>1200</v>
      </c>
      <c r="EZ57">
        <v>25</v>
      </c>
      <c r="FA57">
        <v>0.04</v>
      </c>
      <c r="FB57">
        <v>0.03</v>
      </c>
      <c r="FC57">
        <v>48.995777064519572</v>
      </c>
      <c r="FD57">
        <v>-0.91968156701804782</v>
      </c>
      <c r="FE57">
        <v>0.1831024592636665</v>
      </c>
      <c r="FF57">
        <v>1</v>
      </c>
      <c r="FG57">
        <v>0.13168999726559741</v>
      </c>
      <c r="FH57">
        <v>-5.3929776121950162E-3</v>
      </c>
      <c r="FI57">
        <v>3.4891596192514179E-3</v>
      </c>
      <c r="FJ57">
        <v>1</v>
      </c>
      <c r="FK57">
        <v>2</v>
      </c>
      <c r="FL57">
        <v>2</v>
      </c>
      <c r="FM57" t="s">
        <v>412</v>
      </c>
      <c r="FN57">
        <v>2.9024999999999999</v>
      </c>
      <c r="FO57">
        <v>2.73258</v>
      </c>
      <c r="FP57">
        <v>0.18096699999999999</v>
      </c>
      <c r="FQ57">
        <v>0.186779</v>
      </c>
      <c r="FR57">
        <v>0.12654299999999999</v>
      </c>
      <c r="FS57">
        <v>0.11619400000000001</v>
      </c>
      <c r="FT57">
        <v>19145.3</v>
      </c>
      <c r="FU57">
        <v>17656.2</v>
      </c>
      <c r="FV57">
        <v>23311.3</v>
      </c>
      <c r="FW57">
        <v>21765</v>
      </c>
      <c r="FX57">
        <v>28715.1</v>
      </c>
      <c r="FY57">
        <v>26885</v>
      </c>
      <c r="FZ57">
        <v>36743.699999999997</v>
      </c>
      <c r="GA57">
        <v>33919.1</v>
      </c>
      <c r="GB57">
        <v>1.92055</v>
      </c>
      <c r="GC57">
        <v>1.8562000000000001</v>
      </c>
      <c r="GD57">
        <v>3.5941599999999997E-2</v>
      </c>
      <c r="GE57">
        <v>0</v>
      </c>
      <c r="GF57">
        <v>31.420300000000001</v>
      </c>
      <c r="GG57">
        <v>999.9</v>
      </c>
      <c r="GH57">
        <v>43.1</v>
      </c>
      <c r="GI57">
        <v>41</v>
      </c>
      <c r="GJ57">
        <v>34.118600000000001</v>
      </c>
      <c r="GK57">
        <v>60.357900000000001</v>
      </c>
      <c r="GL57">
        <v>34.915900000000001</v>
      </c>
      <c r="GM57">
        <v>1</v>
      </c>
      <c r="GN57">
        <v>0.74422999999999995</v>
      </c>
      <c r="GO57">
        <v>3.6972999999999998</v>
      </c>
      <c r="GP57">
        <v>20.067699999999999</v>
      </c>
      <c r="GQ57">
        <v>5.2647599999999999</v>
      </c>
      <c r="GR57">
        <v>11.9641</v>
      </c>
      <c r="GS57">
        <v>4.9798</v>
      </c>
      <c r="GT57">
        <v>3.298</v>
      </c>
      <c r="GU57">
        <v>9999</v>
      </c>
      <c r="GV57">
        <v>9999</v>
      </c>
      <c r="GW57">
        <v>9999</v>
      </c>
      <c r="GX57">
        <v>999.9</v>
      </c>
      <c r="GY57">
        <v>1.86419</v>
      </c>
      <c r="GZ57">
        <v>1.8602000000000001</v>
      </c>
      <c r="HA57">
        <v>1.86676</v>
      </c>
      <c r="HB57">
        <v>1.8634500000000001</v>
      </c>
      <c r="HC57">
        <v>1.86215</v>
      </c>
      <c r="HD57">
        <v>1.8621799999999999</v>
      </c>
      <c r="HE57">
        <v>1.8633999999999999</v>
      </c>
      <c r="HF57">
        <v>1.86466</v>
      </c>
      <c r="HG57">
        <v>0</v>
      </c>
      <c r="HH57">
        <v>0</v>
      </c>
      <c r="HI57">
        <v>0</v>
      </c>
      <c r="HJ57">
        <v>0</v>
      </c>
      <c r="HK57" t="s">
        <v>413</v>
      </c>
      <c r="HL57" t="s">
        <v>414</v>
      </c>
      <c r="HM57" t="s">
        <v>415</v>
      </c>
      <c r="HN57" t="s">
        <v>415</v>
      </c>
      <c r="HO57" t="s">
        <v>415</v>
      </c>
      <c r="HP57" t="s">
        <v>415</v>
      </c>
      <c r="HQ57">
        <v>0</v>
      </c>
      <c r="HR57">
        <v>100</v>
      </c>
      <c r="HS57">
        <v>100</v>
      </c>
      <c r="HT57">
        <v>-0.91</v>
      </c>
      <c r="HU57">
        <v>0.3029</v>
      </c>
      <c r="HV57">
        <v>-0.32671926731991963</v>
      </c>
      <c r="HW57">
        <v>-1.0353314661582381E-3</v>
      </c>
      <c r="HX57">
        <v>6.6505181264543773E-7</v>
      </c>
      <c r="HY57">
        <v>-1.850793754579626E-10</v>
      </c>
      <c r="HZ57">
        <v>-0.20357781089942609</v>
      </c>
      <c r="IA57">
        <v>-1.648161748699347E-2</v>
      </c>
      <c r="IB57">
        <v>1.7912429842672831E-3</v>
      </c>
      <c r="IC57">
        <v>-1.8786734536791681E-5</v>
      </c>
      <c r="ID57">
        <v>3</v>
      </c>
      <c r="IE57">
        <v>2022</v>
      </c>
      <c r="IF57">
        <v>2</v>
      </c>
      <c r="IG57">
        <v>30</v>
      </c>
      <c r="IH57">
        <v>0.7</v>
      </c>
      <c r="II57">
        <v>0.7</v>
      </c>
      <c r="IJ57">
        <v>2.6122999999999998</v>
      </c>
      <c r="IK57">
        <v>2.67456</v>
      </c>
      <c r="IL57">
        <v>1.4514199999999999</v>
      </c>
      <c r="IM57">
        <v>2.33521</v>
      </c>
      <c r="IN57">
        <v>1.5942400000000001</v>
      </c>
      <c r="IO57">
        <v>2.3596200000000001</v>
      </c>
      <c r="IP57">
        <v>44.389899999999997</v>
      </c>
      <c r="IQ57">
        <v>23.912400000000002</v>
      </c>
      <c r="IR57">
        <v>18</v>
      </c>
      <c r="IS57">
        <v>470.07100000000003</v>
      </c>
      <c r="IT57">
        <v>475.73399999999998</v>
      </c>
      <c r="IU57">
        <v>28.011399999999998</v>
      </c>
      <c r="IV57">
        <v>36.031100000000002</v>
      </c>
      <c r="IW57">
        <v>30.000399999999999</v>
      </c>
      <c r="IX57">
        <v>35.901400000000002</v>
      </c>
      <c r="IY57">
        <v>35.855800000000002</v>
      </c>
      <c r="IZ57">
        <v>52.215499999999999</v>
      </c>
      <c r="JA57">
        <v>29.9876</v>
      </c>
      <c r="JB57">
        <v>0</v>
      </c>
      <c r="JC57">
        <v>27.986599999999999</v>
      </c>
      <c r="JD57">
        <v>1200</v>
      </c>
      <c r="JE57">
        <v>24.659800000000001</v>
      </c>
      <c r="JF57">
        <v>98.3827</v>
      </c>
      <c r="JG57">
        <v>97.941100000000006</v>
      </c>
    </row>
    <row r="58" spans="1:267" x14ac:dyDescent="0.3">
      <c r="A58">
        <v>42</v>
      </c>
      <c r="B58">
        <v>1659642466.5</v>
      </c>
      <c r="C58">
        <v>7719</v>
      </c>
      <c r="D58" t="s">
        <v>619</v>
      </c>
      <c r="E58" t="s">
        <v>620</v>
      </c>
      <c r="F58" t="s">
        <v>401</v>
      </c>
      <c r="G58" t="s">
        <v>402</v>
      </c>
      <c r="H58" t="s">
        <v>555</v>
      </c>
      <c r="I58" t="s">
        <v>484</v>
      </c>
      <c r="J58" t="s">
        <v>405</v>
      </c>
      <c r="K58">
        <f t="shared" si="0"/>
        <v>1.9878254221141418</v>
      </c>
      <c r="L58">
        <v>1659642466.5</v>
      </c>
      <c r="M58">
        <f t="shared" si="1"/>
        <v>1.943463465107511E-3</v>
      </c>
      <c r="N58">
        <f t="shared" si="2"/>
        <v>1.9434634651075109</v>
      </c>
      <c r="O58">
        <f t="shared" si="3"/>
        <v>47.826409519305443</v>
      </c>
      <c r="P58">
        <f t="shared" si="4"/>
        <v>1439.29</v>
      </c>
      <c r="Q58">
        <f t="shared" si="5"/>
        <v>559.90194558929124</v>
      </c>
      <c r="R58">
        <f t="shared" si="6"/>
        <v>55.349411977789728</v>
      </c>
      <c r="S58">
        <f t="shared" si="7"/>
        <v>142.28179736305</v>
      </c>
      <c r="T58">
        <f t="shared" si="8"/>
        <v>9.1912761890811323E-2</v>
      </c>
      <c r="U58">
        <f t="shared" si="9"/>
        <v>2.906526566242901</v>
      </c>
      <c r="V58">
        <f t="shared" si="10"/>
        <v>9.0328053619401161E-2</v>
      </c>
      <c r="W58">
        <f t="shared" si="11"/>
        <v>5.6595137405694537E-2</v>
      </c>
      <c r="X58">
        <f t="shared" si="12"/>
        <v>321.52398000266334</v>
      </c>
      <c r="Y58">
        <f t="shared" si="13"/>
        <v>32.616778049507843</v>
      </c>
      <c r="Z58">
        <f t="shared" si="14"/>
        <v>32.014299999999999</v>
      </c>
      <c r="AA58">
        <f t="shared" si="15"/>
        <v>4.7789494857885026</v>
      </c>
      <c r="AB58">
        <f t="shared" si="16"/>
        <v>59.82170270673943</v>
      </c>
      <c r="AC58">
        <f t="shared" si="17"/>
        <v>2.7328219993069998</v>
      </c>
      <c r="AD58">
        <f t="shared" si="18"/>
        <v>4.5682785271157513</v>
      </c>
      <c r="AE58">
        <f t="shared" si="19"/>
        <v>2.0461274864815029</v>
      </c>
      <c r="AF58">
        <f t="shared" si="20"/>
        <v>-85.706738811241237</v>
      </c>
      <c r="AG58">
        <f t="shared" si="21"/>
        <v>-124.46415722806587</v>
      </c>
      <c r="AH58">
        <f t="shared" si="22"/>
        <v>-9.6748670016267475</v>
      </c>
      <c r="AI58">
        <f t="shared" si="23"/>
        <v>101.67821696172949</v>
      </c>
      <c r="AJ58">
        <v>0</v>
      </c>
      <c r="AK58">
        <v>0</v>
      </c>
      <c r="AL58">
        <f t="shared" si="24"/>
        <v>1</v>
      </c>
      <c r="AM58">
        <f t="shared" si="25"/>
        <v>0</v>
      </c>
      <c r="AN58">
        <f t="shared" si="26"/>
        <v>51463.675417102582</v>
      </c>
      <c r="AO58" t="s">
        <v>406</v>
      </c>
      <c r="AP58">
        <v>10366.9</v>
      </c>
      <c r="AQ58">
        <v>993.59653846153856</v>
      </c>
      <c r="AR58">
        <v>3431.87</v>
      </c>
      <c r="AS58">
        <f t="shared" si="27"/>
        <v>0.71047955241266758</v>
      </c>
      <c r="AT58">
        <v>-3.9894345373445681</v>
      </c>
      <c r="AU58" t="s">
        <v>621</v>
      </c>
      <c r="AV58">
        <v>10106.299999999999</v>
      </c>
      <c r="AW58">
        <v>744.62420000000009</v>
      </c>
      <c r="AX58">
        <v>1109.6300000000001</v>
      </c>
      <c r="AY58">
        <f t="shared" si="28"/>
        <v>0.32894370195470557</v>
      </c>
      <c r="AZ58">
        <v>0.5</v>
      </c>
      <c r="BA58">
        <f t="shared" si="29"/>
        <v>1681.2420000013799</v>
      </c>
      <c r="BB58">
        <f t="shared" si="30"/>
        <v>47.826409519305443</v>
      </c>
      <c r="BC58">
        <f t="shared" si="31"/>
        <v>276.51698368109351</v>
      </c>
      <c r="BD58">
        <f t="shared" si="32"/>
        <v>3.0819979548814196E-2</v>
      </c>
      <c r="BE58">
        <f t="shared" si="33"/>
        <v>2.092805710011445</v>
      </c>
      <c r="BF58">
        <f t="shared" si="34"/>
        <v>618.71244968745827</v>
      </c>
      <c r="BG58" t="s">
        <v>622</v>
      </c>
      <c r="BH58">
        <v>582.64</v>
      </c>
      <c r="BI58">
        <f t="shared" si="35"/>
        <v>582.64</v>
      </c>
      <c r="BJ58">
        <f t="shared" si="36"/>
        <v>0.47492407379036261</v>
      </c>
      <c r="BK58">
        <f t="shared" si="37"/>
        <v>0.69262376895197242</v>
      </c>
      <c r="BL58">
        <f t="shared" si="38"/>
        <v>0.81504125676059835</v>
      </c>
      <c r="BM58">
        <f t="shared" si="39"/>
        <v>3.1456943123170702</v>
      </c>
      <c r="BN58">
        <f t="shared" si="40"/>
        <v>0.95241162922503009</v>
      </c>
      <c r="BO58">
        <f t="shared" si="41"/>
        <v>0.54195164855262179</v>
      </c>
      <c r="BP58">
        <f t="shared" si="42"/>
        <v>0.45804835144737821</v>
      </c>
      <c r="BQ58">
        <v>8941</v>
      </c>
      <c r="BR58">
        <v>300</v>
      </c>
      <c r="BS58">
        <v>300</v>
      </c>
      <c r="BT58">
        <v>300</v>
      </c>
      <c r="BU58">
        <v>10106.299999999999</v>
      </c>
      <c r="BV58">
        <v>1001.04</v>
      </c>
      <c r="BW58">
        <v>-1.0768399999999999E-2</v>
      </c>
      <c r="BX58">
        <v>-6.92</v>
      </c>
      <c r="BY58" t="s">
        <v>409</v>
      </c>
      <c r="BZ58" t="s">
        <v>409</v>
      </c>
      <c r="CA58" t="s">
        <v>409</v>
      </c>
      <c r="CB58" t="s">
        <v>409</v>
      </c>
      <c r="CC58" t="s">
        <v>409</v>
      </c>
      <c r="CD58" t="s">
        <v>409</v>
      </c>
      <c r="CE58" t="s">
        <v>409</v>
      </c>
      <c r="CF58" t="s">
        <v>409</v>
      </c>
      <c r="CG58" t="s">
        <v>409</v>
      </c>
      <c r="CH58" t="s">
        <v>409</v>
      </c>
      <c r="CI58">
        <f t="shared" si="43"/>
        <v>2000.05</v>
      </c>
      <c r="CJ58">
        <f t="shared" si="44"/>
        <v>1681.2420000013799</v>
      </c>
      <c r="CK58">
        <f t="shared" si="45"/>
        <v>0.84059998500106492</v>
      </c>
      <c r="CL58">
        <f t="shared" si="46"/>
        <v>0.16075797105205536</v>
      </c>
      <c r="CM58">
        <v>6</v>
      </c>
      <c r="CN58">
        <v>0.5</v>
      </c>
      <c r="CO58" t="s">
        <v>410</v>
      </c>
      <c r="CP58">
        <v>2</v>
      </c>
      <c r="CQ58">
        <v>1659642466.5</v>
      </c>
      <c r="CR58">
        <v>1439.29</v>
      </c>
      <c r="CS58">
        <v>1500.02</v>
      </c>
      <c r="CT58">
        <v>27.644600000000001</v>
      </c>
      <c r="CU58">
        <v>25.377600000000001</v>
      </c>
      <c r="CV58">
        <v>1440.17</v>
      </c>
      <c r="CW58">
        <v>27.349799999999998</v>
      </c>
      <c r="CX58">
        <v>500.15100000000001</v>
      </c>
      <c r="CY58">
        <v>98.755099999999999</v>
      </c>
      <c r="CZ58">
        <v>0.10044500000000001</v>
      </c>
      <c r="DA58">
        <v>31.22</v>
      </c>
      <c r="DB58">
        <v>32.014299999999999</v>
      </c>
      <c r="DC58">
        <v>999.9</v>
      </c>
      <c r="DD58">
        <v>0</v>
      </c>
      <c r="DE58">
        <v>0</v>
      </c>
      <c r="DF58">
        <v>9993.75</v>
      </c>
      <c r="DG58">
        <v>0</v>
      </c>
      <c r="DH58">
        <v>323.76</v>
      </c>
      <c r="DI58">
        <v>-60.730600000000003</v>
      </c>
      <c r="DJ58">
        <v>1480.21</v>
      </c>
      <c r="DK58">
        <v>1539.08</v>
      </c>
      <c r="DL58">
        <v>2.2670300000000001</v>
      </c>
      <c r="DM58">
        <v>1500.02</v>
      </c>
      <c r="DN58">
        <v>25.377600000000001</v>
      </c>
      <c r="DO58">
        <v>2.7300499999999999</v>
      </c>
      <c r="DP58">
        <v>2.50617</v>
      </c>
      <c r="DQ58">
        <v>22.467099999999999</v>
      </c>
      <c r="DR58">
        <v>21.066600000000001</v>
      </c>
      <c r="DS58">
        <v>2000.05</v>
      </c>
      <c r="DT58">
        <v>0.97999899999999995</v>
      </c>
      <c r="DU58">
        <v>2.0001100000000001E-2</v>
      </c>
      <c r="DV58">
        <v>0</v>
      </c>
      <c r="DW58">
        <v>744.72</v>
      </c>
      <c r="DX58">
        <v>9.9997699999999995E-2</v>
      </c>
      <c r="DY58">
        <v>15710.1</v>
      </c>
      <c r="DZ58">
        <v>16942.2</v>
      </c>
      <c r="EA58">
        <v>49.25</v>
      </c>
      <c r="EB58">
        <v>49.75</v>
      </c>
      <c r="EC58">
        <v>49.75</v>
      </c>
      <c r="ED58">
        <v>49</v>
      </c>
      <c r="EE58">
        <v>50.436999999999998</v>
      </c>
      <c r="EF58">
        <v>1959.95</v>
      </c>
      <c r="EG58">
        <v>40</v>
      </c>
      <c r="EH58">
        <v>0</v>
      </c>
      <c r="EI58">
        <v>163.20000004768369</v>
      </c>
      <c r="EJ58">
        <v>0</v>
      </c>
      <c r="EK58">
        <v>744.62420000000009</v>
      </c>
      <c r="EL58">
        <v>3.2626922406504439</v>
      </c>
      <c r="EM58">
        <v>-29.238461477876768</v>
      </c>
      <c r="EN58">
        <v>15704.796</v>
      </c>
      <c r="EO58">
        <v>15</v>
      </c>
      <c r="EP58">
        <v>1659642421</v>
      </c>
      <c r="EQ58" t="s">
        <v>623</v>
      </c>
      <c r="ER58">
        <v>1659642421</v>
      </c>
      <c r="ES58">
        <v>1659642417</v>
      </c>
      <c r="ET58">
        <v>77</v>
      </c>
      <c r="EU58">
        <v>0.11</v>
      </c>
      <c r="EV58">
        <v>-6.0000000000000001E-3</v>
      </c>
      <c r="EW58">
        <v>-0.89900000000000002</v>
      </c>
      <c r="EX58">
        <v>0.20499999999999999</v>
      </c>
      <c r="EY58">
        <v>1500</v>
      </c>
      <c r="EZ58">
        <v>25</v>
      </c>
      <c r="FA58">
        <v>0.05</v>
      </c>
      <c r="FB58">
        <v>0.04</v>
      </c>
      <c r="FC58">
        <v>47.759897349448373</v>
      </c>
      <c r="FD58">
        <v>-0.8353714380637518</v>
      </c>
      <c r="FE58">
        <v>0.16109028381039781</v>
      </c>
      <c r="FF58">
        <v>1</v>
      </c>
      <c r="FG58">
        <v>9.4365266329185168E-2</v>
      </c>
      <c r="FH58">
        <v>-9.7051097342957283E-3</v>
      </c>
      <c r="FI58">
        <v>1.7662758116432709E-3</v>
      </c>
      <c r="FJ58">
        <v>1</v>
      </c>
      <c r="FK58">
        <v>2</v>
      </c>
      <c r="FL58">
        <v>2</v>
      </c>
      <c r="FM58" t="s">
        <v>412</v>
      </c>
      <c r="FN58">
        <v>2.9031099999999999</v>
      </c>
      <c r="FO58">
        <v>2.7340200000000001</v>
      </c>
      <c r="FP58">
        <v>0.209012</v>
      </c>
      <c r="FQ58">
        <v>0.21396200000000001</v>
      </c>
      <c r="FR58">
        <v>0.12642</v>
      </c>
      <c r="FS58">
        <v>0.118787</v>
      </c>
      <c r="FT58">
        <v>18492.2</v>
      </c>
      <c r="FU58">
        <v>17069.2</v>
      </c>
      <c r="FV58">
        <v>23317.4</v>
      </c>
      <c r="FW58">
        <v>21771.7</v>
      </c>
      <c r="FX58">
        <v>28726.6</v>
      </c>
      <c r="FY58">
        <v>26813.9</v>
      </c>
      <c r="FZ58">
        <v>36754.1</v>
      </c>
      <c r="GA58">
        <v>33929.4</v>
      </c>
      <c r="GB58">
        <v>1.9218999999999999</v>
      </c>
      <c r="GC58">
        <v>1.8611200000000001</v>
      </c>
      <c r="GD58">
        <v>4.9036000000000003E-2</v>
      </c>
      <c r="GE58">
        <v>0</v>
      </c>
      <c r="GF58">
        <v>31.218399999999999</v>
      </c>
      <c r="GG58">
        <v>999.9</v>
      </c>
      <c r="GH58">
        <v>43</v>
      </c>
      <c r="GI58">
        <v>40.9</v>
      </c>
      <c r="GJ58">
        <v>33.859900000000003</v>
      </c>
      <c r="GK58">
        <v>61.067900000000002</v>
      </c>
      <c r="GL58">
        <v>34.290900000000001</v>
      </c>
      <c r="GM58">
        <v>1</v>
      </c>
      <c r="GN58">
        <v>0.73165899999999995</v>
      </c>
      <c r="GO58">
        <v>3.36612</v>
      </c>
      <c r="GP58">
        <v>20.075900000000001</v>
      </c>
      <c r="GQ58">
        <v>5.2650600000000001</v>
      </c>
      <c r="GR58">
        <v>11.9658</v>
      </c>
      <c r="GS58">
        <v>4.9800000000000004</v>
      </c>
      <c r="GT58">
        <v>3.298</v>
      </c>
      <c r="GU58">
        <v>9999</v>
      </c>
      <c r="GV58">
        <v>9999</v>
      </c>
      <c r="GW58">
        <v>9999</v>
      </c>
      <c r="GX58">
        <v>999.9</v>
      </c>
      <c r="GY58">
        <v>1.8641700000000001</v>
      </c>
      <c r="GZ58">
        <v>1.8602000000000001</v>
      </c>
      <c r="HA58">
        <v>1.8668100000000001</v>
      </c>
      <c r="HB58">
        <v>1.8635200000000001</v>
      </c>
      <c r="HC58">
        <v>1.8621799999999999</v>
      </c>
      <c r="HD58">
        <v>1.8621799999999999</v>
      </c>
      <c r="HE58">
        <v>1.8633999999999999</v>
      </c>
      <c r="HF58">
        <v>1.8647199999999999</v>
      </c>
      <c r="HG58">
        <v>0</v>
      </c>
      <c r="HH58">
        <v>0</v>
      </c>
      <c r="HI58">
        <v>0</v>
      </c>
      <c r="HJ58">
        <v>0</v>
      </c>
      <c r="HK58" t="s">
        <v>413</v>
      </c>
      <c r="HL58" t="s">
        <v>414</v>
      </c>
      <c r="HM58" t="s">
        <v>415</v>
      </c>
      <c r="HN58" t="s">
        <v>415</v>
      </c>
      <c r="HO58" t="s">
        <v>415</v>
      </c>
      <c r="HP58" t="s">
        <v>415</v>
      </c>
      <c r="HQ58">
        <v>0</v>
      </c>
      <c r="HR58">
        <v>100</v>
      </c>
      <c r="HS58">
        <v>100</v>
      </c>
      <c r="HT58">
        <v>-0.88</v>
      </c>
      <c r="HU58">
        <v>0.29480000000000001</v>
      </c>
      <c r="HV58">
        <v>-0.21693816132874169</v>
      </c>
      <c r="HW58">
        <v>-1.0353314661582381E-3</v>
      </c>
      <c r="HX58">
        <v>6.6505181264543773E-7</v>
      </c>
      <c r="HY58">
        <v>-1.850793754579626E-10</v>
      </c>
      <c r="HZ58">
        <v>-0.20990740766935481</v>
      </c>
      <c r="IA58">
        <v>-1.648161748699347E-2</v>
      </c>
      <c r="IB58">
        <v>1.7912429842672831E-3</v>
      </c>
      <c r="IC58">
        <v>-1.8786734536791681E-5</v>
      </c>
      <c r="ID58">
        <v>3</v>
      </c>
      <c r="IE58">
        <v>2022</v>
      </c>
      <c r="IF58">
        <v>2</v>
      </c>
      <c r="IG58">
        <v>30</v>
      </c>
      <c r="IH58">
        <v>0.8</v>
      </c>
      <c r="II58">
        <v>0.8</v>
      </c>
      <c r="IJ58">
        <v>3.1311</v>
      </c>
      <c r="IK58">
        <v>2.67822</v>
      </c>
      <c r="IL58">
        <v>1.4526399999999999</v>
      </c>
      <c r="IM58">
        <v>2.33521</v>
      </c>
      <c r="IN58">
        <v>1.5942400000000001</v>
      </c>
      <c r="IO58">
        <v>2.3107899999999999</v>
      </c>
      <c r="IP58">
        <v>44.278700000000001</v>
      </c>
      <c r="IQ58">
        <v>23.903600000000001</v>
      </c>
      <c r="IR58">
        <v>18</v>
      </c>
      <c r="IS58">
        <v>470.00299999999999</v>
      </c>
      <c r="IT58">
        <v>478.33300000000003</v>
      </c>
      <c r="IU58">
        <v>28.045300000000001</v>
      </c>
      <c r="IV58">
        <v>35.89</v>
      </c>
      <c r="IW58">
        <v>30.0001</v>
      </c>
      <c r="IX58">
        <v>35.774700000000003</v>
      </c>
      <c r="IY58">
        <v>35.730400000000003</v>
      </c>
      <c r="IZ58">
        <v>62.572000000000003</v>
      </c>
      <c r="JA58">
        <v>27.413799999999998</v>
      </c>
      <c r="JB58">
        <v>0</v>
      </c>
      <c r="JC58">
        <v>28.025600000000001</v>
      </c>
      <c r="JD58">
        <v>1500</v>
      </c>
      <c r="JE58">
        <v>25.454000000000001</v>
      </c>
      <c r="JF58">
        <v>98.409800000000004</v>
      </c>
      <c r="JG58">
        <v>97.971100000000007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29</v>
      </c>
      <c r="B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2022-08-03T19:47:54Z</dcterms:created>
  <dcterms:modified xsi:type="dcterms:W3CDTF">2022-08-04T18:44:17Z</dcterms:modified>
</cp:coreProperties>
</file>