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1\2021-08-04 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R112" i="1" l="1"/>
  <c r="V112" i="1" s="1"/>
  <c r="BQ112" i="1"/>
  <c r="BO112" i="1"/>
  <c r="BP112" i="1" s="1"/>
  <c r="AY112" i="1" s="1"/>
  <c r="BM112" i="1"/>
  <c r="BN112" i="1" s="1"/>
  <c r="BL112" i="1"/>
  <c r="BK112" i="1"/>
  <c r="BJ112" i="1"/>
  <c r="BI112" i="1"/>
  <c r="BG112" i="1"/>
  <c r="BH112" i="1" s="1"/>
  <c r="BD112" i="1"/>
  <c r="BC112" i="1"/>
  <c r="BA112" i="1"/>
  <c r="AW112" i="1"/>
  <c r="AQ112" i="1"/>
  <c r="AL112" i="1"/>
  <c r="AJ112" i="1"/>
  <c r="AB112" i="1"/>
  <c r="AA112" i="1"/>
  <c r="Z112" i="1"/>
  <c r="S112" i="1"/>
  <c r="Q112" i="1"/>
  <c r="BR111" i="1"/>
  <c r="V111" i="1" s="1"/>
  <c r="BQ111" i="1"/>
  <c r="BP111" i="1" s="1"/>
  <c r="AY111" i="1" s="1"/>
  <c r="BA111" i="1" s="1"/>
  <c r="BO111" i="1"/>
  <c r="BL111" i="1"/>
  <c r="BK111" i="1"/>
  <c r="BJ111" i="1"/>
  <c r="BI111" i="1"/>
  <c r="BM111" i="1" s="1"/>
  <c r="BN111" i="1" s="1"/>
  <c r="BH111" i="1"/>
  <c r="BG111" i="1"/>
  <c r="BC111" i="1"/>
  <c r="AW111" i="1"/>
  <c r="AQ111" i="1"/>
  <c r="BD111" i="1" s="1"/>
  <c r="AL111" i="1"/>
  <c r="AJ111" i="1"/>
  <c r="N111" i="1" s="1"/>
  <c r="AB111" i="1"/>
  <c r="AA111" i="1"/>
  <c r="Z111" i="1"/>
  <c r="S111" i="1"/>
  <c r="Q111" i="1"/>
  <c r="BR110" i="1"/>
  <c r="BQ110" i="1"/>
  <c r="BO110" i="1"/>
  <c r="BL110" i="1"/>
  <c r="BK110" i="1"/>
  <c r="BH110" i="1"/>
  <c r="BG110" i="1"/>
  <c r="BC110" i="1"/>
  <c r="AW110" i="1"/>
  <c r="AQ110" i="1"/>
  <c r="BD110" i="1" s="1"/>
  <c r="AL110" i="1"/>
  <c r="AJ110" i="1"/>
  <c r="L110" i="1" s="1"/>
  <c r="K110" i="1" s="1"/>
  <c r="AD110" i="1"/>
  <c r="AB110" i="1"/>
  <c r="AA110" i="1"/>
  <c r="Z110" i="1"/>
  <c r="S110" i="1"/>
  <c r="Q110" i="1"/>
  <c r="N110" i="1"/>
  <c r="M110" i="1"/>
  <c r="AZ110" i="1" s="1"/>
  <c r="BR109" i="1"/>
  <c r="BQ109" i="1"/>
  <c r="BO109" i="1"/>
  <c r="BP109" i="1" s="1"/>
  <c r="AY109" i="1" s="1"/>
  <c r="BL109" i="1"/>
  <c r="BK109" i="1"/>
  <c r="BG109" i="1"/>
  <c r="BJ109" i="1" s="1"/>
  <c r="BD109" i="1"/>
  <c r="BC109" i="1"/>
  <c r="AW109" i="1"/>
  <c r="BA109" i="1" s="1"/>
  <c r="AQ109" i="1"/>
  <c r="AL109" i="1"/>
  <c r="AJ109" i="1" s="1"/>
  <c r="AK109" i="1" s="1"/>
  <c r="AB109" i="1"/>
  <c r="AA109" i="1"/>
  <c r="S109" i="1"/>
  <c r="L109" i="1"/>
  <c r="K109" i="1"/>
  <c r="BR108" i="1"/>
  <c r="BQ108" i="1"/>
  <c r="BO108" i="1"/>
  <c r="BP108" i="1" s="1"/>
  <c r="AY108" i="1" s="1"/>
  <c r="BA108" i="1" s="1"/>
  <c r="BL108" i="1"/>
  <c r="BK108" i="1"/>
  <c r="BG108" i="1"/>
  <c r="BJ108" i="1" s="1"/>
  <c r="BC108" i="1"/>
  <c r="AW108" i="1"/>
  <c r="AQ108" i="1"/>
  <c r="BD108" i="1" s="1"/>
  <c r="AL108" i="1"/>
  <c r="AJ108" i="1"/>
  <c r="AB108" i="1"/>
  <c r="AA108" i="1"/>
  <c r="Z108" i="1"/>
  <c r="S108" i="1"/>
  <c r="Q108" i="1"/>
  <c r="BR107" i="1"/>
  <c r="BQ107" i="1"/>
  <c r="BO107" i="1"/>
  <c r="BP107" i="1" s="1"/>
  <c r="BL107" i="1"/>
  <c r="BK107" i="1"/>
  <c r="BJ107" i="1"/>
  <c r="BI107" i="1"/>
  <c r="BM107" i="1" s="1"/>
  <c r="BN107" i="1" s="1"/>
  <c r="BG107" i="1"/>
  <c r="BH107" i="1" s="1"/>
  <c r="BC107" i="1"/>
  <c r="AZ107" i="1"/>
  <c r="AY107" i="1"/>
  <c r="BA107" i="1" s="1"/>
  <c r="AW107" i="1"/>
  <c r="AQ107" i="1"/>
  <c r="BD107" i="1" s="1"/>
  <c r="AL107" i="1"/>
  <c r="AK107" i="1"/>
  <c r="AJ107" i="1"/>
  <c r="N107" i="1" s="1"/>
  <c r="AB107" i="1"/>
  <c r="AA107" i="1"/>
  <c r="Z107" i="1" s="1"/>
  <c r="S107" i="1"/>
  <c r="Q107" i="1"/>
  <c r="M107" i="1"/>
  <c r="BR106" i="1"/>
  <c r="BQ106" i="1"/>
  <c r="BP106" i="1"/>
  <c r="AY106" i="1" s="1"/>
  <c r="BO106" i="1"/>
  <c r="V106" i="1" s="1"/>
  <c r="BL106" i="1"/>
  <c r="BK106" i="1"/>
  <c r="BG106" i="1"/>
  <c r="BC106" i="1"/>
  <c r="AW106" i="1"/>
  <c r="AQ106" i="1"/>
  <c r="BD106" i="1" s="1"/>
  <c r="AL106" i="1"/>
  <c r="AJ106" i="1" s="1"/>
  <c r="M106" i="1" s="1"/>
  <c r="AZ106" i="1" s="1"/>
  <c r="BB106" i="1" s="1"/>
  <c r="AB106" i="1"/>
  <c r="AA106" i="1"/>
  <c r="Z106" i="1" s="1"/>
  <c r="S106" i="1"/>
  <c r="N106" i="1"/>
  <c r="BR105" i="1"/>
  <c r="BQ105" i="1"/>
  <c r="BO105" i="1"/>
  <c r="BP105" i="1" s="1"/>
  <c r="AY105" i="1" s="1"/>
  <c r="BA105" i="1" s="1"/>
  <c r="BL105" i="1"/>
  <c r="BK105" i="1"/>
  <c r="BG105" i="1"/>
  <c r="BJ105" i="1" s="1"/>
  <c r="BD105" i="1"/>
  <c r="BC105" i="1"/>
  <c r="AW105" i="1"/>
  <c r="AQ105" i="1"/>
  <c r="AL105" i="1"/>
  <c r="AJ105" i="1" s="1"/>
  <c r="AK105" i="1"/>
  <c r="AB105" i="1"/>
  <c r="AA105" i="1"/>
  <c r="S105" i="1"/>
  <c r="L105" i="1"/>
  <c r="K105" i="1" s="1"/>
  <c r="BR104" i="1"/>
  <c r="BQ104" i="1"/>
  <c r="BO104" i="1"/>
  <c r="BP104" i="1" s="1"/>
  <c r="AY104" i="1" s="1"/>
  <c r="BA104" i="1" s="1"/>
  <c r="BL104" i="1"/>
  <c r="BK104" i="1"/>
  <c r="BG104" i="1"/>
  <c r="BJ104" i="1" s="1"/>
  <c r="BC104" i="1"/>
  <c r="AW104" i="1"/>
  <c r="AQ104" i="1"/>
  <c r="BD104" i="1" s="1"/>
  <c r="AL104" i="1"/>
  <c r="AJ104" i="1"/>
  <c r="AB104" i="1"/>
  <c r="AA104" i="1"/>
  <c r="Z104" i="1"/>
  <c r="S104" i="1"/>
  <c r="Q104" i="1"/>
  <c r="BR103" i="1"/>
  <c r="BQ103" i="1"/>
  <c r="BO103" i="1"/>
  <c r="BL103" i="1"/>
  <c r="BK103" i="1"/>
  <c r="BJ103" i="1"/>
  <c r="BI103" i="1"/>
  <c r="BM103" i="1" s="1"/>
  <c r="BN103" i="1" s="1"/>
  <c r="BG103" i="1"/>
  <c r="BH103" i="1" s="1"/>
  <c r="BC103" i="1"/>
  <c r="AZ103" i="1"/>
  <c r="AW103" i="1"/>
  <c r="AQ103" i="1"/>
  <c r="BD103" i="1" s="1"/>
  <c r="AL103" i="1"/>
  <c r="AK103" i="1"/>
  <c r="AJ103" i="1"/>
  <c r="N103" i="1" s="1"/>
  <c r="AB103" i="1"/>
  <c r="AA103" i="1"/>
  <c r="Z103" i="1" s="1"/>
  <c r="S103" i="1"/>
  <c r="Q103" i="1"/>
  <c r="M103" i="1"/>
  <c r="BR102" i="1"/>
  <c r="BQ102" i="1"/>
  <c r="BO102" i="1"/>
  <c r="BP102" i="1" s="1"/>
  <c r="AY102" i="1" s="1"/>
  <c r="BL102" i="1"/>
  <c r="BK102" i="1"/>
  <c r="BH102" i="1"/>
  <c r="BG102" i="1"/>
  <c r="BC102" i="1"/>
  <c r="AW102" i="1"/>
  <c r="AQ102" i="1"/>
  <c r="BD102" i="1" s="1"/>
  <c r="AL102" i="1"/>
  <c r="AJ102" i="1" s="1"/>
  <c r="AB102" i="1"/>
  <c r="AA102" i="1"/>
  <c r="Z102" i="1" s="1"/>
  <c r="V102" i="1"/>
  <c r="S102" i="1"/>
  <c r="N102" i="1"/>
  <c r="M102" i="1"/>
  <c r="AZ102" i="1" s="1"/>
  <c r="BR101" i="1"/>
  <c r="BQ101" i="1"/>
  <c r="BO101" i="1"/>
  <c r="BP101" i="1" s="1"/>
  <c r="AY101" i="1" s="1"/>
  <c r="BA101" i="1" s="1"/>
  <c r="BL101" i="1"/>
  <c r="BK101" i="1"/>
  <c r="BG101" i="1"/>
  <c r="BJ101" i="1" s="1"/>
  <c r="BD101" i="1"/>
  <c r="BC101" i="1"/>
  <c r="AW101" i="1"/>
  <c r="AQ101" i="1"/>
  <c r="AL101" i="1"/>
  <c r="AJ101" i="1" s="1"/>
  <c r="AK101" i="1" s="1"/>
  <c r="AB101" i="1"/>
  <c r="AA101" i="1"/>
  <c r="Z101" i="1" s="1"/>
  <c r="S101" i="1"/>
  <c r="BR100" i="1"/>
  <c r="BQ100" i="1"/>
  <c r="BO100" i="1"/>
  <c r="BP100" i="1" s="1"/>
  <c r="AY100" i="1" s="1"/>
  <c r="BL100" i="1"/>
  <c r="BK100" i="1"/>
  <c r="BG100" i="1"/>
  <c r="BJ100" i="1" s="1"/>
  <c r="BC100" i="1"/>
  <c r="BA100" i="1"/>
  <c r="AW100" i="1"/>
  <c r="AQ100" i="1"/>
  <c r="BD100" i="1" s="1"/>
  <c r="AL100" i="1"/>
  <c r="AJ100" i="1"/>
  <c r="AB100" i="1"/>
  <c r="AA100" i="1"/>
  <c r="Z100" i="1"/>
  <c r="S100" i="1"/>
  <c r="Q100" i="1"/>
  <c r="BR99" i="1"/>
  <c r="BQ99" i="1"/>
  <c r="BO99" i="1"/>
  <c r="BP99" i="1" s="1"/>
  <c r="BL99" i="1"/>
  <c r="BK99" i="1"/>
  <c r="BJ99" i="1"/>
  <c r="BI99" i="1"/>
  <c r="BM99" i="1" s="1"/>
  <c r="BN99" i="1" s="1"/>
  <c r="BG99" i="1"/>
  <c r="BH99" i="1" s="1"/>
  <c r="BC99" i="1"/>
  <c r="AZ99" i="1"/>
  <c r="AY99" i="1"/>
  <c r="BA99" i="1" s="1"/>
  <c r="AW99" i="1"/>
  <c r="AQ99" i="1"/>
  <c r="BD99" i="1" s="1"/>
  <c r="AL99" i="1"/>
  <c r="AK99" i="1"/>
  <c r="AJ99" i="1"/>
  <c r="N99" i="1" s="1"/>
  <c r="AB99" i="1"/>
  <c r="AA99" i="1"/>
  <c r="Z99" i="1" s="1"/>
  <c r="S99" i="1"/>
  <c r="Q99" i="1"/>
  <c r="M99" i="1"/>
  <c r="BR98" i="1"/>
  <c r="BQ98" i="1"/>
  <c r="BO98" i="1"/>
  <c r="BP98" i="1" s="1"/>
  <c r="AY98" i="1" s="1"/>
  <c r="BL98" i="1"/>
  <c r="BK98" i="1"/>
  <c r="BH98" i="1"/>
  <c r="BG98" i="1"/>
  <c r="BJ98" i="1" s="1"/>
  <c r="BC98" i="1"/>
  <c r="AW98" i="1"/>
  <c r="AQ98" i="1"/>
  <c r="BD98" i="1" s="1"/>
  <c r="AL98" i="1"/>
  <c r="AJ98" i="1" s="1"/>
  <c r="AB98" i="1"/>
  <c r="AA98" i="1"/>
  <c r="Z98" i="1" s="1"/>
  <c r="S98" i="1"/>
  <c r="BR97" i="1"/>
  <c r="BQ97" i="1"/>
  <c r="BO97" i="1"/>
  <c r="BL97" i="1"/>
  <c r="BK97" i="1"/>
  <c r="BG97" i="1"/>
  <c r="BC97" i="1"/>
  <c r="AW97" i="1"/>
  <c r="AQ97" i="1"/>
  <c r="BD97" i="1" s="1"/>
  <c r="AL97" i="1"/>
  <c r="AJ97" i="1" s="1"/>
  <c r="AK97" i="1" s="1"/>
  <c r="AB97" i="1"/>
  <c r="AA97" i="1"/>
  <c r="Z97" i="1" s="1"/>
  <c r="S97" i="1"/>
  <c r="M97" i="1"/>
  <c r="AZ97" i="1" s="1"/>
  <c r="L97" i="1"/>
  <c r="K97" i="1"/>
  <c r="BR96" i="1"/>
  <c r="BQ96" i="1"/>
  <c r="BO96" i="1"/>
  <c r="BL96" i="1"/>
  <c r="BK96" i="1"/>
  <c r="BG96" i="1"/>
  <c r="BC96" i="1"/>
  <c r="AW96" i="1"/>
  <c r="AQ96" i="1"/>
  <c r="BD96" i="1" s="1"/>
  <c r="AL96" i="1"/>
  <c r="AK96" i="1"/>
  <c r="AJ96" i="1"/>
  <c r="AB96" i="1"/>
  <c r="AA96" i="1"/>
  <c r="Z96" i="1" s="1"/>
  <c r="S96" i="1"/>
  <c r="M96" i="1"/>
  <c r="AZ96" i="1" s="1"/>
  <c r="BR95" i="1"/>
  <c r="BQ95" i="1"/>
  <c r="BO95" i="1"/>
  <c r="BP95" i="1" s="1"/>
  <c r="BM95" i="1"/>
  <c r="BN95" i="1" s="1"/>
  <c r="BL95" i="1"/>
  <c r="BK95" i="1"/>
  <c r="BJ95" i="1"/>
  <c r="BI95" i="1"/>
  <c r="BG95" i="1"/>
  <c r="BH95" i="1" s="1"/>
  <c r="BC95" i="1"/>
  <c r="AZ95" i="1"/>
  <c r="AY95" i="1"/>
  <c r="BA95" i="1" s="1"/>
  <c r="AW95" i="1"/>
  <c r="AQ95" i="1"/>
  <c r="BD95" i="1" s="1"/>
  <c r="AL95" i="1"/>
  <c r="AK95" i="1"/>
  <c r="AJ95" i="1"/>
  <c r="N95" i="1" s="1"/>
  <c r="AB95" i="1"/>
  <c r="AA95" i="1"/>
  <c r="Z95" i="1" s="1"/>
  <c r="S95" i="1"/>
  <c r="Q95" i="1"/>
  <c r="M95" i="1"/>
  <c r="BR94" i="1"/>
  <c r="BQ94" i="1"/>
  <c r="BO94" i="1"/>
  <c r="BL94" i="1"/>
  <c r="BK94" i="1"/>
  <c r="BG94" i="1"/>
  <c r="BJ94" i="1" s="1"/>
  <c r="BC94" i="1"/>
  <c r="AW94" i="1"/>
  <c r="AQ94" i="1"/>
  <c r="BD94" i="1" s="1"/>
  <c r="AL94" i="1"/>
  <c r="AJ94" i="1" s="1"/>
  <c r="L94" i="1" s="1"/>
  <c r="AB94" i="1"/>
  <c r="AA94" i="1"/>
  <c r="Z94" i="1" s="1"/>
  <c r="S94" i="1"/>
  <c r="Q94" i="1"/>
  <c r="N94" i="1"/>
  <c r="M94" i="1"/>
  <c r="AZ94" i="1" s="1"/>
  <c r="K94" i="1"/>
  <c r="BR93" i="1"/>
  <c r="BQ93" i="1"/>
  <c r="BO93" i="1"/>
  <c r="BP93" i="1" s="1"/>
  <c r="AY93" i="1" s="1"/>
  <c r="BL93" i="1"/>
  <c r="BK93" i="1"/>
  <c r="BH93" i="1"/>
  <c r="BG93" i="1"/>
  <c r="BJ93" i="1" s="1"/>
  <c r="BD93" i="1"/>
  <c r="BC93" i="1"/>
  <c r="AW93" i="1"/>
  <c r="AQ93" i="1"/>
  <c r="AL93" i="1"/>
  <c r="AJ93" i="1" s="1"/>
  <c r="N93" i="1" s="1"/>
  <c r="AB93" i="1"/>
  <c r="Z93" i="1" s="1"/>
  <c r="AA93" i="1"/>
  <c r="V93" i="1"/>
  <c r="S93" i="1"/>
  <c r="Q93" i="1"/>
  <c r="L93" i="1"/>
  <c r="K93" i="1" s="1"/>
  <c r="BR92" i="1"/>
  <c r="BQ92" i="1"/>
  <c r="BP92" i="1" s="1"/>
  <c r="BO92" i="1"/>
  <c r="BL92" i="1"/>
  <c r="BK92" i="1"/>
  <c r="BI92" i="1"/>
  <c r="BM92" i="1" s="1"/>
  <c r="BN92" i="1" s="1"/>
  <c r="BH92" i="1"/>
  <c r="BG92" i="1"/>
  <c r="BJ92" i="1" s="1"/>
  <c r="BD92" i="1"/>
  <c r="BC92" i="1"/>
  <c r="AY92" i="1"/>
  <c r="AW92" i="1"/>
  <c r="BA92" i="1" s="1"/>
  <c r="AQ92" i="1"/>
  <c r="AL92" i="1"/>
  <c r="AJ92" i="1" s="1"/>
  <c r="AB92" i="1"/>
  <c r="AA92" i="1"/>
  <c r="Z92" i="1"/>
  <c r="V92" i="1"/>
  <c r="S92" i="1"/>
  <c r="BR91" i="1"/>
  <c r="BQ91" i="1"/>
  <c r="BO91" i="1"/>
  <c r="BL91" i="1"/>
  <c r="BK91" i="1"/>
  <c r="BG91" i="1"/>
  <c r="BC91" i="1"/>
  <c r="AW91" i="1"/>
  <c r="AQ91" i="1"/>
  <c r="BD91" i="1" s="1"/>
  <c r="AL91" i="1"/>
  <c r="AJ91" i="1"/>
  <c r="AB91" i="1"/>
  <c r="AA91" i="1"/>
  <c r="Z91" i="1"/>
  <c r="S91" i="1"/>
  <c r="M91" i="1"/>
  <c r="AZ91" i="1" s="1"/>
  <c r="BR90" i="1"/>
  <c r="V90" i="1" s="1"/>
  <c r="BQ90" i="1"/>
  <c r="BP90" i="1"/>
  <c r="AY90" i="1" s="1"/>
  <c r="BO90" i="1"/>
  <c r="BL90" i="1"/>
  <c r="BK90" i="1"/>
  <c r="BJ90" i="1"/>
  <c r="BH90" i="1"/>
  <c r="BG90" i="1"/>
  <c r="BI90" i="1" s="1"/>
  <c r="BM90" i="1" s="1"/>
  <c r="BN90" i="1" s="1"/>
  <c r="BC90" i="1"/>
  <c r="AW90" i="1"/>
  <c r="AQ90" i="1"/>
  <c r="BD90" i="1" s="1"/>
  <c r="AL90" i="1"/>
  <c r="AK90" i="1"/>
  <c r="AJ90" i="1"/>
  <c r="M90" i="1" s="1"/>
  <c r="AZ90" i="1" s="1"/>
  <c r="AB90" i="1"/>
  <c r="AA90" i="1"/>
  <c r="Z90" i="1" s="1"/>
  <c r="S90" i="1"/>
  <c r="N90" i="1"/>
  <c r="BR89" i="1"/>
  <c r="BQ89" i="1"/>
  <c r="BP89" i="1"/>
  <c r="AY89" i="1" s="1"/>
  <c r="BA89" i="1" s="1"/>
  <c r="BO89" i="1"/>
  <c r="BN89" i="1"/>
  <c r="BL89" i="1"/>
  <c r="BK89" i="1"/>
  <c r="BJ89" i="1"/>
  <c r="BI89" i="1"/>
  <c r="BM89" i="1" s="1"/>
  <c r="BH89" i="1"/>
  <c r="BG89" i="1"/>
  <c r="BD89" i="1"/>
  <c r="BC89" i="1"/>
  <c r="AW89" i="1"/>
  <c r="AQ89" i="1"/>
  <c r="AL89" i="1"/>
  <c r="AJ89" i="1" s="1"/>
  <c r="AD89" i="1"/>
  <c r="AB89" i="1"/>
  <c r="AA89" i="1"/>
  <c r="Z89" i="1" s="1"/>
  <c r="V89" i="1"/>
  <c r="S89" i="1"/>
  <c r="Q89" i="1"/>
  <c r="N89" i="1"/>
  <c r="L89" i="1"/>
  <c r="K89" i="1" s="1"/>
  <c r="BR88" i="1"/>
  <c r="BQ88" i="1"/>
  <c r="BP88" i="1" s="1"/>
  <c r="AY88" i="1" s="1"/>
  <c r="BO88" i="1"/>
  <c r="BN88" i="1"/>
  <c r="BL88" i="1"/>
  <c r="BK88" i="1"/>
  <c r="BI88" i="1"/>
  <c r="BM88" i="1" s="1"/>
  <c r="BH88" i="1"/>
  <c r="BG88" i="1"/>
  <c r="BJ88" i="1" s="1"/>
  <c r="BD88" i="1"/>
  <c r="BC88" i="1"/>
  <c r="AW88" i="1"/>
  <c r="AQ88" i="1"/>
  <c r="AL88" i="1"/>
  <c r="AJ88" i="1"/>
  <c r="AB88" i="1"/>
  <c r="Z88" i="1" s="1"/>
  <c r="AA88" i="1"/>
  <c r="V88" i="1"/>
  <c r="S88" i="1"/>
  <c r="BR87" i="1"/>
  <c r="BQ87" i="1"/>
  <c r="BO87" i="1"/>
  <c r="BL87" i="1"/>
  <c r="BK87" i="1"/>
  <c r="BG87" i="1"/>
  <c r="BC87" i="1"/>
  <c r="AW87" i="1"/>
  <c r="AQ87" i="1"/>
  <c r="BD87" i="1" s="1"/>
  <c r="AL87" i="1"/>
  <c r="AJ87" i="1"/>
  <c r="AB87" i="1"/>
  <c r="Z87" i="1" s="1"/>
  <c r="AA87" i="1"/>
  <c r="S87" i="1"/>
  <c r="BR86" i="1"/>
  <c r="V86" i="1" s="1"/>
  <c r="BQ86" i="1"/>
  <c r="BP86" i="1"/>
  <c r="AY86" i="1" s="1"/>
  <c r="BO86" i="1"/>
  <c r="BM86" i="1"/>
  <c r="BN86" i="1" s="1"/>
  <c r="BL86" i="1"/>
  <c r="BK86" i="1"/>
  <c r="BJ86" i="1"/>
  <c r="BH86" i="1"/>
  <c r="BG86" i="1"/>
  <c r="BI86" i="1" s="1"/>
  <c r="BC86" i="1"/>
  <c r="AW86" i="1"/>
  <c r="BA86" i="1" s="1"/>
  <c r="AQ86" i="1"/>
  <c r="BD86" i="1" s="1"/>
  <c r="AL86" i="1"/>
  <c r="AK86" i="1"/>
  <c r="AJ86" i="1"/>
  <c r="AB86" i="1"/>
  <c r="AA86" i="1"/>
  <c r="Z86" i="1" s="1"/>
  <c r="S86" i="1"/>
  <c r="N86" i="1"/>
  <c r="BR85" i="1"/>
  <c r="BQ85" i="1"/>
  <c r="BP85" i="1"/>
  <c r="AY85" i="1" s="1"/>
  <c r="BO85" i="1"/>
  <c r="BN85" i="1"/>
  <c r="BL85" i="1"/>
  <c r="BK85" i="1"/>
  <c r="BJ85" i="1"/>
  <c r="BI85" i="1"/>
  <c r="BM85" i="1" s="1"/>
  <c r="BH85" i="1"/>
  <c r="BG85" i="1"/>
  <c r="BD85" i="1"/>
  <c r="BC85" i="1"/>
  <c r="AW85" i="1"/>
  <c r="AQ85" i="1"/>
  <c r="AL85" i="1"/>
  <c r="AJ85" i="1" s="1"/>
  <c r="AB85" i="1"/>
  <c r="AA85" i="1"/>
  <c r="V85" i="1"/>
  <c r="S85" i="1"/>
  <c r="Q85" i="1"/>
  <c r="N85" i="1"/>
  <c r="L85" i="1"/>
  <c r="K85" i="1" s="1"/>
  <c r="AD85" i="1" s="1"/>
  <c r="BR84" i="1"/>
  <c r="BQ84" i="1"/>
  <c r="BP84" i="1"/>
  <c r="AY84" i="1" s="1"/>
  <c r="BO84" i="1"/>
  <c r="BL84" i="1"/>
  <c r="BK84" i="1"/>
  <c r="BI84" i="1"/>
  <c r="BM84" i="1" s="1"/>
  <c r="BN84" i="1" s="1"/>
  <c r="BH84" i="1"/>
  <c r="BG84" i="1"/>
  <c r="BJ84" i="1" s="1"/>
  <c r="BD84" i="1"/>
  <c r="BC84" i="1"/>
  <c r="AW84" i="1"/>
  <c r="AQ84" i="1"/>
  <c r="AL84" i="1"/>
  <c r="AJ84" i="1"/>
  <c r="L84" i="1" s="1"/>
  <c r="K84" i="1" s="1"/>
  <c r="AB84" i="1"/>
  <c r="Z84" i="1" s="1"/>
  <c r="AA84" i="1"/>
  <c r="V84" i="1"/>
  <c r="S84" i="1"/>
  <c r="N84" i="1"/>
  <c r="BR83" i="1"/>
  <c r="BQ83" i="1"/>
  <c r="BO83" i="1"/>
  <c r="BL83" i="1"/>
  <c r="BK83" i="1"/>
  <c r="BJ83" i="1"/>
  <c r="BG83" i="1"/>
  <c r="BD83" i="1"/>
  <c r="BC83" i="1"/>
  <c r="AZ83" i="1"/>
  <c r="AW83" i="1"/>
  <c r="AQ83" i="1"/>
  <c r="AL83" i="1"/>
  <c r="AJ83" i="1" s="1"/>
  <c r="AB83" i="1"/>
  <c r="Z83" i="1" s="1"/>
  <c r="AA83" i="1"/>
  <c r="S83" i="1"/>
  <c r="M83" i="1"/>
  <c r="BR82" i="1"/>
  <c r="BQ82" i="1"/>
  <c r="BP82" i="1"/>
  <c r="AY82" i="1" s="1"/>
  <c r="BO82" i="1"/>
  <c r="BL82" i="1"/>
  <c r="BK82" i="1"/>
  <c r="BJ82" i="1"/>
  <c r="BH82" i="1"/>
  <c r="BG82" i="1"/>
  <c r="BI82" i="1" s="1"/>
  <c r="BM82" i="1" s="1"/>
  <c r="BN82" i="1" s="1"/>
  <c r="BC82" i="1"/>
  <c r="AW82" i="1"/>
  <c r="BA82" i="1" s="1"/>
  <c r="AQ82" i="1"/>
  <c r="BD82" i="1" s="1"/>
  <c r="AL82" i="1"/>
  <c r="AK82" i="1"/>
  <c r="AJ82" i="1"/>
  <c r="AB82" i="1"/>
  <c r="AA82" i="1"/>
  <c r="Z82" i="1"/>
  <c r="V82" i="1"/>
  <c r="S82" i="1"/>
  <c r="BR81" i="1"/>
  <c r="V81" i="1" s="1"/>
  <c r="BQ81" i="1"/>
  <c r="BP81" i="1"/>
  <c r="AY81" i="1" s="1"/>
  <c r="BO81" i="1"/>
  <c r="BL81" i="1"/>
  <c r="BK81" i="1"/>
  <c r="BJ81" i="1"/>
  <c r="BI81" i="1"/>
  <c r="BM81" i="1" s="1"/>
  <c r="BN81" i="1" s="1"/>
  <c r="BH81" i="1"/>
  <c r="BG81" i="1"/>
  <c r="BD81" i="1"/>
  <c r="BC81" i="1"/>
  <c r="BA81" i="1"/>
  <c r="AW81" i="1"/>
  <c r="AQ81" i="1"/>
  <c r="AL81" i="1"/>
  <c r="AJ81" i="1" s="1"/>
  <c r="AB81" i="1"/>
  <c r="AA81" i="1"/>
  <c r="S81" i="1"/>
  <c r="Q81" i="1"/>
  <c r="N81" i="1"/>
  <c r="L81" i="1"/>
  <c r="K81" i="1" s="1"/>
  <c r="AD81" i="1" s="1"/>
  <c r="BR80" i="1"/>
  <c r="BQ80" i="1"/>
  <c r="BO80" i="1"/>
  <c r="BL80" i="1"/>
  <c r="BK80" i="1"/>
  <c r="BH80" i="1"/>
  <c r="BG80" i="1"/>
  <c r="BJ80" i="1" s="1"/>
  <c r="BC80" i="1"/>
  <c r="AW80" i="1"/>
  <c r="AQ80" i="1"/>
  <c r="BD80" i="1" s="1"/>
  <c r="AL80" i="1"/>
  <c r="AJ80" i="1" s="1"/>
  <c r="AB80" i="1"/>
  <c r="Z80" i="1" s="1"/>
  <c r="AA80" i="1"/>
  <c r="S80" i="1"/>
  <c r="BR79" i="1"/>
  <c r="BQ79" i="1"/>
  <c r="BO79" i="1"/>
  <c r="BP79" i="1" s="1"/>
  <c r="BM79" i="1"/>
  <c r="BN79" i="1" s="1"/>
  <c r="BL79" i="1"/>
  <c r="BK79" i="1"/>
  <c r="BJ79" i="1"/>
  <c r="BI79" i="1"/>
  <c r="BH79" i="1"/>
  <c r="BG79" i="1"/>
  <c r="BD79" i="1"/>
  <c r="BC79" i="1"/>
  <c r="AY79" i="1"/>
  <c r="AW79" i="1"/>
  <c r="BA79" i="1" s="1"/>
  <c r="AQ79" i="1"/>
  <c r="AL79" i="1"/>
  <c r="AJ79" i="1" s="1"/>
  <c r="AK79" i="1"/>
  <c r="AB79" i="1"/>
  <c r="AA79" i="1"/>
  <c r="Z79" i="1" s="1"/>
  <c r="V79" i="1"/>
  <c r="S79" i="1"/>
  <c r="BR78" i="1"/>
  <c r="BQ78" i="1"/>
  <c r="BP78" i="1" s="1"/>
  <c r="AY78" i="1" s="1"/>
  <c r="BO78" i="1"/>
  <c r="BL78" i="1"/>
  <c r="BK78" i="1"/>
  <c r="BJ78" i="1"/>
  <c r="BI78" i="1"/>
  <c r="BM78" i="1" s="1"/>
  <c r="BN78" i="1" s="1"/>
  <c r="BH78" i="1"/>
  <c r="BG78" i="1"/>
  <c r="BD78" i="1"/>
  <c r="BC78" i="1"/>
  <c r="BA78" i="1"/>
  <c r="AW78" i="1"/>
  <c r="AQ78" i="1"/>
  <c r="AL78" i="1"/>
  <c r="AJ78" i="1" s="1"/>
  <c r="AB78" i="1"/>
  <c r="Z78" i="1" s="1"/>
  <c r="AA78" i="1"/>
  <c r="V78" i="1"/>
  <c r="S78" i="1"/>
  <c r="Q78" i="1"/>
  <c r="L78" i="1"/>
  <c r="K78" i="1" s="1"/>
  <c r="BR77" i="1"/>
  <c r="BQ77" i="1"/>
  <c r="BO77" i="1"/>
  <c r="BL77" i="1"/>
  <c r="BK77" i="1"/>
  <c r="BI77" i="1"/>
  <c r="BM77" i="1" s="1"/>
  <c r="BN77" i="1" s="1"/>
  <c r="BG77" i="1"/>
  <c r="BJ77" i="1" s="1"/>
  <c r="BC77" i="1"/>
  <c r="AW77" i="1"/>
  <c r="AQ77" i="1"/>
  <c r="BD77" i="1" s="1"/>
  <c r="AL77" i="1"/>
  <c r="AJ77" i="1"/>
  <c r="AB77" i="1"/>
  <c r="AA77" i="1"/>
  <c r="Z77" i="1"/>
  <c r="S77" i="1"/>
  <c r="BR76" i="1"/>
  <c r="BQ76" i="1"/>
  <c r="BO76" i="1"/>
  <c r="BL76" i="1"/>
  <c r="BK76" i="1"/>
  <c r="BG76" i="1"/>
  <c r="BC76" i="1"/>
  <c r="AZ76" i="1"/>
  <c r="AW76" i="1"/>
  <c r="AQ76" i="1"/>
  <c r="BD76" i="1" s="1"/>
  <c r="AL76" i="1"/>
  <c r="AK76" i="1"/>
  <c r="AJ76" i="1"/>
  <c r="L76" i="1" s="1"/>
  <c r="K76" i="1" s="1"/>
  <c r="AB76" i="1"/>
  <c r="AA76" i="1"/>
  <c r="Z76" i="1" s="1"/>
  <c r="S76" i="1"/>
  <c r="N76" i="1"/>
  <c r="M76" i="1"/>
  <c r="BR75" i="1"/>
  <c r="BQ75" i="1"/>
  <c r="BP75" i="1"/>
  <c r="AY75" i="1" s="1"/>
  <c r="BO75" i="1"/>
  <c r="BM75" i="1"/>
  <c r="BN75" i="1" s="1"/>
  <c r="BL75" i="1"/>
  <c r="BK75" i="1"/>
  <c r="BJ75" i="1"/>
  <c r="BI75" i="1"/>
  <c r="BH75" i="1"/>
  <c r="BG75" i="1"/>
  <c r="BD75" i="1"/>
  <c r="BC75" i="1"/>
  <c r="AW75" i="1"/>
  <c r="BA75" i="1" s="1"/>
  <c r="AQ75" i="1"/>
  <c r="AL75" i="1"/>
  <c r="AJ75" i="1" s="1"/>
  <c r="AK75" i="1"/>
  <c r="AB75" i="1"/>
  <c r="AA75" i="1"/>
  <c r="Z75" i="1" s="1"/>
  <c r="V75" i="1"/>
  <c r="S75" i="1"/>
  <c r="BR74" i="1"/>
  <c r="BQ74" i="1"/>
  <c r="BP74" i="1" s="1"/>
  <c r="AY74" i="1" s="1"/>
  <c r="BA74" i="1" s="1"/>
  <c r="BO74" i="1"/>
  <c r="BL74" i="1"/>
  <c r="BK74" i="1"/>
  <c r="BJ74" i="1"/>
  <c r="BI74" i="1"/>
  <c r="BM74" i="1" s="1"/>
  <c r="BN74" i="1" s="1"/>
  <c r="BH74" i="1"/>
  <c r="BG74" i="1"/>
  <c r="BD74" i="1"/>
  <c r="BC74" i="1"/>
  <c r="AW74" i="1"/>
  <c r="AQ74" i="1"/>
  <c r="AL74" i="1"/>
  <c r="AJ74" i="1" s="1"/>
  <c r="AB74" i="1"/>
  <c r="Z74" i="1" s="1"/>
  <c r="AA74" i="1"/>
  <c r="V74" i="1"/>
  <c r="S74" i="1"/>
  <c r="Q74" i="1"/>
  <c r="L74" i="1"/>
  <c r="K74" i="1" s="1"/>
  <c r="BR73" i="1"/>
  <c r="BQ73" i="1"/>
  <c r="BO73" i="1"/>
  <c r="BL73" i="1"/>
  <c r="BK73" i="1"/>
  <c r="BI73" i="1"/>
  <c r="BM73" i="1" s="1"/>
  <c r="BN73" i="1" s="1"/>
  <c r="BG73" i="1"/>
  <c r="BJ73" i="1" s="1"/>
  <c r="BC73" i="1"/>
  <c r="AW73" i="1"/>
  <c r="AQ73" i="1"/>
  <c r="BD73" i="1" s="1"/>
  <c r="AL73" i="1"/>
  <c r="AJ73" i="1"/>
  <c r="AB73" i="1"/>
  <c r="AA73" i="1"/>
  <c r="Z73" i="1"/>
  <c r="S73" i="1"/>
  <c r="BR72" i="1"/>
  <c r="BQ72" i="1"/>
  <c r="BO72" i="1"/>
  <c r="BL72" i="1"/>
  <c r="BK72" i="1"/>
  <c r="BG72" i="1"/>
  <c r="BC72" i="1"/>
  <c r="AW72" i="1"/>
  <c r="AQ72" i="1"/>
  <c r="BD72" i="1" s="1"/>
  <c r="AL72" i="1"/>
  <c r="AJ72" i="1" s="1"/>
  <c r="M72" i="1" s="1"/>
  <c r="AZ72" i="1" s="1"/>
  <c r="AB72" i="1"/>
  <c r="AA72" i="1"/>
  <c r="Z72" i="1" s="1"/>
  <c r="S72" i="1"/>
  <c r="BR71" i="1"/>
  <c r="BQ71" i="1"/>
  <c r="BP71" i="1"/>
  <c r="AY71" i="1" s="1"/>
  <c r="BO71" i="1"/>
  <c r="BL71" i="1"/>
  <c r="BK71" i="1"/>
  <c r="BH71" i="1"/>
  <c r="BG71" i="1"/>
  <c r="BJ71" i="1" s="1"/>
  <c r="BC71" i="1"/>
  <c r="AW71" i="1"/>
  <c r="BA71" i="1" s="1"/>
  <c r="AQ71" i="1"/>
  <c r="BD71" i="1" s="1"/>
  <c r="AL71" i="1"/>
  <c r="AJ71" i="1" s="1"/>
  <c r="AK71" i="1"/>
  <c r="AB71" i="1"/>
  <c r="AA71" i="1"/>
  <c r="Z71" i="1" s="1"/>
  <c r="V71" i="1"/>
  <c r="S71" i="1"/>
  <c r="BR70" i="1"/>
  <c r="BQ70" i="1"/>
  <c r="BO70" i="1"/>
  <c r="BP70" i="1" s="1"/>
  <c r="AY70" i="1" s="1"/>
  <c r="BL70" i="1"/>
  <c r="BK70" i="1"/>
  <c r="BI70" i="1"/>
  <c r="BM70" i="1" s="1"/>
  <c r="BN70" i="1" s="1"/>
  <c r="BG70" i="1"/>
  <c r="BJ70" i="1" s="1"/>
  <c r="BD70" i="1"/>
  <c r="BC70" i="1"/>
  <c r="BA70" i="1"/>
  <c r="AW70" i="1"/>
  <c r="AQ70" i="1"/>
  <c r="AL70" i="1"/>
  <c r="AJ70" i="1" s="1"/>
  <c r="L70" i="1" s="1"/>
  <c r="K70" i="1" s="1"/>
  <c r="AB70" i="1"/>
  <c r="Z70" i="1" s="1"/>
  <c r="AA70" i="1"/>
  <c r="V70" i="1"/>
  <c r="S70" i="1"/>
  <c r="Q70" i="1"/>
  <c r="BR69" i="1"/>
  <c r="BQ69" i="1"/>
  <c r="BO69" i="1"/>
  <c r="BL69" i="1"/>
  <c r="BK69" i="1"/>
  <c r="BJ69" i="1"/>
  <c r="BI69" i="1"/>
  <c r="BM69" i="1" s="1"/>
  <c r="BN69" i="1" s="1"/>
  <c r="BG69" i="1"/>
  <c r="BH69" i="1" s="1"/>
  <c r="BC69" i="1"/>
  <c r="AW69" i="1"/>
  <c r="AQ69" i="1"/>
  <c r="BD69" i="1" s="1"/>
  <c r="AL69" i="1"/>
  <c r="AJ69" i="1"/>
  <c r="AB69" i="1"/>
  <c r="AA69" i="1"/>
  <c r="Z69" i="1"/>
  <c r="S69" i="1"/>
  <c r="BR68" i="1"/>
  <c r="BQ68" i="1"/>
  <c r="BO68" i="1"/>
  <c r="BL68" i="1"/>
  <c r="BK68" i="1"/>
  <c r="BG68" i="1"/>
  <c r="BI68" i="1" s="1"/>
  <c r="BM68" i="1" s="1"/>
  <c r="BN68" i="1" s="1"/>
  <c r="BC68" i="1"/>
  <c r="AZ68" i="1"/>
  <c r="AW68" i="1"/>
  <c r="AQ68" i="1"/>
  <c r="BD68" i="1" s="1"/>
  <c r="AL68" i="1"/>
  <c r="AJ68" i="1" s="1"/>
  <c r="AB68" i="1"/>
  <c r="AA68" i="1"/>
  <c r="Z68" i="1" s="1"/>
  <c r="S68" i="1"/>
  <c r="N68" i="1"/>
  <c r="M68" i="1"/>
  <c r="BR67" i="1"/>
  <c r="BQ67" i="1"/>
  <c r="BO67" i="1"/>
  <c r="BP67" i="1" s="1"/>
  <c r="AY67" i="1" s="1"/>
  <c r="BL67" i="1"/>
  <c r="BK67" i="1"/>
  <c r="BH67" i="1"/>
  <c r="BG67" i="1"/>
  <c r="BC67" i="1"/>
  <c r="AW67" i="1"/>
  <c r="AQ67" i="1"/>
  <c r="BD67" i="1" s="1"/>
  <c r="AL67" i="1"/>
  <c r="AJ67" i="1" s="1"/>
  <c r="AB67" i="1"/>
  <c r="AA67" i="1"/>
  <c r="Z67" i="1" s="1"/>
  <c r="S67" i="1"/>
  <c r="BR66" i="1"/>
  <c r="BQ66" i="1"/>
  <c r="BO66" i="1"/>
  <c r="BP66" i="1" s="1"/>
  <c r="AY66" i="1" s="1"/>
  <c r="BA66" i="1" s="1"/>
  <c r="BL66" i="1"/>
  <c r="BK66" i="1"/>
  <c r="BI66" i="1"/>
  <c r="BM66" i="1" s="1"/>
  <c r="BN66" i="1" s="1"/>
  <c r="BG66" i="1"/>
  <c r="BJ66" i="1" s="1"/>
  <c r="BD66" i="1"/>
  <c r="BC66" i="1"/>
  <c r="AW66" i="1"/>
  <c r="AQ66" i="1"/>
  <c r="AL66" i="1"/>
  <c r="AJ66" i="1"/>
  <c r="AB66" i="1"/>
  <c r="AA66" i="1"/>
  <c r="Z66" i="1"/>
  <c r="V66" i="1"/>
  <c r="S66" i="1"/>
  <c r="BR65" i="1"/>
  <c r="BQ65" i="1"/>
  <c r="BO65" i="1"/>
  <c r="BL65" i="1"/>
  <c r="BK65" i="1"/>
  <c r="BJ65" i="1"/>
  <c r="BG65" i="1"/>
  <c r="BH65" i="1" s="1"/>
  <c r="BC65" i="1"/>
  <c r="AW65" i="1"/>
  <c r="AQ65" i="1"/>
  <c r="BD65" i="1" s="1"/>
  <c r="AL65" i="1"/>
  <c r="AJ65" i="1"/>
  <c r="AB65" i="1"/>
  <c r="AA65" i="1"/>
  <c r="Z65" i="1"/>
  <c r="S65" i="1"/>
  <c r="BR64" i="1"/>
  <c r="BQ64" i="1"/>
  <c r="BP64" i="1"/>
  <c r="AY64" i="1" s="1"/>
  <c r="BA64" i="1" s="1"/>
  <c r="BO64" i="1"/>
  <c r="V64" i="1" s="1"/>
  <c r="BL64" i="1"/>
  <c r="BK64" i="1"/>
  <c r="BG64" i="1"/>
  <c r="BJ64" i="1" s="1"/>
  <c r="BC64" i="1"/>
  <c r="AW64" i="1"/>
  <c r="AQ64" i="1"/>
  <c r="BD64" i="1" s="1"/>
  <c r="AL64" i="1"/>
  <c r="AJ64" i="1" s="1"/>
  <c r="M64" i="1" s="1"/>
  <c r="AZ64" i="1" s="1"/>
  <c r="BB64" i="1" s="1"/>
  <c r="AK64" i="1"/>
  <c r="AB64" i="1"/>
  <c r="AA64" i="1"/>
  <c r="Z64" i="1"/>
  <c r="S64" i="1"/>
  <c r="Q64" i="1"/>
  <c r="N64" i="1"/>
  <c r="BR63" i="1"/>
  <c r="BQ63" i="1"/>
  <c r="BO63" i="1"/>
  <c r="BL63" i="1"/>
  <c r="BK63" i="1"/>
  <c r="BG63" i="1"/>
  <c r="BC63" i="1"/>
  <c r="AW63" i="1"/>
  <c r="AQ63" i="1"/>
  <c r="BD63" i="1" s="1"/>
  <c r="AL63" i="1"/>
  <c r="AJ63" i="1" s="1"/>
  <c r="AB63" i="1"/>
  <c r="AA63" i="1"/>
  <c r="Z63" i="1" s="1"/>
  <c r="S63" i="1"/>
  <c r="BR62" i="1"/>
  <c r="BQ62" i="1"/>
  <c r="BP62" i="1"/>
  <c r="AY62" i="1" s="1"/>
  <c r="BO62" i="1"/>
  <c r="BL62" i="1"/>
  <c r="BK62" i="1"/>
  <c r="BH62" i="1"/>
  <c r="BG62" i="1"/>
  <c r="BJ62" i="1" s="1"/>
  <c r="BC62" i="1"/>
  <c r="AW62" i="1"/>
  <c r="BA62" i="1" s="1"/>
  <c r="AQ62" i="1"/>
  <c r="BD62" i="1" s="1"/>
  <c r="AL62" i="1"/>
  <c r="AJ62" i="1" s="1"/>
  <c r="AK62" i="1"/>
  <c r="AB62" i="1"/>
  <c r="AA62" i="1"/>
  <c r="Z62" i="1" s="1"/>
  <c r="V62" i="1"/>
  <c r="S62" i="1"/>
  <c r="BR61" i="1"/>
  <c r="BQ61" i="1"/>
  <c r="BO61" i="1"/>
  <c r="BP61" i="1" s="1"/>
  <c r="AY61" i="1" s="1"/>
  <c r="BL61" i="1"/>
  <c r="BK61" i="1"/>
  <c r="BG61" i="1"/>
  <c r="BJ61" i="1" s="1"/>
  <c r="BD61" i="1"/>
  <c r="BC61" i="1"/>
  <c r="BA61" i="1"/>
  <c r="AW61" i="1"/>
  <c r="AQ61" i="1"/>
  <c r="AL61" i="1"/>
  <c r="AJ61" i="1" s="1"/>
  <c r="AB61" i="1"/>
  <c r="Z61" i="1" s="1"/>
  <c r="AA61" i="1"/>
  <c r="S61" i="1"/>
  <c r="BR60" i="1"/>
  <c r="V60" i="1" s="1"/>
  <c r="BQ60" i="1"/>
  <c r="BP60" i="1" s="1"/>
  <c r="AY60" i="1" s="1"/>
  <c r="BA60" i="1" s="1"/>
  <c r="BO60" i="1"/>
  <c r="BL60" i="1"/>
  <c r="BK60" i="1"/>
  <c r="BJ60" i="1"/>
  <c r="BI60" i="1"/>
  <c r="BM60" i="1" s="1"/>
  <c r="BN60" i="1" s="1"/>
  <c r="BH60" i="1"/>
  <c r="BG60" i="1"/>
  <c r="BC60" i="1"/>
  <c r="AW60" i="1"/>
  <c r="AQ60" i="1"/>
  <c r="BD60" i="1" s="1"/>
  <c r="AL60" i="1"/>
  <c r="AJ60" i="1"/>
  <c r="N60" i="1" s="1"/>
  <c r="AB60" i="1"/>
  <c r="AA60" i="1"/>
  <c r="Z60" i="1"/>
  <c r="S60" i="1"/>
  <c r="BR59" i="1"/>
  <c r="BQ59" i="1"/>
  <c r="BO59" i="1"/>
  <c r="BL59" i="1"/>
  <c r="BK59" i="1"/>
  <c r="BG59" i="1"/>
  <c r="BC59" i="1"/>
  <c r="AW59" i="1"/>
  <c r="AQ59" i="1"/>
  <c r="BD59" i="1" s="1"/>
  <c r="AL59" i="1"/>
  <c r="AJ59" i="1" s="1"/>
  <c r="AB59" i="1"/>
  <c r="AA59" i="1"/>
  <c r="Z59" i="1" s="1"/>
  <c r="S59" i="1"/>
  <c r="M59" i="1"/>
  <c r="AZ59" i="1" s="1"/>
  <c r="BR58" i="1"/>
  <c r="BQ58" i="1"/>
  <c r="BP58" i="1" s="1"/>
  <c r="AY58" i="1" s="1"/>
  <c r="BO58" i="1"/>
  <c r="BM58" i="1"/>
  <c r="BN58" i="1" s="1"/>
  <c r="BL58" i="1"/>
  <c r="BK58" i="1"/>
  <c r="BI58" i="1"/>
  <c r="BH58" i="1"/>
  <c r="BG58" i="1"/>
  <c r="BJ58" i="1" s="1"/>
  <c r="BD58" i="1"/>
  <c r="BC58" i="1"/>
  <c r="AW58" i="1"/>
  <c r="BA58" i="1" s="1"/>
  <c r="AQ58" i="1"/>
  <c r="AL58" i="1"/>
  <c r="AJ58" i="1" s="1"/>
  <c r="AK58" i="1"/>
  <c r="AB58" i="1"/>
  <c r="AA58" i="1"/>
  <c r="Z58" i="1" s="1"/>
  <c r="V58" i="1"/>
  <c r="S58" i="1"/>
  <c r="BR57" i="1"/>
  <c r="BQ57" i="1"/>
  <c r="BO57" i="1"/>
  <c r="BP57" i="1" s="1"/>
  <c r="AY57" i="1" s="1"/>
  <c r="BA57" i="1" s="1"/>
  <c r="BL57" i="1"/>
  <c r="BK57" i="1"/>
  <c r="BG57" i="1"/>
  <c r="BJ57" i="1" s="1"/>
  <c r="BC57" i="1"/>
  <c r="AW57" i="1"/>
  <c r="AQ57" i="1"/>
  <c r="BD57" i="1" s="1"/>
  <c r="AL57" i="1"/>
  <c r="AJ57" i="1"/>
  <c r="N57" i="1" s="1"/>
  <c r="AB57" i="1"/>
  <c r="AA57" i="1"/>
  <c r="Z57" i="1"/>
  <c r="S57" i="1"/>
  <c r="Q57" i="1"/>
  <c r="BR56" i="1"/>
  <c r="BQ56" i="1"/>
  <c r="BO56" i="1"/>
  <c r="BL56" i="1"/>
  <c r="BK56" i="1"/>
  <c r="BJ56" i="1"/>
  <c r="BI56" i="1"/>
  <c r="BM56" i="1" s="1"/>
  <c r="BN56" i="1" s="1"/>
  <c r="BG56" i="1"/>
  <c r="BH56" i="1" s="1"/>
  <c r="BC56" i="1"/>
  <c r="AZ56" i="1"/>
  <c r="AW56" i="1"/>
  <c r="AQ56" i="1"/>
  <c r="BD56" i="1" s="1"/>
  <c r="AL56" i="1"/>
  <c r="AK56" i="1"/>
  <c r="AJ56" i="1"/>
  <c r="N56" i="1" s="1"/>
  <c r="AB56" i="1"/>
  <c r="AA56" i="1"/>
  <c r="Z56" i="1" s="1"/>
  <c r="S56" i="1"/>
  <c r="M56" i="1"/>
  <c r="BR55" i="1"/>
  <c r="BQ55" i="1"/>
  <c r="BO55" i="1"/>
  <c r="BL55" i="1"/>
  <c r="BK55" i="1"/>
  <c r="BG55" i="1"/>
  <c r="BC55" i="1"/>
  <c r="AW55" i="1"/>
  <c r="AQ55" i="1"/>
  <c r="BD55" i="1" s="1"/>
  <c r="AL55" i="1"/>
  <c r="AJ55" i="1" s="1"/>
  <c r="AB55" i="1"/>
  <c r="AA55" i="1"/>
  <c r="Z55" i="1" s="1"/>
  <c r="S55" i="1"/>
  <c r="M55" i="1"/>
  <c r="AZ55" i="1" s="1"/>
  <c r="BR54" i="1"/>
  <c r="BQ54" i="1"/>
  <c r="BP54" i="1" s="1"/>
  <c r="AY54" i="1" s="1"/>
  <c r="BA54" i="1" s="1"/>
  <c r="BO54" i="1"/>
  <c r="BM54" i="1"/>
  <c r="BN54" i="1" s="1"/>
  <c r="BL54" i="1"/>
  <c r="BK54" i="1"/>
  <c r="BI54" i="1"/>
  <c r="BH54" i="1"/>
  <c r="BG54" i="1"/>
  <c r="BJ54" i="1" s="1"/>
  <c r="BD54" i="1"/>
  <c r="BC54" i="1"/>
  <c r="AW54" i="1"/>
  <c r="AQ54" i="1"/>
  <c r="AL54" i="1"/>
  <c r="AJ54" i="1" s="1"/>
  <c r="AB54" i="1"/>
  <c r="AA54" i="1"/>
  <c r="Z54" i="1" s="1"/>
  <c r="V54" i="1"/>
  <c r="S54" i="1"/>
  <c r="BR53" i="1"/>
  <c r="BQ53" i="1"/>
  <c r="BO53" i="1"/>
  <c r="BP53" i="1" s="1"/>
  <c r="AY53" i="1" s="1"/>
  <c r="BL53" i="1"/>
  <c r="BK53" i="1"/>
  <c r="BG53" i="1"/>
  <c r="BJ53" i="1" s="1"/>
  <c r="BC53" i="1"/>
  <c r="BA53" i="1"/>
  <c r="AW53" i="1"/>
  <c r="AQ53" i="1"/>
  <c r="BD53" i="1" s="1"/>
  <c r="AL53" i="1"/>
  <c r="AJ53" i="1"/>
  <c r="N53" i="1" s="1"/>
  <c r="AB53" i="1"/>
  <c r="AA53" i="1"/>
  <c r="Z53" i="1"/>
  <c r="S53" i="1"/>
  <c r="Q53" i="1"/>
  <c r="BR52" i="1"/>
  <c r="BQ52" i="1"/>
  <c r="BO52" i="1"/>
  <c r="BL52" i="1"/>
  <c r="BK52" i="1"/>
  <c r="BJ52" i="1"/>
  <c r="BI52" i="1"/>
  <c r="BM52" i="1" s="1"/>
  <c r="BN52" i="1" s="1"/>
  <c r="BG52" i="1"/>
  <c r="BH52" i="1" s="1"/>
  <c r="BC52" i="1"/>
  <c r="AZ52" i="1"/>
  <c r="AW52" i="1"/>
  <c r="AQ52" i="1"/>
  <c r="BD52" i="1" s="1"/>
  <c r="AL52" i="1"/>
  <c r="AK52" i="1"/>
  <c r="AJ52" i="1"/>
  <c r="N52" i="1" s="1"/>
  <c r="AB52" i="1"/>
  <c r="AA52" i="1"/>
  <c r="Z52" i="1" s="1"/>
  <c r="S52" i="1"/>
  <c r="M52" i="1"/>
  <c r="BR51" i="1"/>
  <c r="BQ51" i="1"/>
  <c r="BO51" i="1"/>
  <c r="BL51" i="1"/>
  <c r="BK51" i="1"/>
  <c r="BG51" i="1"/>
  <c r="BC51" i="1"/>
  <c r="AW51" i="1"/>
  <c r="AQ51" i="1"/>
  <c r="BD51" i="1" s="1"/>
  <c r="AL51" i="1"/>
  <c r="AJ51" i="1" s="1"/>
  <c r="AB51" i="1"/>
  <c r="AA51" i="1"/>
  <c r="Z51" i="1" s="1"/>
  <c r="S51" i="1"/>
  <c r="M51" i="1"/>
  <c r="AZ51" i="1" s="1"/>
  <c r="BR50" i="1"/>
  <c r="BQ50" i="1"/>
  <c r="BP50" i="1" s="1"/>
  <c r="AY50" i="1" s="1"/>
  <c r="BA50" i="1" s="1"/>
  <c r="BO50" i="1"/>
  <c r="BM50" i="1"/>
  <c r="BN50" i="1" s="1"/>
  <c r="BL50" i="1"/>
  <c r="BK50" i="1"/>
  <c r="BI50" i="1"/>
  <c r="BH50" i="1"/>
  <c r="BG50" i="1"/>
  <c r="BJ50" i="1" s="1"/>
  <c r="BD50" i="1"/>
  <c r="BC50" i="1"/>
  <c r="AW50" i="1"/>
  <c r="AQ50" i="1"/>
  <c r="AL50" i="1"/>
  <c r="AJ50" i="1" s="1"/>
  <c r="AK50" i="1"/>
  <c r="AB50" i="1"/>
  <c r="AA50" i="1"/>
  <c r="Z50" i="1" s="1"/>
  <c r="V50" i="1"/>
  <c r="S50" i="1"/>
  <c r="L50" i="1"/>
  <c r="K50" i="1"/>
  <c r="BR49" i="1"/>
  <c r="BQ49" i="1"/>
  <c r="BO49" i="1"/>
  <c r="BL49" i="1"/>
  <c r="BK49" i="1"/>
  <c r="BI49" i="1"/>
  <c r="BM49" i="1" s="1"/>
  <c r="BN49" i="1" s="1"/>
  <c r="BG49" i="1"/>
  <c r="BC49" i="1"/>
  <c r="AW49" i="1"/>
  <c r="AQ49" i="1"/>
  <c r="BD49" i="1" s="1"/>
  <c r="AL49" i="1"/>
  <c r="AJ49" i="1"/>
  <c r="AB49" i="1"/>
  <c r="AA49" i="1"/>
  <c r="Z49" i="1"/>
  <c r="S49" i="1"/>
  <c r="Q49" i="1"/>
  <c r="M49" i="1"/>
  <c r="AZ49" i="1" s="1"/>
  <c r="BR48" i="1"/>
  <c r="BQ48" i="1"/>
  <c r="BO48" i="1"/>
  <c r="BL48" i="1"/>
  <c r="BK48" i="1"/>
  <c r="BG48" i="1"/>
  <c r="BC48" i="1"/>
  <c r="AZ48" i="1"/>
  <c r="AW48" i="1"/>
  <c r="AQ48" i="1"/>
  <c r="BD48" i="1" s="1"/>
  <c r="AL48" i="1"/>
  <c r="AK48" i="1"/>
  <c r="AJ48" i="1"/>
  <c r="N48" i="1" s="1"/>
  <c r="AB48" i="1"/>
  <c r="AA48" i="1"/>
  <c r="Z48" i="1" s="1"/>
  <c r="S48" i="1"/>
  <c r="M48" i="1"/>
  <c r="BR47" i="1"/>
  <c r="BQ47" i="1"/>
  <c r="BP47" i="1"/>
  <c r="AY47" i="1" s="1"/>
  <c r="BA47" i="1" s="1"/>
  <c r="BO47" i="1"/>
  <c r="BL47" i="1"/>
  <c r="BK47" i="1"/>
  <c r="BG47" i="1"/>
  <c r="BC47" i="1"/>
  <c r="AW47" i="1"/>
  <c r="AQ47" i="1"/>
  <c r="BD47" i="1" s="1"/>
  <c r="AL47" i="1"/>
  <c r="AJ47" i="1" s="1"/>
  <c r="AB47" i="1"/>
  <c r="AA47" i="1"/>
  <c r="Z47" i="1" s="1"/>
  <c r="V47" i="1"/>
  <c r="S47" i="1"/>
  <c r="BR46" i="1"/>
  <c r="BQ46" i="1"/>
  <c r="BP46" i="1" s="1"/>
  <c r="AY46" i="1" s="1"/>
  <c r="BA46" i="1" s="1"/>
  <c r="BO46" i="1"/>
  <c r="BM46" i="1"/>
  <c r="BN46" i="1" s="1"/>
  <c r="BL46" i="1"/>
  <c r="BK46" i="1"/>
  <c r="BI46" i="1"/>
  <c r="BH46" i="1"/>
  <c r="BG46" i="1"/>
  <c r="BJ46" i="1" s="1"/>
  <c r="BD46" i="1"/>
  <c r="BC46" i="1"/>
  <c r="AW46" i="1"/>
  <c r="AQ46" i="1"/>
  <c r="AL46" i="1"/>
  <c r="AJ46" i="1" s="1"/>
  <c r="Q46" i="1" s="1"/>
  <c r="AK46" i="1"/>
  <c r="AB46" i="1"/>
  <c r="AA46" i="1"/>
  <c r="V46" i="1"/>
  <c r="S46" i="1"/>
  <c r="BR45" i="1"/>
  <c r="BQ45" i="1"/>
  <c r="BO45" i="1"/>
  <c r="BL45" i="1"/>
  <c r="BK45" i="1"/>
  <c r="BI45" i="1"/>
  <c r="BM45" i="1" s="1"/>
  <c r="BN45" i="1" s="1"/>
  <c r="BG45" i="1"/>
  <c r="BH45" i="1" s="1"/>
  <c r="BC45" i="1"/>
  <c r="AW45" i="1"/>
  <c r="AQ45" i="1"/>
  <c r="BD45" i="1" s="1"/>
  <c r="AL45" i="1"/>
  <c r="AJ45" i="1" s="1"/>
  <c r="AK45" i="1"/>
  <c r="AB45" i="1"/>
  <c r="AA45" i="1"/>
  <c r="Z45" i="1"/>
  <c r="S45" i="1"/>
  <c r="Q45" i="1"/>
  <c r="L45" i="1"/>
  <c r="K45" i="1" s="1"/>
  <c r="AD45" i="1" s="1"/>
  <c r="BR44" i="1"/>
  <c r="BQ44" i="1"/>
  <c r="BO44" i="1"/>
  <c r="BL44" i="1"/>
  <c r="BK44" i="1"/>
  <c r="BJ44" i="1"/>
  <c r="BI44" i="1"/>
  <c r="BM44" i="1" s="1"/>
  <c r="BN44" i="1" s="1"/>
  <c r="BG44" i="1"/>
  <c r="BH44" i="1" s="1"/>
  <c r="BD44" i="1"/>
  <c r="BC44" i="1"/>
  <c r="AW44" i="1"/>
  <c r="AQ44" i="1"/>
  <c r="AL44" i="1"/>
  <c r="AJ44" i="1"/>
  <c r="AB44" i="1"/>
  <c r="AA44" i="1"/>
  <c r="Z44" i="1"/>
  <c r="S44" i="1"/>
  <c r="BR43" i="1"/>
  <c r="BQ43" i="1"/>
  <c r="BO43" i="1"/>
  <c r="BL43" i="1"/>
  <c r="BK43" i="1"/>
  <c r="BG43" i="1"/>
  <c r="BC43" i="1"/>
  <c r="AZ43" i="1"/>
  <c r="AW43" i="1"/>
  <c r="AQ43" i="1"/>
  <c r="BD43" i="1" s="1"/>
  <c r="AL43" i="1"/>
  <c r="AJ43" i="1"/>
  <c r="N43" i="1" s="1"/>
  <c r="AB43" i="1"/>
  <c r="AA43" i="1"/>
  <c r="Z43" i="1"/>
  <c r="S43" i="1"/>
  <c r="M43" i="1"/>
  <c r="BR42" i="1"/>
  <c r="BQ42" i="1"/>
  <c r="BP42" i="1"/>
  <c r="AY42" i="1" s="1"/>
  <c r="BO42" i="1"/>
  <c r="BL42" i="1"/>
  <c r="BK42" i="1"/>
  <c r="BH42" i="1"/>
  <c r="BG42" i="1"/>
  <c r="BJ42" i="1" s="1"/>
  <c r="BC42" i="1"/>
  <c r="AW42" i="1"/>
  <c r="BA42" i="1" s="1"/>
  <c r="AQ42" i="1"/>
  <c r="BD42" i="1" s="1"/>
  <c r="AL42" i="1"/>
  <c r="AJ42" i="1" s="1"/>
  <c r="AK42" i="1" s="1"/>
  <c r="AB42" i="1"/>
  <c r="AA42" i="1"/>
  <c r="Z42" i="1" s="1"/>
  <c r="V42" i="1"/>
  <c r="S42" i="1"/>
  <c r="BR41" i="1"/>
  <c r="BQ41" i="1"/>
  <c r="BP41" i="1"/>
  <c r="AY41" i="1" s="1"/>
  <c r="BO41" i="1"/>
  <c r="BL41" i="1"/>
  <c r="BK41" i="1"/>
  <c r="BH41" i="1"/>
  <c r="BG41" i="1"/>
  <c r="BJ41" i="1" s="1"/>
  <c r="BD41" i="1"/>
  <c r="BC41" i="1"/>
  <c r="BA41" i="1"/>
  <c r="AW41" i="1"/>
  <c r="AQ41" i="1"/>
  <c r="AL41" i="1"/>
  <c r="AJ41" i="1" s="1"/>
  <c r="AB41" i="1"/>
  <c r="AA41" i="1"/>
  <c r="Z41" i="1" s="1"/>
  <c r="V41" i="1"/>
  <c r="W41" i="1" s="1"/>
  <c r="X41" i="1" s="1"/>
  <c r="AF41" i="1" s="1"/>
  <c r="T41" i="1"/>
  <c r="R41" i="1" s="1"/>
  <c r="U41" i="1" s="1"/>
  <c r="S41" i="1"/>
  <c r="Q41" i="1"/>
  <c r="L41" i="1"/>
  <c r="K41" i="1" s="1"/>
  <c r="AD41" i="1" s="1"/>
  <c r="BR40" i="1"/>
  <c r="V40" i="1" s="1"/>
  <c r="BQ40" i="1"/>
  <c r="BO40" i="1"/>
  <c r="BP40" i="1" s="1"/>
  <c r="BL40" i="1"/>
  <c r="BK40" i="1"/>
  <c r="BJ40" i="1"/>
  <c r="BI40" i="1"/>
  <c r="BM40" i="1" s="1"/>
  <c r="BN40" i="1" s="1"/>
  <c r="BG40" i="1"/>
  <c r="BH40" i="1" s="1"/>
  <c r="BD40" i="1"/>
  <c r="BC40" i="1"/>
  <c r="AY40" i="1"/>
  <c r="BA40" i="1" s="1"/>
  <c r="AW40" i="1"/>
  <c r="AQ40" i="1"/>
  <c r="AL40" i="1"/>
  <c r="AJ40" i="1"/>
  <c r="AB40" i="1"/>
  <c r="AA40" i="1"/>
  <c r="Z40" i="1"/>
  <c r="S40" i="1"/>
  <c r="BR39" i="1"/>
  <c r="BQ39" i="1"/>
  <c r="BO39" i="1"/>
  <c r="BL39" i="1"/>
  <c r="BK39" i="1"/>
  <c r="BJ39" i="1"/>
  <c r="BG39" i="1"/>
  <c r="BC39" i="1"/>
  <c r="AW39" i="1"/>
  <c r="AQ39" i="1"/>
  <c r="BD39" i="1" s="1"/>
  <c r="AL39" i="1"/>
  <c r="AJ39" i="1"/>
  <c r="N39" i="1" s="1"/>
  <c r="AB39" i="1"/>
  <c r="AA39" i="1"/>
  <c r="Z39" i="1"/>
  <c r="S39" i="1"/>
  <c r="M39" i="1"/>
  <c r="AZ39" i="1" s="1"/>
  <c r="BR38" i="1"/>
  <c r="BQ38" i="1"/>
  <c r="BP38" i="1"/>
  <c r="AY38" i="1" s="1"/>
  <c r="BO38" i="1"/>
  <c r="BL38" i="1"/>
  <c r="BK38" i="1"/>
  <c r="BH38" i="1"/>
  <c r="BG38" i="1"/>
  <c r="BJ38" i="1" s="1"/>
  <c r="BC38" i="1"/>
  <c r="AW38" i="1"/>
  <c r="BA38" i="1" s="1"/>
  <c r="AQ38" i="1"/>
  <c r="BD38" i="1" s="1"/>
  <c r="AL38" i="1"/>
  <c r="AJ38" i="1" s="1"/>
  <c r="AK38" i="1"/>
  <c r="AB38" i="1"/>
  <c r="AA38" i="1"/>
  <c r="Z38" i="1" s="1"/>
  <c r="V38" i="1"/>
  <c r="S38" i="1"/>
  <c r="BR37" i="1"/>
  <c r="BQ37" i="1"/>
  <c r="BP37" i="1"/>
  <c r="AY37" i="1" s="1"/>
  <c r="BO37" i="1"/>
  <c r="BL37" i="1"/>
  <c r="BK37" i="1"/>
  <c r="BH37" i="1"/>
  <c r="BG37" i="1"/>
  <c r="BJ37" i="1" s="1"/>
  <c r="BD37" i="1"/>
  <c r="BC37" i="1"/>
  <c r="BA37" i="1"/>
  <c r="AW37" i="1"/>
  <c r="AQ37" i="1"/>
  <c r="AL37" i="1"/>
  <c r="AJ37" i="1" s="1"/>
  <c r="AB37" i="1"/>
  <c r="AA37" i="1"/>
  <c r="V37" i="1"/>
  <c r="S37" i="1"/>
  <c r="Q37" i="1"/>
  <c r="L37" i="1"/>
  <c r="K37" i="1" s="1"/>
  <c r="AD37" i="1" s="1"/>
  <c r="BR36" i="1"/>
  <c r="V36" i="1" s="1"/>
  <c r="BQ36" i="1"/>
  <c r="BO36" i="1"/>
  <c r="BL36" i="1"/>
  <c r="BK36" i="1"/>
  <c r="BJ36" i="1"/>
  <c r="BI36" i="1"/>
  <c r="BM36" i="1" s="1"/>
  <c r="BN36" i="1" s="1"/>
  <c r="BG36" i="1"/>
  <c r="BH36" i="1" s="1"/>
  <c r="BD36" i="1"/>
  <c r="BC36" i="1"/>
  <c r="AW36" i="1"/>
  <c r="AQ36" i="1"/>
  <c r="AL36" i="1"/>
  <c r="AJ36" i="1"/>
  <c r="AB36" i="1"/>
  <c r="AA36" i="1"/>
  <c r="Z36" i="1"/>
  <c r="S36" i="1"/>
  <c r="BR35" i="1"/>
  <c r="BQ35" i="1"/>
  <c r="BO35" i="1"/>
  <c r="BL35" i="1"/>
  <c r="BK35" i="1"/>
  <c r="BG35" i="1"/>
  <c r="BH35" i="1" s="1"/>
  <c r="BC35" i="1"/>
  <c r="AZ35" i="1"/>
  <c r="AW35" i="1"/>
  <c r="AQ35" i="1"/>
  <c r="BD35" i="1" s="1"/>
  <c r="AL35" i="1"/>
  <c r="AJ35" i="1"/>
  <c r="N35" i="1" s="1"/>
  <c r="AB35" i="1"/>
  <c r="AA35" i="1"/>
  <c r="Z35" i="1"/>
  <c r="S35" i="1"/>
  <c r="M35" i="1"/>
  <c r="BR34" i="1"/>
  <c r="BQ34" i="1"/>
  <c r="BO34" i="1"/>
  <c r="BP34" i="1" s="1"/>
  <c r="AY34" i="1" s="1"/>
  <c r="BL34" i="1"/>
  <c r="BK34" i="1"/>
  <c r="BH34" i="1"/>
  <c r="BG34" i="1"/>
  <c r="BC34" i="1"/>
  <c r="AW34" i="1"/>
  <c r="AQ34" i="1"/>
  <c r="BD34" i="1" s="1"/>
  <c r="AL34" i="1"/>
  <c r="AJ34" i="1" s="1"/>
  <c r="AB34" i="1"/>
  <c r="AA34" i="1"/>
  <c r="Z34" i="1" s="1"/>
  <c r="S34" i="1"/>
  <c r="BR33" i="1"/>
  <c r="BQ33" i="1"/>
  <c r="BP33" i="1"/>
  <c r="AY33" i="1" s="1"/>
  <c r="BO33" i="1"/>
  <c r="BL33" i="1"/>
  <c r="BK33" i="1"/>
  <c r="BH33" i="1"/>
  <c r="BG33" i="1"/>
  <c r="BJ33" i="1" s="1"/>
  <c r="BD33" i="1"/>
  <c r="BC33" i="1"/>
  <c r="BA33" i="1"/>
  <c r="AW33" i="1"/>
  <c r="AQ33" i="1"/>
  <c r="AL33" i="1"/>
  <c r="AJ33" i="1" s="1"/>
  <c r="M33" i="1" s="1"/>
  <c r="AZ33" i="1" s="1"/>
  <c r="BB33" i="1" s="1"/>
  <c r="AB33" i="1"/>
  <c r="AA33" i="1"/>
  <c r="Z33" i="1" s="1"/>
  <c r="V33" i="1"/>
  <c r="S33" i="1"/>
  <c r="N33" i="1"/>
  <c r="L33" i="1"/>
  <c r="K33" i="1"/>
  <c r="BR32" i="1"/>
  <c r="V32" i="1" s="1"/>
  <c r="BQ32" i="1"/>
  <c r="BO32" i="1"/>
  <c r="BP32" i="1" s="1"/>
  <c r="AY32" i="1" s="1"/>
  <c r="BA32" i="1" s="1"/>
  <c r="BL32" i="1"/>
  <c r="BK32" i="1"/>
  <c r="BJ32" i="1"/>
  <c r="BI32" i="1"/>
  <c r="BM32" i="1" s="1"/>
  <c r="BN32" i="1" s="1"/>
  <c r="BG32" i="1"/>
  <c r="BH32" i="1" s="1"/>
  <c r="BD32" i="1"/>
  <c r="BC32" i="1"/>
  <c r="AW32" i="1"/>
  <c r="AQ32" i="1"/>
  <c r="AL32" i="1"/>
  <c r="AJ32" i="1" s="1"/>
  <c r="AB32" i="1"/>
  <c r="AA32" i="1"/>
  <c r="Z32" i="1"/>
  <c r="S32" i="1"/>
  <c r="BR31" i="1"/>
  <c r="BQ31" i="1"/>
  <c r="BO31" i="1"/>
  <c r="BL31" i="1"/>
  <c r="BK31" i="1"/>
  <c r="BG31" i="1"/>
  <c r="BH31" i="1" s="1"/>
  <c r="BC31" i="1"/>
  <c r="AW31" i="1"/>
  <c r="AQ31" i="1"/>
  <c r="BD31" i="1" s="1"/>
  <c r="AL31" i="1"/>
  <c r="AJ31" i="1"/>
  <c r="AB31" i="1"/>
  <c r="AA31" i="1"/>
  <c r="Z31" i="1"/>
  <c r="S31" i="1"/>
  <c r="BR30" i="1"/>
  <c r="BQ30" i="1"/>
  <c r="BP30" i="1"/>
  <c r="AY30" i="1" s="1"/>
  <c r="BO30" i="1"/>
  <c r="BL30" i="1"/>
  <c r="BK30" i="1"/>
  <c r="BG30" i="1"/>
  <c r="BJ30" i="1" s="1"/>
  <c r="BC30" i="1"/>
  <c r="AW30" i="1"/>
  <c r="AQ30" i="1"/>
  <c r="BD30" i="1" s="1"/>
  <c r="AL30" i="1"/>
  <c r="AJ30" i="1" s="1"/>
  <c r="AK30" i="1"/>
  <c r="AB30" i="1"/>
  <c r="AA30" i="1"/>
  <c r="Z30" i="1" s="1"/>
  <c r="V30" i="1"/>
  <c r="S30" i="1"/>
  <c r="M30" i="1"/>
  <c r="AZ30" i="1" s="1"/>
  <c r="BB30" i="1" s="1"/>
  <c r="BR29" i="1"/>
  <c r="BQ29" i="1"/>
  <c r="BP29" i="1"/>
  <c r="AY29" i="1" s="1"/>
  <c r="BO29" i="1"/>
  <c r="BL29" i="1"/>
  <c r="BK29" i="1"/>
  <c r="BH29" i="1"/>
  <c r="BG29" i="1"/>
  <c r="BC29" i="1"/>
  <c r="AW29" i="1"/>
  <c r="BA29" i="1" s="1"/>
  <c r="AQ29" i="1"/>
  <c r="BD29" i="1" s="1"/>
  <c r="AL29" i="1"/>
  <c r="AJ29" i="1" s="1"/>
  <c r="AB29" i="1"/>
  <c r="AA29" i="1"/>
  <c r="Z29" i="1"/>
  <c r="V29" i="1"/>
  <c r="S29" i="1"/>
  <c r="BR28" i="1"/>
  <c r="V28" i="1" s="1"/>
  <c r="BQ28" i="1"/>
  <c r="BO28" i="1"/>
  <c r="BP28" i="1" s="1"/>
  <c r="AY28" i="1" s="1"/>
  <c r="BA28" i="1" s="1"/>
  <c r="BM28" i="1"/>
  <c r="BN28" i="1" s="1"/>
  <c r="BL28" i="1"/>
  <c r="BK28" i="1"/>
  <c r="BJ28" i="1"/>
  <c r="BI28" i="1"/>
  <c r="BG28" i="1"/>
  <c r="BH28" i="1" s="1"/>
  <c r="BD28" i="1"/>
  <c r="BC28" i="1"/>
  <c r="AW28" i="1"/>
  <c r="AQ28" i="1"/>
  <c r="AL28" i="1"/>
  <c r="AJ28" i="1"/>
  <c r="Q28" i="1" s="1"/>
  <c r="AB28" i="1"/>
  <c r="AA28" i="1"/>
  <c r="Z28" i="1"/>
  <c r="S28" i="1"/>
  <c r="BR27" i="1"/>
  <c r="BQ27" i="1"/>
  <c r="BO27" i="1"/>
  <c r="BP27" i="1" s="1"/>
  <c r="AY27" i="1" s="1"/>
  <c r="BA27" i="1" s="1"/>
  <c r="BL27" i="1"/>
  <c r="BK27" i="1"/>
  <c r="BJ27" i="1"/>
  <c r="BG27" i="1"/>
  <c r="BI27" i="1" s="1"/>
  <c r="BM27" i="1" s="1"/>
  <c r="BN27" i="1" s="1"/>
  <c r="BC27" i="1"/>
  <c r="AZ27" i="1"/>
  <c r="AW27" i="1"/>
  <c r="AQ27" i="1"/>
  <c r="BD27" i="1" s="1"/>
  <c r="AL27" i="1"/>
  <c r="AJ27" i="1"/>
  <c r="AK27" i="1" s="1"/>
  <c r="AD27" i="1"/>
  <c r="AB27" i="1"/>
  <c r="AA27" i="1"/>
  <c r="Z27" i="1" s="1"/>
  <c r="V27" i="1"/>
  <c r="S27" i="1"/>
  <c r="Q27" i="1"/>
  <c r="N27" i="1"/>
  <c r="M27" i="1"/>
  <c r="L27" i="1"/>
  <c r="K27" i="1"/>
  <c r="BR26" i="1"/>
  <c r="BQ26" i="1"/>
  <c r="BO26" i="1"/>
  <c r="BP26" i="1" s="1"/>
  <c r="AY26" i="1" s="1"/>
  <c r="BA26" i="1" s="1"/>
  <c r="BL26" i="1"/>
  <c r="BK26" i="1"/>
  <c r="BG26" i="1"/>
  <c r="BJ26" i="1" s="1"/>
  <c r="BD26" i="1"/>
  <c r="BC26" i="1"/>
  <c r="AW26" i="1"/>
  <c r="AQ26" i="1"/>
  <c r="AL26" i="1"/>
  <c r="AJ26" i="1" s="1"/>
  <c r="AB26" i="1"/>
  <c r="Z26" i="1" s="1"/>
  <c r="AA26" i="1"/>
  <c r="S26" i="1"/>
  <c r="BR25" i="1"/>
  <c r="BQ25" i="1"/>
  <c r="BO25" i="1"/>
  <c r="BP25" i="1" s="1"/>
  <c r="AY25" i="1" s="1"/>
  <c r="BA25" i="1" s="1"/>
  <c r="BL25" i="1"/>
  <c r="BK25" i="1"/>
  <c r="BJ25" i="1"/>
  <c r="BI25" i="1"/>
  <c r="BM25" i="1" s="1"/>
  <c r="BN25" i="1" s="1"/>
  <c r="BG25" i="1"/>
  <c r="BH25" i="1" s="1"/>
  <c r="BC25" i="1"/>
  <c r="AW25" i="1"/>
  <c r="AQ25" i="1"/>
  <c r="BD25" i="1" s="1"/>
  <c r="AL25" i="1"/>
  <c r="AJ25" i="1"/>
  <c r="Q25" i="1" s="1"/>
  <c r="AB25" i="1"/>
  <c r="AA25" i="1"/>
  <c r="Z25" i="1"/>
  <c r="S25" i="1"/>
  <c r="BR24" i="1"/>
  <c r="BQ24" i="1"/>
  <c r="BO24" i="1"/>
  <c r="BP24" i="1" s="1"/>
  <c r="AY24" i="1" s="1"/>
  <c r="BA24" i="1" s="1"/>
  <c r="BL24" i="1"/>
  <c r="BK24" i="1"/>
  <c r="BJ24" i="1"/>
  <c r="BG24" i="1"/>
  <c r="BI24" i="1" s="1"/>
  <c r="BM24" i="1" s="1"/>
  <c r="BN24" i="1" s="1"/>
  <c r="BC24" i="1"/>
  <c r="AZ24" i="1"/>
  <c r="BB24" i="1" s="1"/>
  <c r="AW24" i="1"/>
  <c r="AQ24" i="1"/>
  <c r="BD24" i="1" s="1"/>
  <c r="AL24" i="1"/>
  <c r="AJ24" i="1"/>
  <c r="L24" i="1" s="1"/>
  <c r="K24" i="1" s="1"/>
  <c r="AB24" i="1"/>
  <c r="AA24" i="1"/>
  <c r="Z24" i="1"/>
  <c r="S24" i="1"/>
  <c r="Q24" i="1"/>
  <c r="N24" i="1"/>
  <c r="M24" i="1"/>
  <c r="BR23" i="1"/>
  <c r="BQ23" i="1"/>
  <c r="BP23" i="1"/>
  <c r="AY23" i="1" s="1"/>
  <c r="BO23" i="1"/>
  <c r="BL23" i="1"/>
  <c r="BK23" i="1"/>
  <c r="BI23" i="1"/>
  <c r="BM23" i="1" s="1"/>
  <c r="BN23" i="1" s="1"/>
  <c r="BH23" i="1"/>
  <c r="BG23" i="1"/>
  <c r="BJ23" i="1" s="1"/>
  <c r="BD23" i="1"/>
  <c r="BC23" i="1"/>
  <c r="AW23" i="1"/>
  <c r="BA23" i="1" s="1"/>
  <c r="AQ23" i="1"/>
  <c r="AL23" i="1"/>
  <c r="AJ23" i="1" s="1"/>
  <c r="AB23" i="1"/>
  <c r="AA23" i="1"/>
  <c r="Z23" i="1" s="1"/>
  <c r="V23" i="1"/>
  <c r="S23" i="1"/>
  <c r="BR22" i="1"/>
  <c r="BQ22" i="1"/>
  <c r="BO22" i="1"/>
  <c r="BP22" i="1" s="1"/>
  <c r="AY22" i="1" s="1"/>
  <c r="BA22" i="1" s="1"/>
  <c r="BL22" i="1"/>
  <c r="BK22" i="1"/>
  <c r="BG22" i="1"/>
  <c r="BJ22" i="1" s="1"/>
  <c r="BD22" i="1"/>
  <c r="BC22" i="1"/>
  <c r="AW22" i="1"/>
  <c r="AQ22" i="1"/>
  <c r="AL22" i="1"/>
  <c r="AJ22" i="1" s="1"/>
  <c r="AB22" i="1"/>
  <c r="Z22" i="1" s="1"/>
  <c r="AA22" i="1"/>
  <c r="S22" i="1"/>
  <c r="BR21" i="1"/>
  <c r="BQ21" i="1"/>
  <c r="BO21" i="1"/>
  <c r="BP21" i="1" s="1"/>
  <c r="AY21" i="1" s="1"/>
  <c r="BA21" i="1" s="1"/>
  <c r="BL21" i="1"/>
  <c r="BK21" i="1"/>
  <c r="BJ21" i="1"/>
  <c r="BI21" i="1"/>
  <c r="BM21" i="1" s="1"/>
  <c r="BN21" i="1" s="1"/>
  <c r="BG21" i="1"/>
  <c r="BH21" i="1" s="1"/>
  <c r="BC21" i="1"/>
  <c r="AW21" i="1"/>
  <c r="AQ21" i="1"/>
  <c r="BD21" i="1" s="1"/>
  <c r="AL21" i="1"/>
  <c r="AJ21" i="1"/>
  <c r="Q21" i="1" s="1"/>
  <c r="AB21" i="1"/>
  <c r="AA21" i="1"/>
  <c r="Z21" i="1"/>
  <c r="S21" i="1"/>
  <c r="BR20" i="1"/>
  <c r="BQ20" i="1"/>
  <c r="BO20" i="1"/>
  <c r="BP20" i="1" s="1"/>
  <c r="AY20" i="1" s="1"/>
  <c r="BA20" i="1" s="1"/>
  <c r="BL20" i="1"/>
  <c r="BK20" i="1"/>
  <c r="BJ20" i="1"/>
  <c r="BG20" i="1"/>
  <c r="BI20" i="1" s="1"/>
  <c r="BM20" i="1" s="1"/>
  <c r="BN20" i="1" s="1"/>
  <c r="BC20" i="1"/>
  <c r="AZ20" i="1"/>
  <c r="AW20" i="1"/>
  <c r="AQ20" i="1"/>
  <c r="BD20" i="1" s="1"/>
  <c r="AL20" i="1"/>
  <c r="AJ20" i="1"/>
  <c r="L20" i="1" s="1"/>
  <c r="K20" i="1" s="1"/>
  <c r="AB20" i="1"/>
  <c r="AA20" i="1"/>
  <c r="Z20" i="1"/>
  <c r="S20" i="1"/>
  <c r="Q20" i="1"/>
  <c r="N20" i="1"/>
  <c r="M20" i="1"/>
  <c r="BR19" i="1"/>
  <c r="BQ19" i="1"/>
  <c r="BP19" i="1"/>
  <c r="AY19" i="1" s="1"/>
  <c r="BO19" i="1"/>
  <c r="BM19" i="1"/>
  <c r="BN19" i="1" s="1"/>
  <c r="BL19" i="1"/>
  <c r="BK19" i="1"/>
  <c r="BI19" i="1"/>
  <c r="BH19" i="1"/>
  <c r="BG19" i="1"/>
  <c r="BJ19" i="1" s="1"/>
  <c r="BC19" i="1"/>
  <c r="AW19" i="1"/>
  <c r="BA19" i="1" s="1"/>
  <c r="AQ19" i="1"/>
  <c r="BD19" i="1" s="1"/>
  <c r="AL19" i="1"/>
  <c r="AJ19" i="1" s="1"/>
  <c r="AB19" i="1"/>
  <c r="AA19" i="1"/>
  <c r="Z19" i="1" s="1"/>
  <c r="V19" i="1"/>
  <c r="S19" i="1"/>
  <c r="BR18" i="1"/>
  <c r="BQ18" i="1"/>
  <c r="BO18" i="1"/>
  <c r="BP18" i="1" s="1"/>
  <c r="AY18" i="1" s="1"/>
  <c r="BA18" i="1" s="1"/>
  <c r="BL18" i="1"/>
  <c r="BK18" i="1"/>
  <c r="BG18" i="1"/>
  <c r="BJ18" i="1" s="1"/>
  <c r="BD18" i="1"/>
  <c r="BC18" i="1"/>
  <c r="AW18" i="1"/>
  <c r="AQ18" i="1"/>
  <c r="AL18" i="1"/>
  <c r="AJ18" i="1" s="1"/>
  <c r="AB18" i="1"/>
  <c r="AA18" i="1"/>
  <c r="Z18" i="1" s="1"/>
  <c r="S18" i="1"/>
  <c r="BR17" i="1"/>
  <c r="BQ17" i="1"/>
  <c r="BO17" i="1"/>
  <c r="BP17" i="1" s="1"/>
  <c r="AY17" i="1" s="1"/>
  <c r="BA17" i="1" s="1"/>
  <c r="BL17" i="1"/>
  <c r="BK17" i="1"/>
  <c r="BJ17" i="1"/>
  <c r="BI17" i="1"/>
  <c r="BM17" i="1" s="1"/>
  <c r="BN17" i="1" s="1"/>
  <c r="BG17" i="1"/>
  <c r="BH17" i="1" s="1"/>
  <c r="BC17" i="1"/>
  <c r="AW17" i="1"/>
  <c r="AQ17" i="1"/>
  <c r="BD17" i="1" s="1"/>
  <c r="AL17" i="1"/>
  <c r="AJ17" i="1"/>
  <c r="Q17" i="1" s="1"/>
  <c r="AB17" i="1"/>
  <c r="AA17" i="1"/>
  <c r="Z17" i="1"/>
  <c r="S17" i="1"/>
  <c r="AK18" i="1" l="1"/>
  <c r="Q18" i="1"/>
  <c r="N18" i="1"/>
  <c r="M18" i="1"/>
  <c r="AZ18" i="1" s="1"/>
  <c r="BB18" i="1" s="1"/>
  <c r="L18" i="1"/>
  <c r="K18" i="1" s="1"/>
  <c r="BB20" i="1"/>
  <c r="AE23" i="1"/>
  <c r="AD24" i="1"/>
  <c r="AK26" i="1"/>
  <c r="Q26" i="1"/>
  <c r="N26" i="1"/>
  <c r="M26" i="1"/>
  <c r="AZ26" i="1" s="1"/>
  <c r="BB26" i="1" s="1"/>
  <c r="L26" i="1"/>
  <c r="K26" i="1" s="1"/>
  <c r="BB27" i="1"/>
  <c r="AD20" i="1"/>
  <c r="M23" i="1"/>
  <c r="AZ23" i="1" s="1"/>
  <c r="BB23" i="1" s="1"/>
  <c r="L23" i="1"/>
  <c r="K23" i="1" s="1"/>
  <c r="AK23" i="1"/>
  <c r="N23" i="1"/>
  <c r="Q23" i="1"/>
  <c r="AK29" i="1"/>
  <c r="M29" i="1"/>
  <c r="AZ29" i="1" s="1"/>
  <c r="BB29" i="1" s="1"/>
  <c r="L29" i="1"/>
  <c r="K29" i="1" s="1"/>
  <c r="N29" i="1"/>
  <c r="Q29" i="1"/>
  <c r="N32" i="1"/>
  <c r="M32" i="1"/>
  <c r="AZ32" i="1" s="1"/>
  <c r="BB32" i="1" s="1"/>
  <c r="AK32" i="1"/>
  <c r="Q32" i="1"/>
  <c r="L32" i="1"/>
  <c r="K32" i="1" s="1"/>
  <c r="AK22" i="1"/>
  <c r="Q22" i="1"/>
  <c r="L22" i="1"/>
  <c r="K22" i="1" s="1"/>
  <c r="N22" i="1"/>
  <c r="M22" i="1"/>
  <c r="AZ22" i="1" s="1"/>
  <c r="BB22" i="1" s="1"/>
  <c r="M19" i="1"/>
  <c r="AZ19" i="1" s="1"/>
  <c r="BB19" i="1" s="1"/>
  <c r="AK19" i="1"/>
  <c r="L19" i="1"/>
  <c r="K19" i="1" s="1"/>
  <c r="Q19" i="1"/>
  <c r="N19" i="1"/>
  <c r="L28" i="1"/>
  <c r="K28" i="1" s="1"/>
  <c r="L34" i="1"/>
  <c r="K34" i="1" s="1"/>
  <c r="Q34" i="1"/>
  <c r="AK17" i="1"/>
  <c r="AK21" i="1"/>
  <c r="W23" i="1"/>
  <c r="X23" i="1" s="1"/>
  <c r="AK25" i="1"/>
  <c r="W27" i="1"/>
  <c r="X27" i="1" s="1"/>
  <c r="AK28" i="1"/>
  <c r="BH30" i="1"/>
  <c r="N31" i="1"/>
  <c r="L31" i="1"/>
  <c r="K31" i="1" s="1"/>
  <c r="AK31" i="1"/>
  <c r="Q31" i="1"/>
  <c r="Q36" i="1"/>
  <c r="N36" i="1"/>
  <c r="M36" i="1"/>
  <c r="AZ36" i="1" s="1"/>
  <c r="BB36" i="1" s="1"/>
  <c r="L36" i="1"/>
  <c r="K36" i="1" s="1"/>
  <c r="AK36" i="1"/>
  <c r="M38" i="1"/>
  <c r="AZ38" i="1" s="1"/>
  <c r="BB38" i="1" s="1"/>
  <c r="L38" i="1"/>
  <c r="K38" i="1" s="1"/>
  <c r="Q38" i="1"/>
  <c r="Q44" i="1"/>
  <c r="N44" i="1"/>
  <c r="M44" i="1"/>
  <c r="AZ44" i="1" s="1"/>
  <c r="BB44" i="1" s="1"/>
  <c r="L44" i="1"/>
  <c r="K44" i="1" s="1"/>
  <c r="AK44" i="1"/>
  <c r="L17" i="1"/>
  <c r="K17" i="1" s="1"/>
  <c r="V18" i="1"/>
  <c r="BH18" i="1"/>
  <c r="L21" i="1"/>
  <c r="K21" i="1" s="1"/>
  <c r="V22" i="1"/>
  <c r="BH22" i="1"/>
  <c r="L25" i="1"/>
  <c r="K25" i="1" s="1"/>
  <c r="V26" i="1"/>
  <c r="BH26" i="1"/>
  <c r="L30" i="1"/>
  <c r="K30" i="1" s="1"/>
  <c r="Q30" i="1"/>
  <c r="BI30" i="1"/>
  <c r="BM30" i="1" s="1"/>
  <c r="BN30" i="1" s="1"/>
  <c r="BI31" i="1"/>
  <c r="BM31" i="1" s="1"/>
  <c r="BN31" i="1" s="1"/>
  <c r="AD33" i="1"/>
  <c r="V34" i="1"/>
  <c r="BA34" i="1"/>
  <c r="BI35" i="1"/>
  <c r="BM35" i="1" s="1"/>
  <c r="BN35" i="1" s="1"/>
  <c r="AK37" i="1"/>
  <c r="N37" i="1"/>
  <c r="M37" i="1"/>
  <c r="AZ37" i="1" s="1"/>
  <c r="BB37" i="1" s="1"/>
  <c r="N38" i="1"/>
  <c r="BP39" i="1"/>
  <c r="AY39" i="1" s="1"/>
  <c r="BA39" i="1" s="1"/>
  <c r="V39" i="1"/>
  <c r="Y41" i="1"/>
  <c r="AC41" i="1" s="1"/>
  <c r="BI43" i="1"/>
  <c r="BM43" i="1" s="1"/>
  <c r="BN43" i="1" s="1"/>
  <c r="BH43" i="1"/>
  <c r="N45" i="1"/>
  <c r="M45" i="1"/>
  <c r="AZ45" i="1" s="1"/>
  <c r="BB45" i="1" s="1"/>
  <c r="BP45" i="1"/>
  <c r="AY45" i="1" s="1"/>
  <c r="BA45" i="1" s="1"/>
  <c r="V45" i="1"/>
  <c r="BB43" i="1"/>
  <c r="L47" i="1"/>
  <c r="K47" i="1" s="1"/>
  <c r="AK47" i="1"/>
  <c r="Q47" i="1"/>
  <c r="N47" i="1"/>
  <c r="M17" i="1"/>
  <c r="AZ17" i="1" s="1"/>
  <c r="BB17" i="1" s="1"/>
  <c r="BI18" i="1"/>
  <c r="BM18" i="1" s="1"/>
  <c r="BN18" i="1" s="1"/>
  <c r="AK20" i="1"/>
  <c r="M21" i="1"/>
  <c r="AZ21" i="1" s="1"/>
  <c r="BB21" i="1" s="1"/>
  <c r="BI22" i="1"/>
  <c r="BM22" i="1" s="1"/>
  <c r="BN22" i="1" s="1"/>
  <c r="AK24" i="1"/>
  <c r="M25" i="1"/>
  <c r="AZ25" i="1" s="1"/>
  <c r="BB25" i="1" s="1"/>
  <c r="BI26" i="1"/>
  <c r="BM26" i="1" s="1"/>
  <c r="BN26" i="1" s="1"/>
  <c r="N30" i="1"/>
  <c r="M31" i="1"/>
  <c r="AZ31" i="1" s="1"/>
  <c r="BJ31" i="1"/>
  <c r="Q33" i="1"/>
  <c r="BJ35" i="1"/>
  <c r="BJ43" i="1"/>
  <c r="M47" i="1"/>
  <c r="AZ47" i="1" s="1"/>
  <c r="BB47" i="1" s="1"/>
  <c r="BH48" i="1"/>
  <c r="BJ48" i="1"/>
  <c r="BI48" i="1"/>
  <c r="BM48" i="1" s="1"/>
  <c r="BN48" i="1" s="1"/>
  <c r="N28" i="1"/>
  <c r="M28" i="1"/>
  <c r="AZ28" i="1" s="1"/>
  <c r="BB28" i="1" s="1"/>
  <c r="N17" i="1"/>
  <c r="V17" i="1"/>
  <c r="N21" i="1"/>
  <c r="V21" i="1"/>
  <c r="N25" i="1"/>
  <c r="V25" i="1"/>
  <c r="BA30" i="1"/>
  <c r="AK33" i="1"/>
  <c r="BJ34" i="1"/>
  <c r="BI34" i="1"/>
  <c r="BM34" i="1" s="1"/>
  <c r="BN34" i="1" s="1"/>
  <c r="W36" i="1"/>
  <c r="X36" i="1" s="1"/>
  <c r="W38" i="1"/>
  <c r="X38" i="1" s="1"/>
  <c r="Q54" i="1"/>
  <c r="N54" i="1"/>
  <c r="M54" i="1"/>
  <c r="AZ54" i="1" s="1"/>
  <c r="BB54" i="1" s="1"/>
  <c r="L54" i="1"/>
  <c r="K54" i="1" s="1"/>
  <c r="AK54" i="1"/>
  <c r="W37" i="1"/>
  <c r="X37" i="1" s="1"/>
  <c r="Q40" i="1"/>
  <c r="N40" i="1"/>
  <c r="M40" i="1"/>
  <c r="AZ40" i="1" s="1"/>
  <c r="BB40" i="1" s="1"/>
  <c r="L40" i="1"/>
  <c r="K40" i="1" s="1"/>
  <c r="AK40" i="1"/>
  <c r="M42" i="1"/>
  <c r="AZ42" i="1" s="1"/>
  <c r="BB42" i="1" s="1"/>
  <c r="L42" i="1"/>
  <c r="K42" i="1" s="1"/>
  <c r="W42" i="1" s="1"/>
  <c r="X42" i="1" s="1"/>
  <c r="Q42" i="1"/>
  <c r="W47" i="1"/>
  <c r="X47" i="1" s="1"/>
  <c r="N65" i="1"/>
  <c r="L65" i="1"/>
  <c r="K65" i="1" s="1"/>
  <c r="AK65" i="1"/>
  <c r="M65" i="1"/>
  <c r="AZ65" i="1" s="1"/>
  <c r="Q65" i="1"/>
  <c r="V20" i="1"/>
  <c r="BH20" i="1"/>
  <c r="V24" i="1"/>
  <c r="BH24" i="1"/>
  <c r="BH27" i="1"/>
  <c r="W29" i="1"/>
  <c r="X29" i="1" s="1"/>
  <c r="AE29" i="1" s="1"/>
  <c r="BP31" i="1"/>
  <c r="AY31" i="1" s="1"/>
  <c r="BA31" i="1" s="1"/>
  <c r="V31" i="1"/>
  <c r="W33" i="1"/>
  <c r="X33" i="1" s="1"/>
  <c r="M34" i="1"/>
  <c r="AZ34" i="1" s="1"/>
  <c r="BB34" i="1" s="1"/>
  <c r="BP35" i="1"/>
  <c r="AY35" i="1" s="1"/>
  <c r="BA35" i="1" s="1"/>
  <c r="V35" i="1"/>
  <c r="BP36" i="1"/>
  <c r="AY36" i="1" s="1"/>
  <c r="BA36" i="1" s="1"/>
  <c r="BI39" i="1"/>
  <c r="BM39" i="1" s="1"/>
  <c r="BN39" i="1" s="1"/>
  <c r="BH39" i="1"/>
  <c r="AK41" i="1"/>
  <c r="N41" i="1"/>
  <c r="O41" i="1" s="1"/>
  <c r="P41" i="1" s="1"/>
  <c r="M41" i="1"/>
  <c r="AZ41" i="1" s="1"/>
  <c r="BB41" i="1" s="1"/>
  <c r="N42" i="1"/>
  <c r="BP43" i="1"/>
  <c r="AY43" i="1" s="1"/>
  <c r="BA43" i="1" s="1"/>
  <c r="V43" i="1"/>
  <c r="BP44" i="1"/>
  <c r="AY44" i="1" s="1"/>
  <c r="BA44" i="1" s="1"/>
  <c r="BJ29" i="1"/>
  <c r="BI29" i="1"/>
  <c r="BM29" i="1" s="1"/>
  <c r="BN29" i="1" s="1"/>
  <c r="N34" i="1"/>
  <c r="AK34" i="1"/>
  <c r="BB35" i="1"/>
  <c r="Z37" i="1"/>
  <c r="AE41" i="1"/>
  <c r="AG41" i="1" s="1"/>
  <c r="BP55" i="1"/>
  <c r="AY55" i="1" s="1"/>
  <c r="V55" i="1"/>
  <c r="Q35" i="1"/>
  <c r="BI38" i="1"/>
  <c r="BM38" i="1" s="1"/>
  <c r="BN38" i="1" s="1"/>
  <c r="Q39" i="1"/>
  <c r="BI42" i="1"/>
  <c r="BM42" i="1" s="1"/>
  <c r="BN42" i="1" s="1"/>
  <c r="Q43" i="1"/>
  <c r="BJ45" i="1"/>
  <c r="L46" i="1"/>
  <c r="K46" i="1" s="1"/>
  <c r="Z46" i="1"/>
  <c r="BP52" i="1"/>
  <c r="AY52" i="1" s="1"/>
  <c r="BA52" i="1" s="1"/>
  <c r="L55" i="1"/>
  <c r="K55" i="1" s="1"/>
  <c r="AK55" i="1"/>
  <c r="Q55" i="1"/>
  <c r="N55" i="1"/>
  <c r="BA59" i="1"/>
  <c r="BP63" i="1"/>
  <c r="AY63" i="1" s="1"/>
  <c r="V63" i="1"/>
  <c r="N66" i="1"/>
  <c r="M66" i="1"/>
  <c r="AZ66" i="1" s="1"/>
  <c r="BB66" i="1" s="1"/>
  <c r="Q66" i="1"/>
  <c r="L66" i="1"/>
  <c r="K66" i="1" s="1"/>
  <c r="AK66" i="1"/>
  <c r="AK88" i="1"/>
  <c r="Q88" i="1"/>
  <c r="M88" i="1"/>
  <c r="AZ88" i="1" s="1"/>
  <c r="BB88" i="1" s="1"/>
  <c r="N88" i="1"/>
  <c r="L88" i="1"/>
  <c r="K88" i="1" s="1"/>
  <c r="BJ47" i="1"/>
  <c r="BI47" i="1"/>
  <c r="BM47" i="1" s="1"/>
  <c r="BN47" i="1" s="1"/>
  <c r="BP51" i="1"/>
  <c r="AY51" i="1" s="1"/>
  <c r="BA51" i="1" s="1"/>
  <c r="V51" i="1"/>
  <c r="L63" i="1"/>
  <c r="K63" i="1" s="1"/>
  <c r="AK63" i="1"/>
  <c r="Q63" i="1"/>
  <c r="N63" i="1"/>
  <c r="Q67" i="1"/>
  <c r="AK67" i="1"/>
  <c r="N67" i="1"/>
  <c r="M67" i="1"/>
  <c r="AZ67" i="1" s="1"/>
  <c r="BB67" i="1" s="1"/>
  <c r="L67" i="1"/>
  <c r="K67" i="1" s="1"/>
  <c r="BP68" i="1"/>
  <c r="AY68" i="1" s="1"/>
  <c r="V68" i="1"/>
  <c r="W81" i="1"/>
  <c r="X81" i="1" s="1"/>
  <c r="BI33" i="1"/>
  <c r="BM33" i="1" s="1"/>
  <c r="BN33" i="1" s="1"/>
  <c r="AK35" i="1"/>
  <c r="BI37" i="1"/>
  <c r="BM37" i="1" s="1"/>
  <c r="BN37" i="1" s="1"/>
  <c r="AK39" i="1"/>
  <c r="BI41" i="1"/>
  <c r="BM41" i="1" s="1"/>
  <c r="BN41" i="1" s="1"/>
  <c r="AK43" i="1"/>
  <c r="AE47" i="1"/>
  <c r="BH47" i="1"/>
  <c r="BP49" i="1"/>
  <c r="AY49" i="1" s="1"/>
  <c r="V49" i="1"/>
  <c r="L51" i="1"/>
  <c r="K51" i="1" s="1"/>
  <c r="AK51" i="1"/>
  <c r="Q51" i="1"/>
  <c r="N51" i="1"/>
  <c r="BB55" i="1"/>
  <c r="BA55" i="1"/>
  <c r="Q58" i="1"/>
  <c r="N58" i="1"/>
  <c r="M58" i="1"/>
  <c r="AZ58" i="1" s="1"/>
  <c r="BB58" i="1" s="1"/>
  <c r="L58" i="1"/>
  <c r="K58" i="1" s="1"/>
  <c r="BJ59" i="1"/>
  <c r="BI59" i="1"/>
  <c r="BM59" i="1" s="1"/>
  <c r="BN59" i="1" s="1"/>
  <c r="BH59" i="1"/>
  <c r="BA76" i="1"/>
  <c r="L35" i="1"/>
  <c r="K35" i="1" s="1"/>
  <c r="L39" i="1"/>
  <c r="K39" i="1" s="1"/>
  <c r="L43" i="1"/>
  <c r="K43" i="1" s="1"/>
  <c r="V44" i="1"/>
  <c r="M63" i="1"/>
  <c r="AZ63" i="1" s="1"/>
  <c r="BB63" i="1" s="1"/>
  <c r="BA63" i="1"/>
  <c r="BA68" i="1"/>
  <c r="W70" i="1"/>
  <c r="X70" i="1" s="1"/>
  <c r="AD70" i="1"/>
  <c r="T70" i="1"/>
  <c r="R70" i="1" s="1"/>
  <c r="U70" i="1" s="1"/>
  <c r="BP72" i="1"/>
  <c r="AY72" i="1" s="1"/>
  <c r="V72" i="1"/>
  <c r="W78" i="1"/>
  <c r="X78" i="1" s="1"/>
  <c r="AD78" i="1"/>
  <c r="T78" i="1"/>
  <c r="R78" i="1" s="1"/>
  <c r="U78" i="1" s="1"/>
  <c r="BJ55" i="1"/>
  <c r="BI55" i="1"/>
  <c r="BM55" i="1" s="1"/>
  <c r="BN55" i="1" s="1"/>
  <c r="BH55" i="1"/>
  <c r="N61" i="1"/>
  <c r="M61" i="1"/>
  <c r="AZ61" i="1" s="1"/>
  <c r="BB61" i="1" s="1"/>
  <c r="L61" i="1"/>
  <c r="K61" i="1" s="1"/>
  <c r="AK61" i="1"/>
  <c r="BB72" i="1"/>
  <c r="N46" i="1"/>
  <c r="M46" i="1"/>
  <c r="AZ46" i="1" s="1"/>
  <c r="BB46" i="1" s="1"/>
  <c r="BP48" i="1"/>
  <c r="AY48" i="1" s="1"/>
  <c r="BA48" i="1" s="1"/>
  <c r="V48" i="1"/>
  <c r="W50" i="1"/>
  <c r="X50" i="1" s="1"/>
  <c r="AE50" i="1" s="1"/>
  <c r="AD50" i="1"/>
  <c r="BP59" i="1"/>
  <c r="AY59" i="1" s="1"/>
  <c r="BB59" i="1" s="1"/>
  <c r="V59" i="1"/>
  <c r="BJ63" i="1"/>
  <c r="BI63" i="1"/>
  <c r="BM63" i="1" s="1"/>
  <c r="BN63" i="1" s="1"/>
  <c r="BH63" i="1"/>
  <c r="N49" i="1"/>
  <c r="L49" i="1"/>
  <c r="K49" i="1" s="1"/>
  <c r="AK49" i="1"/>
  <c r="BJ49" i="1"/>
  <c r="BH49" i="1"/>
  <c r="Q50" i="1"/>
  <c r="N50" i="1"/>
  <c r="M50" i="1"/>
  <c r="AZ50" i="1" s="1"/>
  <c r="BB50" i="1" s="1"/>
  <c r="BJ51" i="1"/>
  <c r="BI51" i="1"/>
  <c r="BM51" i="1" s="1"/>
  <c r="BN51" i="1" s="1"/>
  <c r="BH51" i="1"/>
  <c r="BP56" i="1"/>
  <c r="AY56" i="1" s="1"/>
  <c r="BA56" i="1" s="1"/>
  <c r="L59" i="1"/>
  <c r="K59" i="1" s="1"/>
  <c r="AK59" i="1"/>
  <c r="Q59" i="1"/>
  <c r="N59" i="1"/>
  <c r="Q61" i="1"/>
  <c r="Q62" i="1"/>
  <c r="N62" i="1"/>
  <c r="M62" i="1"/>
  <c r="AZ62" i="1" s="1"/>
  <c r="BB62" i="1" s="1"/>
  <c r="L62" i="1"/>
  <c r="K62" i="1" s="1"/>
  <c r="BB68" i="1"/>
  <c r="M71" i="1"/>
  <c r="AZ71" i="1" s="1"/>
  <c r="BB71" i="1" s="1"/>
  <c r="L71" i="1"/>
  <c r="K71" i="1" s="1"/>
  <c r="W71" i="1" s="1"/>
  <c r="X71" i="1" s="1"/>
  <c r="Q71" i="1"/>
  <c r="BA72" i="1"/>
  <c r="W74" i="1"/>
  <c r="X74" i="1" s="1"/>
  <c r="T74" i="1" s="1"/>
  <c r="R74" i="1" s="1"/>
  <c r="U74" i="1" s="1"/>
  <c r="O74" i="1" s="1"/>
  <c r="P74" i="1" s="1"/>
  <c r="AD74" i="1"/>
  <c r="AK78" i="1"/>
  <c r="N78" i="1"/>
  <c r="M78" i="1"/>
  <c r="AZ78" i="1" s="1"/>
  <c r="BB78" i="1" s="1"/>
  <c r="M79" i="1"/>
  <c r="AZ79" i="1" s="1"/>
  <c r="BB79" i="1" s="1"/>
  <c r="L79" i="1"/>
  <c r="K79" i="1" s="1"/>
  <c r="Q79" i="1"/>
  <c r="Q48" i="1"/>
  <c r="Q52" i="1"/>
  <c r="AK53" i="1"/>
  <c r="Q56" i="1"/>
  <c r="AK57" i="1"/>
  <c r="Q60" i="1"/>
  <c r="BI65" i="1"/>
  <c r="BM65" i="1" s="1"/>
  <c r="BN65" i="1" s="1"/>
  <c r="V67" i="1"/>
  <c r="BA67" i="1"/>
  <c r="N71" i="1"/>
  <c r="AK74" i="1"/>
  <c r="N74" i="1"/>
  <c r="M74" i="1"/>
  <c r="AZ74" i="1" s="1"/>
  <c r="BB74" i="1" s="1"/>
  <c r="M75" i="1"/>
  <c r="AZ75" i="1" s="1"/>
  <c r="BB75" i="1" s="1"/>
  <c r="L75" i="1"/>
  <c r="K75" i="1" s="1"/>
  <c r="Q75" i="1"/>
  <c r="Q77" i="1"/>
  <c r="N77" i="1"/>
  <c r="M77" i="1"/>
  <c r="AZ77" i="1" s="1"/>
  <c r="BB77" i="1" s="1"/>
  <c r="L77" i="1"/>
  <c r="K77" i="1" s="1"/>
  <c r="AK77" i="1"/>
  <c r="N79" i="1"/>
  <c r="AD84" i="1"/>
  <c r="AD93" i="1"/>
  <c r="BP94" i="1"/>
  <c r="AY94" i="1" s="1"/>
  <c r="BA94" i="1" s="1"/>
  <c r="V94" i="1"/>
  <c r="L53" i="1"/>
  <c r="K53" i="1" s="1"/>
  <c r="L57" i="1"/>
  <c r="K57" i="1" s="1"/>
  <c r="Q69" i="1"/>
  <c r="N69" i="1"/>
  <c r="M69" i="1"/>
  <c r="AZ69" i="1" s="1"/>
  <c r="L69" i="1"/>
  <c r="K69" i="1" s="1"/>
  <c r="AK69" i="1"/>
  <c r="AK70" i="1"/>
  <c r="N70" i="1"/>
  <c r="M70" i="1"/>
  <c r="AZ70" i="1" s="1"/>
  <c r="BB70" i="1" s="1"/>
  <c r="Q73" i="1"/>
  <c r="N73" i="1"/>
  <c r="M73" i="1"/>
  <c r="AZ73" i="1" s="1"/>
  <c r="L73" i="1"/>
  <c r="K73" i="1" s="1"/>
  <c r="AK73" i="1"/>
  <c r="AE74" i="1"/>
  <c r="N75" i="1"/>
  <c r="BI76" i="1"/>
  <c r="BM76" i="1" s="1"/>
  <c r="BN76" i="1" s="1"/>
  <c r="BH76" i="1"/>
  <c r="AD109" i="1"/>
  <c r="M53" i="1"/>
  <c r="AZ53" i="1" s="1"/>
  <c r="BB53" i="1" s="1"/>
  <c r="M57" i="1"/>
  <c r="AZ57" i="1" s="1"/>
  <c r="BB57" i="1" s="1"/>
  <c r="AK60" i="1"/>
  <c r="BI62" i="1"/>
  <c r="BM62" i="1" s="1"/>
  <c r="BN62" i="1" s="1"/>
  <c r="BH64" i="1"/>
  <c r="BH68" i="1"/>
  <c r="AE70" i="1"/>
  <c r="BI72" i="1"/>
  <c r="BM72" i="1" s="1"/>
  <c r="BN72" i="1" s="1"/>
  <c r="BH72" i="1"/>
  <c r="AD76" i="1"/>
  <c r="BJ76" i="1"/>
  <c r="W89" i="1"/>
  <c r="X89" i="1" s="1"/>
  <c r="T89" i="1" s="1"/>
  <c r="R89" i="1" s="1"/>
  <c r="U89" i="1" s="1"/>
  <c r="O89" i="1" s="1"/>
  <c r="P89" i="1" s="1"/>
  <c r="W90" i="1"/>
  <c r="X90" i="1" s="1"/>
  <c r="AK92" i="1"/>
  <c r="Q92" i="1"/>
  <c r="N92" i="1"/>
  <c r="M92" i="1"/>
  <c r="AZ92" i="1" s="1"/>
  <c r="BB92" i="1" s="1"/>
  <c r="L92" i="1"/>
  <c r="K92" i="1" s="1"/>
  <c r="L48" i="1"/>
  <c r="K48" i="1" s="1"/>
  <c r="L52" i="1"/>
  <c r="K52" i="1" s="1"/>
  <c r="V53" i="1"/>
  <c r="BH53" i="1"/>
  <c r="L56" i="1"/>
  <c r="K56" i="1" s="1"/>
  <c r="V57" i="1"/>
  <c r="BH57" i="1"/>
  <c r="L60" i="1"/>
  <c r="K60" i="1" s="1"/>
  <c r="V61" i="1"/>
  <c r="BH61" i="1"/>
  <c r="L64" i="1"/>
  <c r="K64" i="1" s="1"/>
  <c r="BI64" i="1"/>
  <c r="BM64" i="1" s="1"/>
  <c r="BN64" i="1" s="1"/>
  <c r="BJ67" i="1"/>
  <c r="BI67" i="1"/>
  <c r="BM67" i="1" s="1"/>
  <c r="BN67" i="1" s="1"/>
  <c r="BJ68" i="1"/>
  <c r="BJ72" i="1"/>
  <c r="W75" i="1"/>
  <c r="X75" i="1" s="1"/>
  <c r="BA77" i="1"/>
  <c r="BP77" i="1"/>
  <c r="AY77" i="1" s="1"/>
  <c r="Q83" i="1"/>
  <c r="N83" i="1"/>
  <c r="AK83" i="1"/>
  <c r="L83" i="1"/>
  <c r="K83" i="1" s="1"/>
  <c r="T85" i="1"/>
  <c r="R85" i="1" s="1"/>
  <c r="U85" i="1" s="1"/>
  <c r="BA85" i="1"/>
  <c r="BI53" i="1"/>
  <c r="BM53" i="1" s="1"/>
  <c r="BN53" i="1" s="1"/>
  <c r="BI57" i="1"/>
  <c r="BM57" i="1" s="1"/>
  <c r="BN57" i="1" s="1"/>
  <c r="M60" i="1"/>
  <c r="AZ60" i="1" s="1"/>
  <c r="BB60" i="1" s="1"/>
  <c r="BI61" i="1"/>
  <c r="BM61" i="1" s="1"/>
  <c r="BN61" i="1" s="1"/>
  <c r="BP65" i="1"/>
  <c r="AY65" i="1" s="1"/>
  <c r="BA65" i="1" s="1"/>
  <c r="V65" i="1"/>
  <c r="L68" i="1"/>
  <c r="K68" i="1" s="1"/>
  <c r="AK68" i="1"/>
  <c r="Q68" i="1"/>
  <c r="BP73" i="1"/>
  <c r="AY73" i="1" s="1"/>
  <c r="BA73" i="1" s="1"/>
  <c r="W84" i="1"/>
  <c r="X84" i="1" s="1"/>
  <c r="T84" i="1" s="1"/>
  <c r="R84" i="1" s="1"/>
  <c r="U84" i="1" s="1"/>
  <c r="O84" i="1" s="1"/>
  <c r="P84" i="1" s="1"/>
  <c r="BB90" i="1"/>
  <c r="V52" i="1"/>
  <c r="V56" i="1"/>
  <c r="BP69" i="1"/>
  <c r="AY69" i="1" s="1"/>
  <c r="BA69" i="1" s="1"/>
  <c r="N72" i="1"/>
  <c r="L72" i="1"/>
  <c r="K72" i="1" s="1"/>
  <c r="AK72" i="1"/>
  <c r="Q72" i="1"/>
  <c r="BP76" i="1"/>
  <c r="AY76" i="1" s="1"/>
  <c r="BB76" i="1" s="1"/>
  <c r="V76" i="1"/>
  <c r="AK80" i="1"/>
  <c r="Q80" i="1"/>
  <c r="N80" i="1"/>
  <c r="M80" i="1"/>
  <c r="AZ80" i="1" s="1"/>
  <c r="BB80" i="1" s="1"/>
  <c r="L80" i="1"/>
  <c r="K80" i="1" s="1"/>
  <c r="V80" i="1"/>
  <c r="BP80" i="1"/>
  <c r="AY80" i="1" s="1"/>
  <c r="BA80" i="1" s="1"/>
  <c r="BP87" i="1"/>
  <c r="AY87" i="1" s="1"/>
  <c r="V87" i="1"/>
  <c r="BI71" i="1"/>
  <c r="BM71" i="1" s="1"/>
  <c r="BN71" i="1" s="1"/>
  <c r="Q76" i="1"/>
  <c r="BI83" i="1"/>
  <c r="BM83" i="1" s="1"/>
  <c r="BN83" i="1" s="1"/>
  <c r="BH83" i="1"/>
  <c r="BA84" i="1"/>
  <c r="Z85" i="1"/>
  <c r="BP91" i="1"/>
  <c r="AY91" i="1" s="1"/>
  <c r="BB91" i="1" s="1"/>
  <c r="V91" i="1"/>
  <c r="BH66" i="1"/>
  <c r="BH70" i="1"/>
  <c r="M82" i="1"/>
  <c r="AZ82" i="1" s="1"/>
  <c r="BB82" i="1" s="1"/>
  <c r="L82" i="1"/>
  <c r="K82" i="1" s="1"/>
  <c r="Q82" i="1"/>
  <c r="M93" i="1"/>
  <c r="AZ93" i="1" s="1"/>
  <c r="BB93" i="1" s="1"/>
  <c r="AK93" i="1"/>
  <c r="W82" i="1"/>
  <c r="X82" i="1" s="1"/>
  <c r="AE82" i="1" s="1"/>
  <c r="Q87" i="1"/>
  <c r="N87" i="1"/>
  <c r="AK87" i="1"/>
  <c r="BI87" i="1"/>
  <c r="BM87" i="1" s="1"/>
  <c r="BN87" i="1" s="1"/>
  <c r="BH87" i="1"/>
  <c r="BA88" i="1"/>
  <c r="AE90" i="1"/>
  <c r="AD105" i="1"/>
  <c r="BJ106" i="1"/>
  <c r="BI106" i="1"/>
  <c r="BM106" i="1" s="1"/>
  <c r="BN106" i="1" s="1"/>
  <c r="BH106" i="1"/>
  <c r="BP110" i="1"/>
  <c r="AY110" i="1" s="1"/>
  <c r="BB110" i="1" s="1"/>
  <c r="V110" i="1"/>
  <c r="V69" i="1"/>
  <c r="V73" i="1"/>
  <c r="BH73" i="1"/>
  <c r="V77" i="1"/>
  <c r="BH77" i="1"/>
  <c r="BI80" i="1"/>
  <c r="BM80" i="1" s="1"/>
  <c r="BN80" i="1" s="1"/>
  <c r="M81" i="1"/>
  <c r="AZ81" i="1" s="1"/>
  <c r="BB81" i="1" s="1"/>
  <c r="AK81" i="1"/>
  <c r="M86" i="1"/>
  <c r="AZ86" i="1" s="1"/>
  <c r="BB86" i="1" s="1"/>
  <c r="L86" i="1"/>
  <c r="K86" i="1" s="1"/>
  <c r="Q86" i="1"/>
  <c r="BJ87" i="1"/>
  <c r="BA93" i="1"/>
  <c r="BI91" i="1"/>
  <c r="BM91" i="1" s="1"/>
  <c r="BN91" i="1" s="1"/>
  <c r="BH91" i="1"/>
  <c r="W93" i="1"/>
  <c r="X93" i="1" s="1"/>
  <c r="T93" i="1" s="1"/>
  <c r="R93" i="1" s="1"/>
  <c r="U93" i="1" s="1"/>
  <c r="O93" i="1" s="1"/>
  <c r="P93" i="1" s="1"/>
  <c r="BP83" i="1"/>
  <c r="AY83" i="1" s="1"/>
  <c r="BA83" i="1" s="1"/>
  <c r="V83" i="1"/>
  <c r="AK84" i="1"/>
  <c r="Q84" i="1"/>
  <c r="M84" i="1"/>
  <c r="AZ84" i="1" s="1"/>
  <c r="BB84" i="1" s="1"/>
  <c r="W85" i="1"/>
  <c r="X85" i="1" s="1"/>
  <c r="M85" i="1"/>
  <c r="AZ85" i="1" s="1"/>
  <c r="BB85" i="1" s="1"/>
  <c r="AK85" i="1"/>
  <c r="L87" i="1"/>
  <c r="K87" i="1" s="1"/>
  <c r="BA87" i="1"/>
  <c r="BA90" i="1"/>
  <c r="Q91" i="1"/>
  <c r="N91" i="1"/>
  <c r="L91" i="1"/>
  <c r="K91" i="1" s="1"/>
  <c r="AK91" i="1"/>
  <c r="BJ91" i="1"/>
  <c r="AD94" i="1"/>
  <c r="AD97" i="1"/>
  <c r="W106" i="1"/>
  <c r="X106" i="1" s="1"/>
  <c r="Z81" i="1"/>
  <c r="N82" i="1"/>
  <c r="M87" i="1"/>
  <c r="AZ87" i="1" s="1"/>
  <c r="M89" i="1"/>
  <c r="AZ89" i="1" s="1"/>
  <c r="BB89" i="1" s="1"/>
  <c r="AK89" i="1"/>
  <c r="L98" i="1"/>
  <c r="K98" i="1" s="1"/>
  <c r="AK98" i="1"/>
  <c r="Q98" i="1"/>
  <c r="N98" i="1"/>
  <c r="M98" i="1"/>
  <c r="AZ98" i="1" s="1"/>
  <c r="BB98" i="1" s="1"/>
  <c r="W102" i="1"/>
  <c r="X102" i="1" s="1"/>
  <c r="Q90" i="1"/>
  <c r="BB95" i="1"/>
  <c r="N96" i="1"/>
  <c r="L96" i="1"/>
  <c r="K96" i="1" s="1"/>
  <c r="BJ96" i="1"/>
  <c r="BI96" i="1"/>
  <c r="BM96" i="1" s="1"/>
  <c r="BN96" i="1" s="1"/>
  <c r="BH96" i="1"/>
  <c r="BP97" i="1"/>
  <c r="AY97" i="1" s="1"/>
  <c r="BA97" i="1" s="1"/>
  <c r="V97" i="1"/>
  <c r="V98" i="1"/>
  <c r="N100" i="1"/>
  <c r="M100" i="1"/>
  <c r="AZ100" i="1" s="1"/>
  <c r="BB100" i="1" s="1"/>
  <c r="L100" i="1"/>
  <c r="K100" i="1" s="1"/>
  <c r="AK100" i="1"/>
  <c r="BB107" i="1"/>
  <c r="BB97" i="1"/>
  <c r="BA98" i="1"/>
  <c r="BB102" i="1"/>
  <c r="N104" i="1"/>
  <c r="M104" i="1"/>
  <c r="AZ104" i="1" s="1"/>
  <c r="BB104" i="1" s="1"/>
  <c r="L104" i="1"/>
  <c r="K104" i="1" s="1"/>
  <c r="AK104" i="1"/>
  <c r="AK94" i="1"/>
  <c r="BH94" i="1"/>
  <c r="BJ97" i="1"/>
  <c r="BH97" i="1"/>
  <c r="L102" i="1"/>
  <c r="K102" i="1" s="1"/>
  <c r="AK102" i="1"/>
  <c r="Q102" i="1"/>
  <c r="Z105" i="1"/>
  <c r="N108" i="1"/>
  <c r="M108" i="1"/>
  <c r="AZ108" i="1" s="1"/>
  <c r="BB108" i="1" s="1"/>
  <c r="L108" i="1"/>
  <c r="K108" i="1" s="1"/>
  <c r="AK108" i="1"/>
  <c r="L90" i="1"/>
  <c r="K90" i="1" s="1"/>
  <c r="BI94" i="1"/>
  <c r="BM94" i="1" s="1"/>
  <c r="BN94" i="1" s="1"/>
  <c r="BI97" i="1"/>
  <c r="BM97" i="1" s="1"/>
  <c r="BN97" i="1" s="1"/>
  <c r="L106" i="1"/>
  <c r="K106" i="1" s="1"/>
  <c r="AK106" i="1"/>
  <c r="Q106" i="1"/>
  <c r="Z109" i="1"/>
  <c r="BJ110" i="1"/>
  <c r="BI110" i="1"/>
  <c r="BM110" i="1" s="1"/>
  <c r="BN110" i="1" s="1"/>
  <c r="BP96" i="1"/>
  <c r="AY96" i="1" s="1"/>
  <c r="BA96" i="1" s="1"/>
  <c r="V96" i="1"/>
  <c r="Q97" i="1"/>
  <c r="N97" i="1"/>
  <c r="Q101" i="1"/>
  <c r="N101" i="1"/>
  <c r="M101" i="1"/>
  <c r="AZ101" i="1" s="1"/>
  <c r="BB101" i="1" s="1"/>
  <c r="BA102" i="1"/>
  <c r="Q105" i="1"/>
  <c r="N105" i="1"/>
  <c r="M105" i="1"/>
  <c r="AZ105" i="1" s="1"/>
  <c r="BB105" i="1" s="1"/>
  <c r="BA106" i="1"/>
  <c r="BI93" i="1"/>
  <c r="BM93" i="1" s="1"/>
  <c r="BN93" i="1" s="1"/>
  <c r="Q96" i="1"/>
  <c r="BI98" i="1"/>
  <c r="BM98" i="1" s="1"/>
  <c r="BN98" i="1" s="1"/>
  <c r="BB99" i="1"/>
  <c r="L101" i="1"/>
  <c r="K101" i="1" s="1"/>
  <c r="BJ102" i="1"/>
  <c r="BI102" i="1"/>
  <c r="BM102" i="1" s="1"/>
  <c r="BN102" i="1" s="1"/>
  <c r="BP103" i="1"/>
  <c r="AY103" i="1" s="1"/>
  <c r="BA103" i="1" s="1"/>
  <c r="Q109" i="1"/>
  <c r="N109" i="1"/>
  <c r="M109" i="1"/>
  <c r="AZ109" i="1" s="1"/>
  <c r="BB109" i="1" s="1"/>
  <c r="N112" i="1"/>
  <c r="M112" i="1"/>
  <c r="AZ112" i="1" s="1"/>
  <c r="BB112" i="1" s="1"/>
  <c r="L112" i="1"/>
  <c r="K112" i="1" s="1"/>
  <c r="AK112" i="1"/>
  <c r="W112" i="1"/>
  <c r="X112" i="1" s="1"/>
  <c r="AE112" i="1" s="1"/>
  <c r="V101" i="1"/>
  <c r="BH101" i="1"/>
  <c r="V105" i="1"/>
  <c r="BH105" i="1"/>
  <c r="V109" i="1"/>
  <c r="BH109" i="1"/>
  <c r="BI101" i="1"/>
  <c r="BM101" i="1" s="1"/>
  <c r="BN101" i="1" s="1"/>
  <c r="BI105" i="1"/>
  <c r="BM105" i="1" s="1"/>
  <c r="BN105" i="1" s="1"/>
  <c r="BI109" i="1"/>
  <c r="BM109" i="1" s="1"/>
  <c r="BN109" i="1" s="1"/>
  <c r="AK111" i="1"/>
  <c r="L95" i="1"/>
  <c r="K95" i="1" s="1"/>
  <c r="L99" i="1"/>
  <c r="K99" i="1" s="1"/>
  <c r="V100" i="1"/>
  <c r="BH100" i="1"/>
  <c r="L103" i="1"/>
  <c r="K103" i="1" s="1"/>
  <c r="V104" i="1"/>
  <c r="BH104" i="1"/>
  <c r="L107" i="1"/>
  <c r="K107" i="1" s="1"/>
  <c r="V108" i="1"/>
  <c r="BH108" i="1"/>
  <c r="L111" i="1"/>
  <c r="K111" i="1" s="1"/>
  <c r="BI100" i="1"/>
  <c r="BM100" i="1" s="1"/>
  <c r="BN100" i="1" s="1"/>
  <c r="BI104" i="1"/>
  <c r="BM104" i="1" s="1"/>
  <c r="BN104" i="1" s="1"/>
  <c r="BI108" i="1"/>
  <c r="BM108" i="1" s="1"/>
  <c r="BN108" i="1" s="1"/>
  <c r="AK110" i="1"/>
  <c r="M111" i="1"/>
  <c r="AZ111" i="1" s="1"/>
  <c r="BB111" i="1" s="1"/>
  <c r="V95" i="1"/>
  <c r="V99" i="1"/>
  <c r="V103" i="1"/>
  <c r="V107" i="1"/>
  <c r="Y71" i="1" l="1"/>
  <c r="AC71" i="1" s="1"/>
  <c r="AF71" i="1"/>
  <c r="AE71" i="1"/>
  <c r="Y42" i="1"/>
  <c r="AC42" i="1" s="1"/>
  <c r="AF42" i="1"/>
  <c r="AE42" i="1"/>
  <c r="AD95" i="1"/>
  <c r="T106" i="1"/>
  <c r="R106" i="1" s="1"/>
  <c r="U106" i="1" s="1"/>
  <c r="O106" i="1" s="1"/>
  <c r="P106" i="1" s="1"/>
  <c r="AD106" i="1"/>
  <c r="AD107" i="1"/>
  <c r="AD87" i="1"/>
  <c r="W57" i="1"/>
  <c r="X57" i="1" s="1"/>
  <c r="AD79" i="1"/>
  <c r="W101" i="1"/>
  <c r="X101" i="1" s="1"/>
  <c r="BA110" i="1"/>
  <c r="W98" i="1"/>
  <c r="X98" i="1" s="1"/>
  <c r="AD86" i="1"/>
  <c r="T82" i="1"/>
  <c r="R82" i="1" s="1"/>
  <c r="U82" i="1" s="1"/>
  <c r="O82" i="1" s="1"/>
  <c r="P82" i="1" s="1"/>
  <c r="AD82" i="1"/>
  <c r="W91" i="1"/>
  <c r="X91" i="1" s="1"/>
  <c r="AD56" i="1"/>
  <c r="W94" i="1"/>
  <c r="X94" i="1" s="1"/>
  <c r="AD77" i="1"/>
  <c r="AD49" i="1"/>
  <c r="W48" i="1"/>
  <c r="X48" i="1" s="1"/>
  <c r="AD61" i="1"/>
  <c r="AF78" i="1"/>
  <c r="AG78" i="1" s="1"/>
  <c r="AE78" i="1"/>
  <c r="Y78" i="1"/>
  <c r="AC78" i="1" s="1"/>
  <c r="BA49" i="1"/>
  <c r="BB49" i="1"/>
  <c r="BB52" i="1"/>
  <c r="W24" i="1"/>
  <c r="X24" i="1" s="1"/>
  <c r="BB51" i="1"/>
  <c r="W17" i="1"/>
  <c r="X17" i="1" s="1"/>
  <c r="T47" i="1"/>
  <c r="R47" i="1" s="1"/>
  <c r="U47" i="1" s="1"/>
  <c r="O47" i="1" s="1"/>
  <c r="P47" i="1" s="1"/>
  <c r="AD47" i="1"/>
  <c r="W97" i="1"/>
  <c r="X97" i="1" s="1"/>
  <c r="W72" i="1"/>
  <c r="X72" i="1" s="1"/>
  <c r="AD30" i="1"/>
  <c r="W18" i="1"/>
  <c r="X18" i="1" s="1"/>
  <c r="Y27" i="1"/>
  <c r="AC27" i="1" s="1"/>
  <c r="AF27" i="1"/>
  <c r="AE27" i="1"/>
  <c r="AD19" i="1"/>
  <c r="AD22" i="1"/>
  <c r="AD103" i="1"/>
  <c r="T90" i="1"/>
  <c r="R90" i="1" s="1"/>
  <c r="U90" i="1" s="1"/>
  <c r="O90" i="1" s="1"/>
  <c r="P90" i="1" s="1"/>
  <c r="AD90" i="1"/>
  <c r="T102" i="1"/>
  <c r="R102" i="1" s="1"/>
  <c r="U102" i="1" s="1"/>
  <c r="O102" i="1" s="1"/>
  <c r="P102" i="1" s="1"/>
  <c r="AD102" i="1"/>
  <c r="BB94" i="1"/>
  <c r="T98" i="1"/>
  <c r="R98" i="1" s="1"/>
  <c r="U98" i="1" s="1"/>
  <c r="O98" i="1" s="1"/>
  <c r="P98" i="1" s="1"/>
  <c r="AD98" i="1"/>
  <c r="AE85" i="1"/>
  <c r="AF85" i="1"/>
  <c r="AG85" i="1" s="1"/>
  <c r="Y85" i="1"/>
  <c r="AC85" i="1" s="1"/>
  <c r="W69" i="1"/>
  <c r="X69" i="1" s="1"/>
  <c r="BB96" i="1"/>
  <c r="BA91" i="1"/>
  <c r="W87" i="1"/>
  <c r="X87" i="1" s="1"/>
  <c r="AD68" i="1"/>
  <c r="AD64" i="1"/>
  <c r="W64" i="1"/>
  <c r="X64" i="1" s="1"/>
  <c r="W53" i="1"/>
  <c r="X53" i="1" s="1"/>
  <c r="BB73" i="1"/>
  <c r="AD69" i="1"/>
  <c r="T69" i="1"/>
  <c r="R69" i="1" s="1"/>
  <c r="U69" i="1" s="1"/>
  <c r="O69" i="1" s="1"/>
  <c r="P69" i="1" s="1"/>
  <c r="W59" i="1"/>
  <c r="X59" i="1" s="1"/>
  <c r="BB48" i="1"/>
  <c r="AE81" i="1"/>
  <c r="Y81" i="1"/>
  <c r="AC81" i="1" s="1"/>
  <c r="AF81" i="1"/>
  <c r="T81" i="1"/>
  <c r="R81" i="1" s="1"/>
  <c r="U81" i="1" s="1"/>
  <c r="O81" i="1" s="1"/>
  <c r="P81" i="1" s="1"/>
  <c r="AD46" i="1"/>
  <c r="W46" i="1"/>
  <c r="X46" i="1" s="1"/>
  <c r="T46" i="1" s="1"/>
  <c r="R46" i="1" s="1"/>
  <c r="U46" i="1" s="1"/>
  <c r="O46" i="1" s="1"/>
  <c r="P46" i="1" s="1"/>
  <c r="AF33" i="1"/>
  <c r="Y33" i="1"/>
  <c r="AC33" i="1" s="1"/>
  <c r="W20" i="1"/>
  <c r="X20" i="1" s="1"/>
  <c r="AF47" i="1"/>
  <c r="AG47" i="1" s="1"/>
  <c r="Y47" i="1"/>
  <c r="AC47" i="1" s="1"/>
  <c r="AE33" i="1"/>
  <c r="BB31" i="1"/>
  <c r="AD17" i="1"/>
  <c r="T17" i="1"/>
  <c r="R17" i="1" s="1"/>
  <c r="U17" i="1" s="1"/>
  <c r="O17" i="1" s="1"/>
  <c r="P17" i="1" s="1"/>
  <c r="AD91" i="1"/>
  <c r="T91" i="1"/>
  <c r="R91" i="1" s="1"/>
  <c r="U91" i="1" s="1"/>
  <c r="O91" i="1" s="1"/>
  <c r="P91" i="1" s="1"/>
  <c r="AD73" i="1"/>
  <c r="W107" i="1"/>
  <c r="X107" i="1" s="1"/>
  <c r="T107" i="1" s="1"/>
  <c r="R107" i="1" s="1"/>
  <c r="U107" i="1" s="1"/>
  <c r="O107" i="1" s="1"/>
  <c r="P107" i="1" s="1"/>
  <c r="O85" i="1"/>
  <c r="P85" i="1" s="1"/>
  <c r="Y75" i="1"/>
  <c r="AC75" i="1" s="1"/>
  <c r="AF75" i="1"/>
  <c r="AD52" i="1"/>
  <c r="T52" i="1"/>
  <c r="R52" i="1" s="1"/>
  <c r="U52" i="1" s="1"/>
  <c r="O52" i="1" s="1"/>
  <c r="P52" i="1" s="1"/>
  <c r="Y90" i="1"/>
  <c r="AC90" i="1" s="1"/>
  <c r="AF90" i="1"/>
  <c r="AG90" i="1" s="1"/>
  <c r="AE75" i="1"/>
  <c r="BB69" i="1"/>
  <c r="W86" i="1"/>
  <c r="X86" i="1" s="1"/>
  <c r="T86" i="1" s="1"/>
  <c r="R86" i="1" s="1"/>
  <c r="U86" i="1" s="1"/>
  <c r="O86" i="1" s="1"/>
  <c r="P86" i="1" s="1"/>
  <c r="O70" i="1"/>
  <c r="P70" i="1" s="1"/>
  <c r="W44" i="1"/>
  <c r="X44" i="1" s="1"/>
  <c r="AD66" i="1"/>
  <c r="T66" i="1"/>
  <c r="R66" i="1" s="1"/>
  <c r="U66" i="1" s="1"/>
  <c r="O66" i="1" s="1"/>
  <c r="P66" i="1" s="1"/>
  <c r="W66" i="1"/>
  <c r="X66" i="1" s="1"/>
  <c r="W31" i="1"/>
  <c r="X31" i="1" s="1"/>
  <c r="AF37" i="1"/>
  <c r="Y37" i="1"/>
  <c r="AC37" i="1" s="1"/>
  <c r="Y38" i="1"/>
  <c r="AC38" i="1" s="1"/>
  <c r="AF38" i="1"/>
  <c r="W26" i="1"/>
  <c r="X26" i="1" s="1"/>
  <c r="T38" i="1"/>
  <c r="R38" i="1" s="1"/>
  <c r="U38" i="1" s="1"/>
  <c r="O38" i="1" s="1"/>
  <c r="P38" i="1" s="1"/>
  <c r="AD38" i="1"/>
  <c r="Y23" i="1"/>
  <c r="AC23" i="1" s="1"/>
  <c r="AF23" i="1"/>
  <c r="T34" i="1"/>
  <c r="R34" i="1" s="1"/>
  <c r="U34" i="1" s="1"/>
  <c r="O34" i="1" s="1"/>
  <c r="P34" i="1" s="1"/>
  <c r="AD34" i="1"/>
  <c r="AD18" i="1"/>
  <c r="T18" i="1"/>
  <c r="R18" i="1" s="1"/>
  <c r="U18" i="1" s="1"/>
  <c r="O18" i="1" s="1"/>
  <c r="P18" i="1" s="1"/>
  <c r="W51" i="1"/>
  <c r="X51" i="1" s="1"/>
  <c r="AD112" i="1"/>
  <c r="T112" i="1"/>
  <c r="R112" i="1" s="1"/>
  <c r="U112" i="1" s="1"/>
  <c r="O112" i="1" s="1"/>
  <c r="P112" i="1" s="1"/>
  <c r="Y82" i="1"/>
  <c r="AC82" i="1" s="1"/>
  <c r="AF82" i="1"/>
  <c r="AG82" i="1" s="1"/>
  <c r="W76" i="1"/>
  <c r="X76" i="1" s="1"/>
  <c r="W65" i="1"/>
  <c r="X65" i="1" s="1"/>
  <c r="W103" i="1"/>
  <c r="X103" i="1" s="1"/>
  <c r="W100" i="1"/>
  <c r="X100" i="1" s="1"/>
  <c r="Y102" i="1"/>
  <c r="AC102" i="1" s="1"/>
  <c r="AF102" i="1"/>
  <c r="AG102" i="1" s="1"/>
  <c r="AE102" i="1"/>
  <c r="W52" i="1"/>
  <c r="X52" i="1" s="1"/>
  <c r="AD83" i="1"/>
  <c r="T83" i="1"/>
  <c r="R83" i="1" s="1"/>
  <c r="U83" i="1" s="1"/>
  <c r="O83" i="1" s="1"/>
  <c r="P83" i="1" s="1"/>
  <c r="W61" i="1"/>
  <c r="X61" i="1" s="1"/>
  <c r="AD48" i="1"/>
  <c r="T48" i="1"/>
  <c r="R48" i="1" s="1"/>
  <c r="U48" i="1" s="1"/>
  <c r="O48" i="1" s="1"/>
  <c r="P48" i="1" s="1"/>
  <c r="W67" i="1"/>
  <c r="X67" i="1" s="1"/>
  <c r="AD62" i="1"/>
  <c r="T62" i="1"/>
  <c r="R62" i="1" s="1"/>
  <c r="U62" i="1" s="1"/>
  <c r="O62" i="1" s="1"/>
  <c r="P62" i="1" s="1"/>
  <c r="T59" i="1"/>
  <c r="R59" i="1" s="1"/>
  <c r="U59" i="1" s="1"/>
  <c r="O59" i="1" s="1"/>
  <c r="P59" i="1" s="1"/>
  <c r="AD59" i="1"/>
  <c r="BB83" i="1"/>
  <c r="AD43" i="1"/>
  <c r="W58" i="1"/>
  <c r="X58" i="1" s="1"/>
  <c r="AD58" i="1"/>
  <c r="T58" i="1"/>
  <c r="R58" i="1" s="1"/>
  <c r="U58" i="1" s="1"/>
  <c r="O58" i="1" s="1"/>
  <c r="P58" i="1" s="1"/>
  <c r="W68" i="1"/>
  <c r="X68" i="1" s="1"/>
  <c r="T68" i="1" s="1"/>
  <c r="R68" i="1" s="1"/>
  <c r="U68" i="1" s="1"/>
  <c r="O68" i="1" s="1"/>
  <c r="P68" i="1" s="1"/>
  <c r="BB65" i="1"/>
  <c r="T42" i="1"/>
  <c r="R42" i="1" s="1"/>
  <c r="U42" i="1" s="1"/>
  <c r="O42" i="1" s="1"/>
  <c r="P42" i="1" s="1"/>
  <c r="AD42" i="1"/>
  <c r="W25" i="1"/>
  <c r="X25" i="1" s="1"/>
  <c r="W39" i="1"/>
  <c r="X39" i="1" s="1"/>
  <c r="W34" i="1"/>
  <c r="X34" i="1" s="1"/>
  <c r="AD25" i="1"/>
  <c r="T25" i="1"/>
  <c r="R25" i="1" s="1"/>
  <c r="U25" i="1" s="1"/>
  <c r="O25" i="1" s="1"/>
  <c r="P25" i="1" s="1"/>
  <c r="AD31" i="1"/>
  <c r="T31" i="1"/>
  <c r="R31" i="1" s="1"/>
  <c r="U31" i="1" s="1"/>
  <c r="O31" i="1" s="1"/>
  <c r="P31" i="1" s="1"/>
  <c r="T33" i="1"/>
  <c r="R33" i="1" s="1"/>
  <c r="U33" i="1" s="1"/>
  <c r="O33" i="1" s="1"/>
  <c r="P33" i="1" s="1"/>
  <c r="AF112" i="1"/>
  <c r="AG112" i="1" s="1"/>
  <c r="Y112" i="1"/>
  <c r="AC112" i="1" s="1"/>
  <c r="AF93" i="1"/>
  <c r="AE93" i="1"/>
  <c r="Y93" i="1"/>
  <c r="AC93" i="1" s="1"/>
  <c r="T71" i="1"/>
  <c r="R71" i="1" s="1"/>
  <c r="U71" i="1" s="1"/>
  <c r="O71" i="1" s="1"/>
  <c r="P71" i="1" s="1"/>
  <c r="AD71" i="1"/>
  <c r="W55" i="1"/>
  <c r="X55" i="1" s="1"/>
  <c r="AD104" i="1"/>
  <c r="W110" i="1"/>
  <c r="X110" i="1" s="1"/>
  <c r="W56" i="1"/>
  <c r="X56" i="1" s="1"/>
  <c r="AD111" i="1"/>
  <c r="W111" i="1"/>
  <c r="X111" i="1" s="1"/>
  <c r="W109" i="1"/>
  <c r="X109" i="1" s="1"/>
  <c r="AD108" i="1"/>
  <c r="W99" i="1"/>
  <c r="X99" i="1" s="1"/>
  <c r="AD99" i="1"/>
  <c r="AD101" i="1"/>
  <c r="T101" i="1"/>
  <c r="R101" i="1" s="1"/>
  <c r="U101" i="1" s="1"/>
  <c r="O101" i="1" s="1"/>
  <c r="P101" i="1" s="1"/>
  <c r="AD100" i="1"/>
  <c r="BB87" i="1"/>
  <c r="BB103" i="1"/>
  <c r="W80" i="1"/>
  <c r="X80" i="1" s="1"/>
  <c r="AD60" i="1"/>
  <c r="AD92" i="1"/>
  <c r="W92" i="1"/>
  <c r="X92" i="1" s="1"/>
  <c r="T92" i="1"/>
  <c r="R92" i="1" s="1"/>
  <c r="U92" i="1" s="1"/>
  <c r="O92" i="1" s="1"/>
  <c r="P92" i="1" s="1"/>
  <c r="AF89" i="1"/>
  <c r="AG89" i="1" s="1"/>
  <c r="AE89" i="1"/>
  <c r="Y89" i="1"/>
  <c r="AC89" i="1" s="1"/>
  <c r="W62" i="1"/>
  <c r="X62" i="1" s="1"/>
  <c r="T75" i="1"/>
  <c r="R75" i="1" s="1"/>
  <c r="U75" i="1" s="1"/>
  <c r="O75" i="1" s="1"/>
  <c r="P75" i="1" s="1"/>
  <c r="AD75" i="1"/>
  <c r="AF70" i="1"/>
  <c r="AG70" i="1" s="1"/>
  <c r="Y70" i="1"/>
  <c r="AC70" i="1" s="1"/>
  <c r="AD39" i="1"/>
  <c r="AD88" i="1"/>
  <c r="W88" i="1"/>
  <c r="X88" i="1" s="1"/>
  <c r="T88" i="1"/>
  <c r="R88" i="1" s="1"/>
  <c r="U88" i="1" s="1"/>
  <c r="O88" i="1" s="1"/>
  <c r="P88" i="1" s="1"/>
  <c r="AF29" i="1"/>
  <c r="AG29" i="1" s="1"/>
  <c r="Y29" i="1"/>
  <c r="AC29" i="1" s="1"/>
  <c r="W54" i="1"/>
  <c r="X54" i="1" s="1"/>
  <c r="AD54" i="1"/>
  <c r="T37" i="1"/>
  <c r="R37" i="1" s="1"/>
  <c r="U37" i="1" s="1"/>
  <c r="O37" i="1" s="1"/>
  <c r="P37" i="1" s="1"/>
  <c r="BB56" i="1"/>
  <c r="AE38" i="1"/>
  <c r="W45" i="1"/>
  <c r="X45" i="1" s="1"/>
  <c r="W19" i="1"/>
  <c r="X19" i="1" s="1"/>
  <c r="AD28" i="1"/>
  <c r="W28" i="1"/>
  <c r="X28" i="1" s="1"/>
  <c r="T28" i="1"/>
  <c r="R28" i="1" s="1"/>
  <c r="U28" i="1" s="1"/>
  <c r="O28" i="1" s="1"/>
  <c r="P28" i="1" s="1"/>
  <c r="T23" i="1"/>
  <c r="R23" i="1" s="1"/>
  <c r="U23" i="1" s="1"/>
  <c r="O23" i="1" s="1"/>
  <c r="P23" i="1" s="1"/>
  <c r="AD23" i="1"/>
  <c r="Y106" i="1"/>
  <c r="AC106" i="1" s="1"/>
  <c r="AF106" i="1"/>
  <c r="AE106" i="1"/>
  <c r="W73" i="1"/>
  <c r="X73" i="1" s="1"/>
  <c r="W95" i="1"/>
  <c r="X95" i="1" s="1"/>
  <c r="T95" i="1" s="1"/>
  <c r="R95" i="1" s="1"/>
  <c r="U95" i="1" s="1"/>
  <c r="O95" i="1" s="1"/>
  <c r="P95" i="1" s="1"/>
  <c r="W105" i="1"/>
  <c r="X105" i="1" s="1"/>
  <c r="W96" i="1"/>
  <c r="X96" i="1" s="1"/>
  <c r="AD96" i="1"/>
  <c r="W83" i="1"/>
  <c r="X83" i="1" s="1"/>
  <c r="AD80" i="1"/>
  <c r="T80" i="1"/>
  <c r="R80" i="1" s="1"/>
  <c r="U80" i="1" s="1"/>
  <c r="O80" i="1" s="1"/>
  <c r="P80" i="1" s="1"/>
  <c r="Y84" i="1"/>
  <c r="AC84" i="1" s="1"/>
  <c r="AF84" i="1"/>
  <c r="AE84" i="1"/>
  <c r="W79" i="1"/>
  <c r="X79" i="1" s="1"/>
  <c r="AD57" i="1"/>
  <c r="T57" i="1"/>
  <c r="R57" i="1" s="1"/>
  <c r="U57" i="1" s="1"/>
  <c r="O57" i="1" s="1"/>
  <c r="P57" i="1" s="1"/>
  <c r="AF74" i="1"/>
  <c r="AG74" i="1" s="1"/>
  <c r="Y74" i="1"/>
  <c r="AC74" i="1" s="1"/>
  <c r="O78" i="1"/>
  <c r="P78" i="1" s="1"/>
  <c r="AD35" i="1"/>
  <c r="T35" i="1"/>
  <c r="R35" i="1" s="1"/>
  <c r="U35" i="1" s="1"/>
  <c r="O35" i="1" s="1"/>
  <c r="P35" i="1" s="1"/>
  <c r="T51" i="1"/>
  <c r="R51" i="1" s="1"/>
  <c r="U51" i="1" s="1"/>
  <c r="O51" i="1" s="1"/>
  <c r="P51" i="1" s="1"/>
  <c r="AD51" i="1"/>
  <c r="AD67" i="1"/>
  <c r="T67" i="1"/>
  <c r="R67" i="1" s="1"/>
  <c r="U67" i="1" s="1"/>
  <c r="O67" i="1" s="1"/>
  <c r="P67" i="1" s="1"/>
  <c r="AD63" i="1"/>
  <c r="T55" i="1"/>
  <c r="R55" i="1" s="1"/>
  <c r="U55" i="1" s="1"/>
  <c r="O55" i="1" s="1"/>
  <c r="P55" i="1" s="1"/>
  <c r="AD55" i="1"/>
  <c r="W43" i="1"/>
  <c r="X43" i="1" s="1"/>
  <c r="T43" i="1" s="1"/>
  <c r="R43" i="1" s="1"/>
  <c r="U43" i="1" s="1"/>
  <c r="O43" i="1" s="1"/>
  <c r="P43" i="1" s="1"/>
  <c r="AD65" i="1"/>
  <c r="T65" i="1"/>
  <c r="R65" i="1" s="1"/>
  <c r="U65" i="1" s="1"/>
  <c r="O65" i="1" s="1"/>
  <c r="P65" i="1" s="1"/>
  <c r="Y36" i="1"/>
  <c r="AC36" i="1" s="1"/>
  <c r="AF36" i="1"/>
  <c r="AE36" i="1"/>
  <c r="W21" i="1"/>
  <c r="X21" i="1" s="1"/>
  <c r="AE37" i="1"/>
  <c r="W22" i="1"/>
  <c r="X22" i="1" s="1"/>
  <c r="T22" i="1" s="1"/>
  <c r="R22" i="1" s="1"/>
  <c r="U22" i="1" s="1"/>
  <c r="O22" i="1" s="1"/>
  <c r="P22" i="1" s="1"/>
  <c r="AD44" i="1"/>
  <c r="T44" i="1"/>
  <c r="R44" i="1" s="1"/>
  <c r="U44" i="1" s="1"/>
  <c r="O44" i="1" s="1"/>
  <c r="P44" i="1" s="1"/>
  <c r="AD36" i="1"/>
  <c r="T36" i="1"/>
  <c r="R36" i="1" s="1"/>
  <c r="U36" i="1" s="1"/>
  <c r="O36" i="1" s="1"/>
  <c r="P36" i="1" s="1"/>
  <c r="T27" i="1"/>
  <c r="R27" i="1" s="1"/>
  <c r="U27" i="1" s="1"/>
  <c r="O27" i="1" s="1"/>
  <c r="P27" i="1" s="1"/>
  <c r="BB39" i="1"/>
  <c r="AD29" i="1"/>
  <c r="T29" i="1"/>
  <c r="R29" i="1" s="1"/>
  <c r="U29" i="1" s="1"/>
  <c r="O29" i="1" s="1"/>
  <c r="P29" i="1" s="1"/>
  <c r="T26" i="1"/>
  <c r="R26" i="1" s="1"/>
  <c r="U26" i="1" s="1"/>
  <c r="O26" i="1" s="1"/>
  <c r="P26" i="1" s="1"/>
  <c r="AD26" i="1"/>
  <c r="W104" i="1"/>
  <c r="X104" i="1" s="1"/>
  <c r="W108" i="1"/>
  <c r="X108" i="1" s="1"/>
  <c r="T108" i="1" s="1"/>
  <c r="R108" i="1" s="1"/>
  <c r="U108" i="1" s="1"/>
  <c r="O108" i="1" s="1"/>
  <c r="P108" i="1" s="1"/>
  <c r="W77" i="1"/>
  <c r="X77" i="1" s="1"/>
  <c r="AD72" i="1"/>
  <c r="T72" i="1"/>
  <c r="R72" i="1" s="1"/>
  <c r="U72" i="1" s="1"/>
  <c r="O72" i="1" s="1"/>
  <c r="P72" i="1" s="1"/>
  <c r="AD53" i="1"/>
  <c r="T53" i="1"/>
  <c r="R53" i="1" s="1"/>
  <c r="U53" i="1" s="1"/>
  <c r="O53" i="1" s="1"/>
  <c r="P53" i="1" s="1"/>
  <c r="Y50" i="1"/>
  <c r="AC50" i="1" s="1"/>
  <c r="AF50" i="1"/>
  <c r="AG50" i="1" s="1"/>
  <c r="T50" i="1"/>
  <c r="R50" i="1" s="1"/>
  <c r="U50" i="1" s="1"/>
  <c r="O50" i="1" s="1"/>
  <c r="P50" i="1" s="1"/>
  <c r="W49" i="1"/>
  <c r="X49" i="1" s="1"/>
  <c r="T49" i="1" s="1"/>
  <c r="R49" i="1" s="1"/>
  <c r="U49" i="1" s="1"/>
  <c r="O49" i="1" s="1"/>
  <c r="P49" i="1" s="1"/>
  <c r="W63" i="1"/>
  <c r="X63" i="1" s="1"/>
  <c r="W35" i="1"/>
  <c r="X35" i="1" s="1"/>
  <c r="AD40" i="1"/>
  <c r="W40" i="1"/>
  <c r="X40" i="1" s="1"/>
  <c r="AD21" i="1"/>
  <c r="T21" i="1"/>
  <c r="R21" i="1" s="1"/>
  <c r="U21" i="1" s="1"/>
  <c r="O21" i="1" s="1"/>
  <c r="P21" i="1" s="1"/>
  <c r="W30" i="1"/>
  <c r="X30" i="1" s="1"/>
  <c r="W60" i="1"/>
  <c r="X60" i="1" s="1"/>
  <c r="T60" i="1" s="1"/>
  <c r="R60" i="1" s="1"/>
  <c r="U60" i="1" s="1"/>
  <c r="O60" i="1" s="1"/>
  <c r="P60" i="1" s="1"/>
  <c r="AD32" i="1"/>
  <c r="W32" i="1"/>
  <c r="X32" i="1" s="1"/>
  <c r="T32" i="1" s="1"/>
  <c r="R32" i="1" s="1"/>
  <c r="U32" i="1" s="1"/>
  <c r="O32" i="1" s="1"/>
  <c r="P32" i="1" s="1"/>
  <c r="Y99" i="1" l="1"/>
  <c r="AC99" i="1" s="1"/>
  <c r="AE99" i="1"/>
  <c r="AF99" i="1"/>
  <c r="AE39" i="1"/>
  <c r="Y39" i="1"/>
  <c r="AC39" i="1" s="1"/>
  <c r="AF39" i="1"/>
  <c r="AG39" i="1" s="1"/>
  <c r="AF100" i="1"/>
  <c r="AG100" i="1" s="1"/>
  <c r="Y100" i="1"/>
  <c r="AC100" i="1" s="1"/>
  <c r="AE100" i="1"/>
  <c r="Y44" i="1"/>
  <c r="AC44" i="1" s="1"/>
  <c r="AF44" i="1"/>
  <c r="AG44" i="1" s="1"/>
  <c r="AE44" i="1"/>
  <c r="AG27" i="1"/>
  <c r="Y97" i="1"/>
  <c r="AC97" i="1" s="1"/>
  <c r="AF97" i="1"/>
  <c r="AE97" i="1"/>
  <c r="T97" i="1"/>
  <c r="R97" i="1" s="1"/>
  <c r="U97" i="1" s="1"/>
  <c r="O97" i="1" s="1"/>
  <c r="P97" i="1" s="1"/>
  <c r="AE24" i="1"/>
  <c r="Y24" i="1"/>
  <c r="AC24" i="1" s="1"/>
  <c r="AF24" i="1"/>
  <c r="T24" i="1"/>
  <c r="R24" i="1" s="1"/>
  <c r="U24" i="1" s="1"/>
  <c r="O24" i="1" s="1"/>
  <c r="P24" i="1" s="1"/>
  <c r="Y63" i="1"/>
  <c r="AC63" i="1" s="1"/>
  <c r="AF63" i="1"/>
  <c r="AE63" i="1"/>
  <c r="AF104" i="1"/>
  <c r="AG104" i="1" s="1"/>
  <c r="Y104" i="1"/>
  <c r="AC104" i="1" s="1"/>
  <c r="AE104" i="1"/>
  <c r="AG84" i="1"/>
  <c r="Y19" i="1"/>
  <c r="AC19" i="1" s="1"/>
  <c r="AF19" i="1"/>
  <c r="AG19" i="1" s="1"/>
  <c r="AE19" i="1"/>
  <c r="Y54" i="1"/>
  <c r="AC54" i="1" s="1"/>
  <c r="AF54" i="1"/>
  <c r="AE54" i="1"/>
  <c r="Y56" i="1"/>
  <c r="AC56" i="1" s="1"/>
  <c r="AF56" i="1"/>
  <c r="AE56" i="1"/>
  <c r="Y25" i="1"/>
  <c r="AC25" i="1" s="1"/>
  <c r="AF25" i="1"/>
  <c r="AG25" i="1" s="1"/>
  <c r="AE25" i="1"/>
  <c r="Y103" i="1"/>
  <c r="AC103" i="1" s="1"/>
  <c r="AF103" i="1"/>
  <c r="AG103" i="1" s="1"/>
  <c r="AE103" i="1"/>
  <c r="AG23" i="1"/>
  <c r="AG81" i="1"/>
  <c r="Y87" i="1"/>
  <c r="AC87" i="1" s="1"/>
  <c r="AF87" i="1"/>
  <c r="AG87" i="1" s="1"/>
  <c r="AE87" i="1"/>
  <c r="T103" i="1"/>
  <c r="R103" i="1" s="1"/>
  <c r="U103" i="1" s="1"/>
  <c r="O103" i="1" s="1"/>
  <c r="P103" i="1" s="1"/>
  <c r="Y48" i="1"/>
  <c r="AC48" i="1" s="1"/>
  <c r="AF48" i="1"/>
  <c r="AG48" i="1" s="1"/>
  <c r="AE48" i="1"/>
  <c r="T56" i="1"/>
  <c r="R56" i="1" s="1"/>
  <c r="U56" i="1" s="1"/>
  <c r="O56" i="1" s="1"/>
  <c r="P56" i="1" s="1"/>
  <c r="Y98" i="1"/>
  <c r="AC98" i="1" s="1"/>
  <c r="AF98" i="1"/>
  <c r="AG98" i="1" s="1"/>
  <c r="AE98" i="1"/>
  <c r="AF57" i="1"/>
  <c r="AG57" i="1" s="1"/>
  <c r="Y57" i="1"/>
  <c r="AC57" i="1" s="1"/>
  <c r="AE57" i="1"/>
  <c r="AG36" i="1"/>
  <c r="AF96" i="1"/>
  <c r="AG96" i="1" s="1"/>
  <c r="Y96" i="1"/>
  <c r="AC96" i="1" s="1"/>
  <c r="AE96" i="1"/>
  <c r="AG106" i="1"/>
  <c r="Y45" i="1"/>
  <c r="AC45" i="1" s="1"/>
  <c r="AF45" i="1"/>
  <c r="AG45" i="1" s="1"/>
  <c r="AE45" i="1"/>
  <c r="T45" i="1"/>
  <c r="R45" i="1" s="1"/>
  <c r="U45" i="1" s="1"/>
  <c r="O45" i="1" s="1"/>
  <c r="P45" i="1" s="1"/>
  <c r="Y92" i="1"/>
  <c r="AC92" i="1" s="1"/>
  <c r="AF92" i="1"/>
  <c r="AG92" i="1" s="1"/>
  <c r="AE92" i="1"/>
  <c r="T100" i="1"/>
  <c r="R100" i="1" s="1"/>
  <c r="U100" i="1" s="1"/>
  <c r="O100" i="1" s="1"/>
  <c r="P100" i="1" s="1"/>
  <c r="Y58" i="1"/>
  <c r="AC58" i="1" s="1"/>
  <c r="AF58" i="1"/>
  <c r="AG58" i="1" s="1"/>
  <c r="AE58" i="1"/>
  <c r="Y67" i="1"/>
  <c r="AC67" i="1" s="1"/>
  <c r="AF67" i="1"/>
  <c r="AG67" i="1" s="1"/>
  <c r="AE67" i="1"/>
  <c r="Y52" i="1"/>
  <c r="AC52" i="1" s="1"/>
  <c r="AF52" i="1"/>
  <c r="AE52" i="1"/>
  <c r="AG37" i="1"/>
  <c r="AG75" i="1"/>
  <c r="AE20" i="1"/>
  <c r="Y20" i="1"/>
  <c r="AC20" i="1" s="1"/>
  <c r="AF20" i="1"/>
  <c r="AG20" i="1" s="1"/>
  <c r="T20" i="1"/>
  <c r="R20" i="1" s="1"/>
  <c r="U20" i="1" s="1"/>
  <c r="O20" i="1" s="1"/>
  <c r="P20" i="1" s="1"/>
  <c r="Y18" i="1"/>
  <c r="AC18" i="1" s="1"/>
  <c r="AF18" i="1"/>
  <c r="AE18" i="1"/>
  <c r="T87" i="1"/>
  <c r="R87" i="1" s="1"/>
  <c r="U87" i="1" s="1"/>
  <c r="O87" i="1" s="1"/>
  <c r="P87" i="1" s="1"/>
  <c r="Y30" i="1"/>
  <c r="AC30" i="1" s="1"/>
  <c r="AF30" i="1"/>
  <c r="AG30" i="1" s="1"/>
  <c r="AE30" i="1"/>
  <c r="T63" i="1"/>
  <c r="R63" i="1" s="1"/>
  <c r="U63" i="1" s="1"/>
  <c r="O63" i="1" s="1"/>
  <c r="P63" i="1" s="1"/>
  <c r="Y105" i="1"/>
  <c r="AC105" i="1" s="1"/>
  <c r="AF105" i="1"/>
  <c r="AE105" i="1"/>
  <c r="T105" i="1"/>
  <c r="R105" i="1" s="1"/>
  <c r="U105" i="1" s="1"/>
  <c r="O105" i="1" s="1"/>
  <c r="P105" i="1" s="1"/>
  <c r="Y110" i="1"/>
  <c r="AC110" i="1" s="1"/>
  <c r="AF110" i="1"/>
  <c r="AG110" i="1" s="1"/>
  <c r="AE110" i="1"/>
  <c r="T110" i="1"/>
  <c r="R110" i="1" s="1"/>
  <c r="U110" i="1" s="1"/>
  <c r="O110" i="1" s="1"/>
  <c r="P110" i="1" s="1"/>
  <c r="AF65" i="1"/>
  <c r="AE65" i="1"/>
  <c r="Y65" i="1"/>
  <c r="AC65" i="1" s="1"/>
  <c r="Y51" i="1"/>
  <c r="AC51" i="1" s="1"/>
  <c r="AF51" i="1"/>
  <c r="AE51" i="1"/>
  <c r="Y31" i="1"/>
  <c r="AC31" i="1" s="1"/>
  <c r="AE31" i="1"/>
  <c r="AF31" i="1"/>
  <c r="Y86" i="1"/>
  <c r="AC86" i="1" s="1"/>
  <c r="AF86" i="1"/>
  <c r="AG86" i="1" s="1"/>
  <c r="AE86" i="1"/>
  <c r="AF53" i="1"/>
  <c r="AE53" i="1"/>
  <c r="Y53" i="1"/>
  <c r="AC53" i="1" s="1"/>
  <c r="Y91" i="1"/>
  <c r="AC91" i="1" s="1"/>
  <c r="AF91" i="1"/>
  <c r="AE91" i="1"/>
  <c r="AG42" i="1"/>
  <c r="Y109" i="1"/>
  <c r="AC109" i="1" s="1"/>
  <c r="AF109" i="1"/>
  <c r="AG109" i="1" s="1"/>
  <c r="AE109" i="1"/>
  <c r="T109" i="1"/>
  <c r="R109" i="1" s="1"/>
  <c r="U109" i="1" s="1"/>
  <c r="O109" i="1" s="1"/>
  <c r="P109" i="1" s="1"/>
  <c r="AG33" i="1"/>
  <c r="Y64" i="1"/>
  <c r="AC64" i="1" s="1"/>
  <c r="AF64" i="1"/>
  <c r="AE64" i="1"/>
  <c r="Y17" i="1"/>
  <c r="AC17" i="1" s="1"/>
  <c r="AE17" i="1"/>
  <c r="AF17" i="1"/>
  <c r="Y101" i="1"/>
  <c r="AC101" i="1" s="1"/>
  <c r="AF101" i="1"/>
  <c r="AG101" i="1" s="1"/>
  <c r="AE101" i="1"/>
  <c r="Y60" i="1"/>
  <c r="AC60" i="1" s="1"/>
  <c r="AF60" i="1"/>
  <c r="AG60" i="1" s="1"/>
  <c r="AE60" i="1"/>
  <c r="Y40" i="1"/>
  <c r="AC40" i="1" s="1"/>
  <c r="AF40" i="1"/>
  <c r="AG40" i="1" s="1"/>
  <c r="AE40" i="1"/>
  <c r="AF49" i="1"/>
  <c r="AG49" i="1" s="1"/>
  <c r="Y49" i="1"/>
  <c r="AC49" i="1" s="1"/>
  <c r="AE49" i="1"/>
  <c r="Y77" i="1"/>
  <c r="AC77" i="1" s="1"/>
  <c r="AF77" i="1"/>
  <c r="AE77" i="1"/>
  <c r="Y22" i="1"/>
  <c r="AC22" i="1" s="1"/>
  <c r="AF22" i="1"/>
  <c r="AE22" i="1"/>
  <c r="T40" i="1"/>
  <c r="R40" i="1" s="1"/>
  <c r="U40" i="1" s="1"/>
  <c r="O40" i="1" s="1"/>
  <c r="P40" i="1" s="1"/>
  <c r="Y83" i="1"/>
  <c r="AC83" i="1" s="1"/>
  <c r="AF83" i="1"/>
  <c r="AG83" i="1" s="1"/>
  <c r="AE83" i="1"/>
  <c r="Y88" i="1"/>
  <c r="AC88" i="1" s="1"/>
  <c r="AF88" i="1"/>
  <c r="AG88" i="1" s="1"/>
  <c r="AE88" i="1"/>
  <c r="Y62" i="1"/>
  <c r="AC62" i="1" s="1"/>
  <c r="AF62" i="1"/>
  <c r="AG62" i="1" s="1"/>
  <c r="AE62" i="1"/>
  <c r="T104" i="1"/>
  <c r="R104" i="1" s="1"/>
  <c r="U104" i="1" s="1"/>
  <c r="O104" i="1" s="1"/>
  <c r="P104" i="1" s="1"/>
  <c r="AG93" i="1"/>
  <c r="Y34" i="1"/>
  <c r="AC34" i="1" s="1"/>
  <c r="AF34" i="1"/>
  <c r="AG34" i="1" s="1"/>
  <c r="AE34" i="1"/>
  <c r="Y26" i="1"/>
  <c r="AC26" i="1" s="1"/>
  <c r="AF26" i="1"/>
  <c r="AG26" i="1" s="1"/>
  <c r="AE26" i="1"/>
  <c r="AF66" i="1"/>
  <c r="Y66" i="1"/>
  <c r="AC66" i="1" s="1"/>
  <c r="AE66" i="1"/>
  <c r="Y107" i="1"/>
  <c r="AC107" i="1" s="1"/>
  <c r="AF107" i="1"/>
  <c r="AE107" i="1"/>
  <c r="Y59" i="1"/>
  <c r="AC59" i="1" s="1"/>
  <c r="AF59" i="1"/>
  <c r="AE59" i="1"/>
  <c r="T64" i="1"/>
  <c r="R64" i="1" s="1"/>
  <c r="U64" i="1" s="1"/>
  <c r="O64" i="1" s="1"/>
  <c r="P64" i="1" s="1"/>
  <c r="Y69" i="1"/>
  <c r="AC69" i="1" s="1"/>
  <c r="AF69" i="1"/>
  <c r="AG69" i="1" s="1"/>
  <c r="AE69" i="1"/>
  <c r="T30" i="1"/>
  <c r="R30" i="1" s="1"/>
  <c r="U30" i="1" s="1"/>
  <c r="O30" i="1" s="1"/>
  <c r="P30" i="1" s="1"/>
  <c r="T77" i="1"/>
  <c r="R77" i="1" s="1"/>
  <c r="U77" i="1" s="1"/>
  <c r="O77" i="1" s="1"/>
  <c r="P77" i="1" s="1"/>
  <c r="Y80" i="1"/>
  <c r="AC80" i="1" s="1"/>
  <c r="AF80" i="1"/>
  <c r="AE80" i="1"/>
  <c r="T99" i="1"/>
  <c r="R99" i="1" s="1"/>
  <c r="U99" i="1" s="1"/>
  <c r="O99" i="1" s="1"/>
  <c r="P99" i="1" s="1"/>
  <c r="Y111" i="1"/>
  <c r="AC111" i="1" s="1"/>
  <c r="AF111" i="1"/>
  <c r="AE111" i="1"/>
  <c r="Y68" i="1"/>
  <c r="AC68" i="1" s="1"/>
  <c r="AF68" i="1"/>
  <c r="AE68" i="1"/>
  <c r="Y76" i="1"/>
  <c r="AC76" i="1" s="1"/>
  <c r="AF76" i="1"/>
  <c r="AG76" i="1" s="1"/>
  <c r="T76" i="1"/>
  <c r="R76" i="1" s="1"/>
  <c r="U76" i="1" s="1"/>
  <c r="O76" i="1" s="1"/>
  <c r="P76" i="1" s="1"/>
  <c r="AE76" i="1"/>
  <c r="AF46" i="1"/>
  <c r="AG46" i="1" s="1"/>
  <c r="AE46" i="1"/>
  <c r="Y46" i="1"/>
  <c r="AC46" i="1" s="1"/>
  <c r="T19" i="1"/>
  <c r="R19" i="1" s="1"/>
  <c r="U19" i="1" s="1"/>
  <c r="O19" i="1" s="1"/>
  <c r="P19" i="1" s="1"/>
  <c r="AG71" i="1"/>
  <c r="AF32" i="1"/>
  <c r="AG32" i="1" s="1"/>
  <c r="AE32" i="1"/>
  <c r="Y32" i="1"/>
  <c r="AC32" i="1" s="1"/>
  <c r="Y95" i="1"/>
  <c r="AC95" i="1" s="1"/>
  <c r="AF95" i="1"/>
  <c r="AG95" i="1" s="1"/>
  <c r="AE95" i="1"/>
  <c r="Y35" i="1"/>
  <c r="AC35" i="1" s="1"/>
  <c r="AF35" i="1"/>
  <c r="AE35" i="1"/>
  <c r="AF108" i="1"/>
  <c r="Y108" i="1"/>
  <c r="AC108" i="1" s="1"/>
  <c r="AE108" i="1"/>
  <c r="Y21" i="1"/>
  <c r="AC21" i="1" s="1"/>
  <c r="AE21" i="1"/>
  <c r="AF21" i="1"/>
  <c r="AG21" i="1" s="1"/>
  <c r="AE43" i="1"/>
  <c r="Y43" i="1"/>
  <c r="AC43" i="1" s="1"/>
  <c r="AF43" i="1"/>
  <c r="Y79" i="1"/>
  <c r="AC79" i="1" s="1"/>
  <c r="AF79" i="1"/>
  <c r="AG79" i="1" s="1"/>
  <c r="AE79" i="1"/>
  <c r="T96" i="1"/>
  <c r="R96" i="1" s="1"/>
  <c r="U96" i="1" s="1"/>
  <c r="O96" i="1" s="1"/>
  <c r="P96" i="1" s="1"/>
  <c r="Y73" i="1"/>
  <c r="AC73" i="1" s="1"/>
  <c r="AF73" i="1"/>
  <c r="AE73" i="1"/>
  <c r="AF28" i="1"/>
  <c r="Y28" i="1"/>
  <c r="AC28" i="1" s="1"/>
  <c r="AE28" i="1"/>
  <c r="T54" i="1"/>
  <c r="R54" i="1" s="1"/>
  <c r="U54" i="1" s="1"/>
  <c r="O54" i="1" s="1"/>
  <c r="P54" i="1" s="1"/>
  <c r="T39" i="1"/>
  <c r="R39" i="1" s="1"/>
  <c r="U39" i="1" s="1"/>
  <c r="O39" i="1" s="1"/>
  <c r="P39" i="1" s="1"/>
  <c r="T111" i="1"/>
  <c r="R111" i="1" s="1"/>
  <c r="U111" i="1" s="1"/>
  <c r="O111" i="1" s="1"/>
  <c r="P111" i="1" s="1"/>
  <c r="Y55" i="1"/>
  <c r="AC55" i="1" s="1"/>
  <c r="AF55" i="1"/>
  <c r="AG55" i="1" s="1"/>
  <c r="AE55" i="1"/>
  <c r="AF61" i="1"/>
  <c r="Y61" i="1"/>
  <c r="AC61" i="1" s="1"/>
  <c r="AE61" i="1"/>
  <c r="AG38" i="1"/>
  <c r="T73" i="1"/>
  <c r="R73" i="1" s="1"/>
  <c r="U73" i="1" s="1"/>
  <c r="O73" i="1" s="1"/>
  <c r="P73" i="1" s="1"/>
  <c r="Y72" i="1"/>
  <c r="AC72" i="1" s="1"/>
  <c r="AF72" i="1"/>
  <c r="AG72" i="1" s="1"/>
  <c r="AE72" i="1"/>
  <c r="T61" i="1"/>
  <c r="R61" i="1" s="1"/>
  <c r="U61" i="1" s="1"/>
  <c r="O61" i="1" s="1"/>
  <c r="P61" i="1" s="1"/>
  <c r="Y94" i="1"/>
  <c r="AC94" i="1" s="1"/>
  <c r="AF94" i="1"/>
  <c r="T94" i="1"/>
  <c r="R94" i="1" s="1"/>
  <c r="U94" i="1" s="1"/>
  <c r="O94" i="1" s="1"/>
  <c r="P94" i="1" s="1"/>
  <c r="AE94" i="1"/>
  <c r="T79" i="1"/>
  <c r="R79" i="1" s="1"/>
  <c r="U79" i="1" s="1"/>
  <c r="O79" i="1" s="1"/>
  <c r="P79" i="1" s="1"/>
  <c r="AG35" i="1" l="1"/>
  <c r="AG80" i="1"/>
  <c r="AG91" i="1"/>
  <c r="AG31" i="1"/>
  <c r="AG65" i="1"/>
  <c r="AG52" i="1"/>
  <c r="AG63" i="1"/>
  <c r="AG97" i="1"/>
  <c r="AG61" i="1"/>
  <c r="AG111" i="1"/>
  <c r="AG107" i="1"/>
  <c r="AG22" i="1"/>
  <c r="AG94" i="1"/>
  <c r="AG28" i="1"/>
  <c r="AG43" i="1"/>
  <c r="AG108" i="1"/>
  <c r="AG17" i="1"/>
  <c r="AG53" i="1"/>
  <c r="AG51" i="1"/>
  <c r="AG56" i="1"/>
  <c r="AG24" i="1"/>
  <c r="AG77" i="1"/>
  <c r="AG99" i="1"/>
  <c r="AG73" i="1"/>
  <c r="AG66" i="1"/>
  <c r="AG68" i="1"/>
  <c r="AG59" i="1"/>
  <c r="AG64" i="1"/>
  <c r="AG105" i="1"/>
  <c r="AG18" i="1"/>
  <c r="AG54" i="1"/>
</calcChain>
</file>

<file path=xl/sharedStrings.xml><?xml version="1.0" encoding="utf-8"?>
<sst xmlns="http://schemas.openxmlformats.org/spreadsheetml/2006/main" count="2359" uniqueCount="856">
  <si>
    <t>File opened</t>
  </si>
  <si>
    <t>2021-08-04 09:22:24</t>
  </si>
  <si>
    <t>Console s/n</t>
  </si>
  <si>
    <t>68C-831539</t>
  </si>
  <si>
    <t>Console ver</t>
  </si>
  <si>
    <t>Bluestem v.1.5.02</t>
  </si>
  <si>
    <t>Scripts ver</t>
  </si>
  <si>
    <t>2021.03  1.5.02, Feb 2021</t>
  </si>
  <si>
    <t>Head s/n</t>
  </si>
  <si>
    <t>68H-891539</t>
  </si>
  <si>
    <t>Head ver</t>
  </si>
  <si>
    <t>1.4.5</t>
  </si>
  <si>
    <t>Head cal</t>
  </si>
  <si>
    <t>{"h2obzero": "1.1092", "ssa_ref": "31965.6", "h2obspan2b": "0.0719985", "h2oaspan2b": "0.0715867", "h2oaspan2a": "0.0707985", "co2bspan2a": "0.284538", "co2aspanconc2": "303.2", "co2aspan2b": "0.280795", "tbzero": "0.0255108", "chamberpressurezero": "2.63805", "h2oazero": "1.1056", "h2obspan1": "1.00746", "h2obspanconc1": "12.35", "co2bspanconc2": "303.2", "h2obspan2": "0", "ssb_ref": "28454.9", "co2aspan2": "-0.0304441", "tazero": "-0.0211792", "h2oaspanconc2": "0", "co2bzero": "0.976203", "co2bspanconc1": "2504", "flowazero": "0.33475", "h2oaspan1": "1.01113", "flowbzero": "0.28479", "oxygen": "21", "co2aspan2a": "0.282984", "co2aspan1": "1.00088", "h2oaspan2": "0", "h2oaspanconc1": "12.35", "co2bspan2b": "0.282269", "h2obspanconc2": "0", "co2bspan2": "-0.0322506", "co2azero": "0.982666", "flowmeterzero": "1.00938", "h2obspan2a": "0.0714657", "co2aspanconc1": "2504", "co2bspan1": "1.0012"}</t>
  </si>
  <si>
    <t>Chamber type</t>
  </si>
  <si>
    <t>6800-01A</t>
  </si>
  <si>
    <t>Chamber s/n</t>
  </si>
  <si>
    <t>MPF-651414</t>
  </si>
  <si>
    <t>Chamber rev</t>
  </si>
  <si>
    <t>0</t>
  </si>
  <si>
    <t>Chamber cal</t>
  </si>
  <si>
    <t>Fluorometer</t>
  </si>
  <si>
    <t>Flr. Version</t>
  </si>
  <si>
    <t>09:22:24</t>
  </si>
  <si>
    <t>Stability Definition:	gsw (GasEx): Slp&lt;0.2 Std&lt;0.02 Per=30	A (GasEx): Slp&lt;1 Std&lt;0.2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</si>
  <si>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</si>
  <si>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</si>
  <si>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</si>
  <si>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</si>
  <si>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</si>
  <si>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</si>
  <si>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</si>
  <si>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</si>
  <si>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</si>
  <si>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</si>
  <si>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</si>
  <si>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</si>
  <si>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</si>
  <si>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</si>
  <si>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</si>
  <si>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</si>
  <si>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</si>
  <si>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</si>
  <si>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</si>
  <si>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</si>
  <si>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</si>
  <si>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</si>
  <si>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</si>
  <si>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</si>
  <si>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</si>
  <si>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</si>
  <si>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</si>
  <si>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</si>
  <si>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</si>
  <si>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</si>
  <si>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</si>
  <si>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</si>
  <si>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</si>
  <si>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</si>
  <si>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</si>
  <si>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</si>
  <si>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</si>
  <si>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</si>
  <si>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</si>
  <si>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</si>
  <si>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</si>
  <si>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</si>
  <si>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</si>
  <si>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</si>
  <si>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</si>
  <si>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</si>
  <si>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</si>
  <si>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</si>
  <si>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</si>
  <si>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</si>
  <si>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</si>
  <si>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</si>
  <si>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3.37548 84.5351 372.99 621.291 866.807 1096.7 1244.78 1402.89</t>
  </si>
  <si>
    <t>Fs_true</t>
  </si>
  <si>
    <t>0.0646052 105.617 400.849 601.323 799.968 1001.32 1200.39 1401.02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</si>
  <si>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</si>
  <si>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</si>
  <si>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</si>
  <si>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</si>
  <si>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</si>
  <si>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</si>
  <si>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</si>
  <si>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</si>
  <si>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</si>
  <si>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</si>
  <si>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</si>
  <si>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</si>
  <si>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</si>
  <si>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</si>
  <si>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</si>
  <si>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</si>
  <si>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</si>
  <si>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</si>
  <si>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</si>
  <si>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</si>
  <si>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</si>
  <si>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</si>
  <si>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</si>
  <si>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</si>
  <si>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</si>
  <si>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</si>
  <si>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plot</t>
  </si>
  <si>
    <t>instrument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</si>
  <si>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</si>
  <si>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</si>
  <si>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</si>
  <si>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</si>
  <si>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</si>
  <si>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</si>
  <si>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</si>
  <si>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</si>
  <si>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</si>
  <si>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</si>
  <si>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</si>
  <si>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</si>
  <si>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</si>
  <si>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</si>
  <si>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</si>
  <si>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</si>
  <si>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</si>
  <si>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</si>
  <si>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</si>
  <si>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</si>
  <si>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</si>
  <si>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</si>
  <si>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</si>
  <si>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</si>
  <si>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</si>
  <si>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</si>
  <si>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</si>
  <si>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</si>
  <si>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</si>
  <si>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</si>
  <si>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</si>
  <si>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</si>
  <si>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</si>
  <si>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</si>
  <si>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</si>
  <si>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</si>
  <si>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</si>
  <si>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</si>
  <si>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</si>
  <si>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</si>
  <si>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</si>
  <si>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</si>
  <si>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</si>
  <si>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</si>
  <si>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</si>
  <si>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</si>
  <si>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</si>
  <si>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</si>
  <si>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</si>
  <si>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</si>
  <si>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</si>
  <si>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</si>
  <si>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</si>
  <si>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</si>
  <si>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</si>
  <si>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</si>
  <si>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</si>
  <si>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</si>
  <si>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</si>
  <si>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</si>
  <si>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</si>
  <si>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</si>
  <si>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</si>
  <si>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</si>
  <si>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</si>
  <si>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</si>
  <si>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</si>
  <si>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</si>
  <si>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</si>
  <si>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</si>
  <si>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</si>
  <si>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</si>
  <si>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</si>
  <si>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</si>
  <si>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</si>
  <si>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</si>
  <si>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</si>
  <si>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</si>
  <si>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</si>
  <si>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</si>
  <si>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</si>
  <si>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</si>
  <si>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</si>
  <si>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</si>
  <si>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</si>
  <si>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</si>
  <si>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</si>
  <si>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</si>
  <si>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</si>
  <si>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</si>
  <si>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</si>
  <si>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</si>
  <si>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</si>
  <si>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</si>
  <si>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</si>
  <si>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</si>
  <si>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</si>
  <si>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</si>
  <si>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</si>
  <si>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</si>
  <si>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</si>
  <si>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</si>
  <si>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</si>
  <si>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</si>
  <si>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</si>
  <si>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</si>
  <si>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</si>
  <si>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</si>
  <si>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</si>
  <si>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</si>
  <si>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</si>
  <si>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</si>
  <si>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</si>
  <si>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</si>
  <si>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</si>
  <si>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</si>
  <si>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</si>
  <si>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</si>
  <si>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</si>
  <si>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</si>
  <si>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</si>
  <si>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</si>
  <si>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</si>
  <si>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</si>
  <si>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</si>
  <si>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</si>
  <si>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</si>
  <si>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</si>
  <si>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</si>
  <si>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</si>
  <si>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</si>
  <si>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</si>
  <si>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</si>
  <si>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</si>
  <si>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</si>
  <si>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</si>
  <si>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</si>
  <si>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</si>
  <si>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</si>
  <si>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</si>
  <si>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</si>
  <si>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</si>
  <si>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</si>
  <si>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</si>
  <si>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</si>
  <si>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</si>
  <si>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</si>
  <si>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</si>
  <si>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</si>
  <si>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</si>
  <si>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</si>
  <si>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</si>
  <si>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</si>
  <si>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</si>
  <si>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</si>
  <si>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</si>
  <si>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</si>
  <si>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</si>
  <si>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</si>
  <si>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</si>
  <si>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</si>
  <si>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</si>
  <si>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</si>
  <si>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</si>
  <si>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</si>
  <si>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</si>
  <si>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</si>
  <si>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</si>
  <si>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</si>
  <si>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AccH2O_des</t>
  </si>
  <si>
    <t>AccCO2_soda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</si>
  <si>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</si>
  <si>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</si>
  <si>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</si>
  <si>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</si>
  <si>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</si>
  <si>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</si>
  <si>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</si>
  <si>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</si>
  <si>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</si>
  <si>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</si>
  <si>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</si>
  <si>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</si>
  <si>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</si>
  <si>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</si>
  <si>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</si>
  <si>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</si>
  <si>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</si>
  <si>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</si>
  <si>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</si>
  <si>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</si>
  <si>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</si>
  <si>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</si>
  <si>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</si>
  <si>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</si>
  <si>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</si>
  <si>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</si>
  <si>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</si>
  <si>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</si>
  <si>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</si>
  <si>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</si>
  <si>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</si>
  <si>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</si>
  <si>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</si>
  <si>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</si>
  <si>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</si>
  <si>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</si>
  <si>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</si>
  <si>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</si>
  <si>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</si>
  <si>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</si>
  <si>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</si>
  <si>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</si>
  <si>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</si>
  <si>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</si>
  <si>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</si>
  <si>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</si>
  <si>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</si>
  <si>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</si>
  <si>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</si>
  <si>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</si>
  <si>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</si>
  <si>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</si>
  <si>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</si>
  <si>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</si>
  <si>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</si>
  <si>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</si>
  <si>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</si>
  <si>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</si>
  <si>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</si>
  <si>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</si>
  <si>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</si>
  <si>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</si>
  <si>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</si>
  <si>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</si>
  <si>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</si>
  <si>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</si>
  <si>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</si>
  <si>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</si>
  <si>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</si>
  <si>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</si>
  <si>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</si>
  <si>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</si>
  <si>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</si>
  <si>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</si>
  <si>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</si>
  <si>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</si>
  <si>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</si>
  <si>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</si>
  <si>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</si>
  <si>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</si>
  <si>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</si>
  <si>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20210805 09:45:57</t>
  </si>
  <si>
    <t>09:45:57</t>
  </si>
  <si>
    <t>sorghum</t>
  </si>
  <si>
    <t>2</t>
  </si>
  <si>
    <t>ripe1</t>
  </si>
  <si>
    <t>RECT-12243-20210724-05_20_30</t>
  </si>
  <si>
    <t>MPF-16151-20210804-09_45_53</t>
  </si>
  <si>
    <t>DARK-16152-20210804-09_46_00</t>
  </si>
  <si>
    <t>0: Broadleaf</t>
  </si>
  <si>
    <t>09:45:18</t>
  </si>
  <si>
    <t>2/2</t>
  </si>
  <si>
    <t>11111111</t>
  </si>
  <si>
    <t>oooooooo</t>
  </si>
  <si>
    <t>off</t>
  </si>
  <si>
    <t>20210805 09:48:58</t>
  </si>
  <si>
    <t>09:48:58</t>
  </si>
  <si>
    <t>MPF-16153-20210804-09_48_53</t>
  </si>
  <si>
    <t>DARK-16154-20210804-09_49_01</t>
  </si>
  <si>
    <t>09:47:03</t>
  </si>
  <si>
    <t>1/2</t>
  </si>
  <si>
    <t>20210805 09:50:39</t>
  </si>
  <si>
    <t>09:50:39</t>
  </si>
  <si>
    <t>MPF-16155-20210804-09_50_34</t>
  </si>
  <si>
    <t>DARK-16156-20210804-09_50_42</t>
  </si>
  <si>
    <t>09:50:01</t>
  </si>
  <si>
    <t>20210805 09:52:10</t>
  </si>
  <si>
    <t>09:52:10</t>
  </si>
  <si>
    <t>MPF-16157-20210804-09_52_05</t>
  </si>
  <si>
    <t>DARK-16158-20210804-09_52_13</t>
  </si>
  <si>
    <t>09:52:42</t>
  </si>
  <si>
    <t>20210805 09:54:13</t>
  </si>
  <si>
    <t>09:54:13</t>
  </si>
  <si>
    <t>MPF-16159-20210804-09_54_08</t>
  </si>
  <si>
    <t>DARK-16160-20210804-09_54_16</t>
  </si>
  <si>
    <t>09:54:42</t>
  </si>
  <si>
    <t>20210805 09:57:05</t>
  </si>
  <si>
    <t>09:57:05</t>
  </si>
  <si>
    <t>MPF-16161-20210804-09_57_01</t>
  </si>
  <si>
    <t>DARK-16162-20210804-09_57_08</t>
  </si>
  <si>
    <t>09:56:26</t>
  </si>
  <si>
    <t>20210805 09:58:47</t>
  </si>
  <si>
    <t>09:58:47</t>
  </si>
  <si>
    <t>MPF-16163-20210804-09_58_43</t>
  </si>
  <si>
    <t>DARK-16164-20210804-09_58_50</t>
  </si>
  <si>
    <t>09:58:07</t>
  </si>
  <si>
    <t>20210805 10:00:34</t>
  </si>
  <si>
    <t>10:00:34</t>
  </si>
  <si>
    <t>MPF-16165-20210804-10_00_29</t>
  </si>
  <si>
    <t>DARK-16166-20210804-10_00_37</t>
  </si>
  <si>
    <t>09:59:54</t>
  </si>
  <si>
    <t>20210805 10:03:35</t>
  </si>
  <si>
    <t>10:03:35</t>
  </si>
  <si>
    <t>MPF-16167-20210804-10_03_30</t>
  </si>
  <si>
    <t>DARK-16168-20210804-10_03_38</t>
  </si>
  <si>
    <t>10:01:42</t>
  </si>
  <si>
    <t>20210805 10:06:03</t>
  </si>
  <si>
    <t>10:06:03</t>
  </si>
  <si>
    <t>MPF-16169-20210804-10_05_58</t>
  </si>
  <si>
    <t>DARK-16170-20210804-10_06_06</t>
  </si>
  <si>
    <t>10:05:00</t>
  </si>
  <si>
    <t>20210805 10:07:46</t>
  </si>
  <si>
    <t>10:07:46</t>
  </si>
  <si>
    <t>MPF-16171-20210804-10_07_42</t>
  </si>
  <si>
    <t>DARK-16172-20210804-10_07_49</t>
  </si>
  <si>
    <t>10:07:08</t>
  </si>
  <si>
    <t>20210805 10:09:39</t>
  </si>
  <si>
    <t>10:09:39</t>
  </si>
  <si>
    <t>MPF-16173-20210804-10_09_35</t>
  </si>
  <si>
    <t>DARK-16174-20210804-10_09_42</t>
  </si>
  <si>
    <t>10:08:58</t>
  </si>
  <si>
    <t>20210805 10:11:34</t>
  </si>
  <si>
    <t>10:11:34</t>
  </si>
  <si>
    <t>MPF-16175-20210804-10_11_30</t>
  </si>
  <si>
    <t>DARK-16176-20210804-10_11_37</t>
  </si>
  <si>
    <t>10:10:53</t>
  </si>
  <si>
    <t>20210805 10:13:26</t>
  </si>
  <si>
    <t>10:13:26</t>
  </si>
  <si>
    <t>MPF-16177-20210804-10_13_22</t>
  </si>
  <si>
    <t>DARK-16178-20210804-10_13_29</t>
  </si>
  <si>
    <t>10:12:45</t>
  </si>
  <si>
    <t>20210805 10:15:14</t>
  </si>
  <si>
    <t>10:15:14</t>
  </si>
  <si>
    <t>MPF-16179-20210804-10_15_10</t>
  </si>
  <si>
    <t>DARK-16180-20210804-10_15_17</t>
  </si>
  <si>
    <t>10:14:31</t>
  </si>
  <si>
    <t>20210805 10:17:37</t>
  </si>
  <si>
    <t>10:17:37</t>
  </si>
  <si>
    <t>MPF-16181-20210804-10_17_33</t>
  </si>
  <si>
    <t>DARK-16182-20210804-10_17_40</t>
  </si>
  <si>
    <t>10:16:50</t>
  </si>
  <si>
    <t>20210805 10:41:32</t>
  </si>
  <si>
    <t>10:41:32</t>
  </si>
  <si>
    <t>maize</t>
  </si>
  <si>
    <t>5</t>
  </si>
  <si>
    <t>MPF-16183-20210804-10_41_28</t>
  </si>
  <si>
    <t>DARK-16184-20210804-10_41_35</t>
  </si>
  <si>
    <t>10:40:53</t>
  </si>
  <si>
    <t>20210805 10:43:34</t>
  </si>
  <si>
    <t>10:43:34</t>
  </si>
  <si>
    <t>MPF-16185-20210804-10_43_30</t>
  </si>
  <si>
    <t>DARK-16186-20210804-10_43_37</t>
  </si>
  <si>
    <t>10:42:54</t>
  </si>
  <si>
    <t>20210805 10:45:22</t>
  </si>
  <si>
    <t>10:45:22</t>
  </si>
  <si>
    <t>MPF-16187-20210804-10_45_17</t>
  </si>
  <si>
    <t>DARK-16188-20210804-10_45_25</t>
  </si>
  <si>
    <t>10:44:42</t>
  </si>
  <si>
    <t>20210805 10:47:13</t>
  </si>
  <si>
    <t>10:47:13</t>
  </si>
  <si>
    <t>MPF-16189-20210804-10_47_09</t>
  </si>
  <si>
    <t>DARK-16190-20210804-10_47_17</t>
  </si>
  <si>
    <t>10:46:33</t>
  </si>
  <si>
    <t>20210805 10:49:14</t>
  </si>
  <si>
    <t>10:49:14</t>
  </si>
  <si>
    <t>MPF-16191-20210804-10_49_09</t>
  </si>
  <si>
    <t>DARK-16192-20210804-10_49_17</t>
  </si>
  <si>
    <t>10:48:34</t>
  </si>
  <si>
    <t>20210805 10:51:06</t>
  </si>
  <si>
    <t>10:51:06</t>
  </si>
  <si>
    <t>MPF-16193-20210804-10_51_01</t>
  </si>
  <si>
    <t>DARK-16194-20210804-10_51_09</t>
  </si>
  <si>
    <t>10:50:25</t>
  </si>
  <si>
    <t>20210805 10:52:49</t>
  </si>
  <si>
    <t>10:52:49</t>
  </si>
  <si>
    <t>MPF-16195-20210804-10_52_45</t>
  </si>
  <si>
    <t>DARK-16196-20210804-10_52_53</t>
  </si>
  <si>
    <t>10:52:09</t>
  </si>
  <si>
    <t>20210805 10:54:36</t>
  </si>
  <si>
    <t>10:54:36</t>
  </si>
  <si>
    <t>MPF-16197-20210804-10_54_32</t>
  </si>
  <si>
    <t>DARK-16198-20210804-10_54_39</t>
  </si>
  <si>
    <t>10:53:56</t>
  </si>
  <si>
    <t>20210805 10:57:37</t>
  </si>
  <si>
    <t>10:57:37</t>
  </si>
  <si>
    <t>MPF-16199-20210804-10_57_32</t>
  </si>
  <si>
    <t>DARK-16200-20210804-10_57_40</t>
  </si>
  <si>
    <t>10:56:02</t>
  </si>
  <si>
    <t>20210805 10:59:29</t>
  </si>
  <si>
    <t>10:59:29</t>
  </si>
  <si>
    <t>MPF-16201-20210804-10_59_25</t>
  </si>
  <si>
    <t>DARK-16202-20210804-10_59_32</t>
  </si>
  <si>
    <t>10:58:49</t>
  </si>
  <si>
    <t>20210805 11:01:16</t>
  </si>
  <si>
    <t>11:01:16</t>
  </si>
  <si>
    <t>MPF-16203-20210804-11_01_11</t>
  </si>
  <si>
    <t>DARK-16204-20210804-11_01_19</t>
  </si>
  <si>
    <t>11:00:37</t>
  </si>
  <si>
    <t>20210805 11:03:03</t>
  </si>
  <si>
    <t>11:03:03</t>
  </si>
  <si>
    <t>MPF-16205-20210804-11_02_58</t>
  </si>
  <si>
    <t>DARK-16206-20210804-11_03_06</t>
  </si>
  <si>
    <t>11:02:24</t>
  </si>
  <si>
    <t>20210805 11:05:10</t>
  </si>
  <si>
    <t>11:05:10</t>
  </si>
  <si>
    <t>MPF-16207-20210804-11_05_06</t>
  </si>
  <si>
    <t>DARK-16208-20210804-11_05_13</t>
  </si>
  <si>
    <t>11:04:26</t>
  </si>
  <si>
    <t>20210805 11:06:41</t>
  </si>
  <si>
    <t>11:06:41</t>
  </si>
  <si>
    <t>MPF-16209-20210804-11_06_36</t>
  </si>
  <si>
    <t>DARK-16210-20210804-11_06_44</t>
  </si>
  <si>
    <t>11:07:12</t>
  </si>
  <si>
    <t>20210805 11:09:09</t>
  </si>
  <si>
    <t>11:09:09</t>
  </si>
  <si>
    <t>MPF-16211-20210804-11_09_04</t>
  </si>
  <si>
    <t>DARK-16212-20210804-11_09_12</t>
  </si>
  <si>
    <t>11:08:32</t>
  </si>
  <si>
    <t>20210805 11:10:39</t>
  </si>
  <si>
    <t>11:10:39</t>
  </si>
  <si>
    <t>MPF-16213-20210804-11_10_35</t>
  </si>
  <si>
    <t>DARK-16214-20210804-11_10_43</t>
  </si>
  <si>
    <t>11:11:10</t>
  </si>
  <si>
    <t>20210805 11:22:28</t>
  </si>
  <si>
    <t>11:22:28</t>
  </si>
  <si>
    <t>3</t>
  </si>
  <si>
    <t>MPF-16215-20210804-11_22_23</t>
  </si>
  <si>
    <t>DARK-16216-20210804-11_22_31</t>
  </si>
  <si>
    <t>11:21:51</t>
  </si>
  <si>
    <t>20210805 11:25:28</t>
  </si>
  <si>
    <t>11:25:28</t>
  </si>
  <si>
    <t>MPF-16217-20210804-11_25_24</t>
  </si>
  <si>
    <t>DARK-16218-20210804-11_25_32</t>
  </si>
  <si>
    <t>11:23:44</t>
  </si>
  <si>
    <t>20210805 11:28:27</t>
  </si>
  <si>
    <t>11:28:27</t>
  </si>
  <si>
    <t>MPF-16219-20210804-11_28_22</t>
  </si>
  <si>
    <t>DARK-16220-20210804-11_28_30</t>
  </si>
  <si>
    <t>11:26:47</t>
  </si>
  <si>
    <t>20210805 11:30:26</t>
  </si>
  <si>
    <t>11:30:26</t>
  </si>
  <si>
    <t>MPF-16221-20210804-11_30_22</t>
  </si>
  <si>
    <t>DARK-16222-20210804-11_30_30</t>
  </si>
  <si>
    <t>11:29:46</t>
  </si>
  <si>
    <t>20210805 11:32:09</t>
  </si>
  <si>
    <t>11:32:09</t>
  </si>
  <si>
    <t>MPF-16223-20210804-11_32_05</t>
  </si>
  <si>
    <t>DARK-16224-20210804-11_32_13</t>
  </si>
  <si>
    <t>11:31:28</t>
  </si>
  <si>
    <t>20210805 11:34:03</t>
  </si>
  <si>
    <t>11:34:03</t>
  </si>
  <si>
    <t>MPF-16225-20210804-11_33_59</t>
  </si>
  <si>
    <t>DARK-16226-20210804-11_34_07</t>
  </si>
  <si>
    <t>11:33:24</t>
  </si>
  <si>
    <t>20210805 11:35:50</t>
  </si>
  <si>
    <t>11:35:50</t>
  </si>
  <si>
    <t>MPF-16227-20210804-11_35_46</t>
  </si>
  <si>
    <t>DARK-16228-20210804-11_35_53</t>
  </si>
  <si>
    <t>11:35:08</t>
  </si>
  <si>
    <t>20210805 11:37:36</t>
  </si>
  <si>
    <t>11:37:36</t>
  </si>
  <si>
    <t>MPF-16229-20210804-11_37_32</t>
  </si>
  <si>
    <t>DARK-16230-20210804-11_37_40</t>
  </si>
  <si>
    <t>11:36:56</t>
  </si>
  <si>
    <t>20210805 11:40:37</t>
  </si>
  <si>
    <t>11:40:37</t>
  </si>
  <si>
    <t>MPF-16231-20210804-11_40_33</t>
  </si>
  <si>
    <t>DARK-16232-20210804-11_40_40</t>
  </si>
  <si>
    <t>11:38:46</t>
  </si>
  <si>
    <t>20210805 11:43:26</t>
  </si>
  <si>
    <t>11:43:26</t>
  </si>
  <si>
    <t>MPF-16233-20210804-11_43_22</t>
  </si>
  <si>
    <t>DARK-16234-20210804-11_43_30</t>
  </si>
  <si>
    <t>11:41:48</t>
  </si>
  <si>
    <t>20210805 11:45:48</t>
  </si>
  <si>
    <t>11:45:48</t>
  </si>
  <si>
    <t>MPF-16235-20210804-11_45_44</t>
  </si>
  <si>
    <t>DARK-16236-20210804-11_45_51</t>
  </si>
  <si>
    <t>11:45:09</t>
  </si>
  <si>
    <t>20210805 11:47:18</t>
  </si>
  <si>
    <t>11:47:18</t>
  </si>
  <si>
    <t>MPF-16237-20210804-11_47_14</t>
  </si>
  <si>
    <t>DARK-16238-20210804-11_47_22</t>
  </si>
  <si>
    <t>11:47:46</t>
  </si>
  <si>
    <t>20210805 11:49:59</t>
  </si>
  <si>
    <t>11:49:59</t>
  </si>
  <si>
    <t>MPF-16239-20210804-11_49_55</t>
  </si>
  <si>
    <t>DARK-16240-20210804-11_50_03</t>
  </si>
  <si>
    <t>11:49:14</t>
  </si>
  <si>
    <t>20210805 11:51:30</t>
  </si>
  <si>
    <t>11:51:30</t>
  </si>
  <si>
    <t>MPF-16241-20210804-11_51_26</t>
  </si>
  <si>
    <t>DARK-16242-20210804-11_51_33</t>
  </si>
  <si>
    <t>11:51:57</t>
  </si>
  <si>
    <t>20210805 11:54:58</t>
  </si>
  <si>
    <t>11:54:58</t>
  </si>
  <si>
    <t>MPF-16243-20210804-11_54_54</t>
  </si>
  <si>
    <t>DARK-16244-20210804-11_55_01</t>
  </si>
  <si>
    <t>11:55:30</t>
  </si>
  <si>
    <t>20210805 11:57:52</t>
  </si>
  <si>
    <t>11:57:52</t>
  </si>
  <si>
    <t>MPF-16245-20210804-11_57_48</t>
  </si>
  <si>
    <t>DARK-16246-20210804-11_57_55</t>
  </si>
  <si>
    <t>11:56:50</t>
  </si>
  <si>
    <t>20210805 12:18:13</t>
  </si>
  <si>
    <t>12:18:13</t>
  </si>
  <si>
    <t>soybean</t>
  </si>
  <si>
    <t>MPF-16247-20210804-12_18_09</t>
  </si>
  <si>
    <t>DARK-16248-20210804-12_18_16</t>
  </si>
  <si>
    <t>12:17:35</t>
  </si>
  <si>
    <t>20210805 12:19:55</t>
  </si>
  <si>
    <t>12:19:55</t>
  </si>
  <si>
    <t>MPF-16249-20210804-12_19_51</t>
  </si>
  <si>
    <t>DARK-16250-20210804-12_19_58</t>
  </si>
  <si>
    <t>12:19:14</t>
  </si>
  <si>
    <t>20210805 12:21:47</t>
  </si>
  <si>
    <t>12:21:47</t>
  </si>
  <si>
    <t>MPF-16251-20210804-12_21_43</t>
  </si>
  <si>
    <t>DARK-16252-20210804-12_21_50</t>
  </si>
  <si>
    <t>12:21:08</t>
  </si>
  <si>
    <t>20210805 12:23:38</t>
  </si>
  <si>
    <t>12:23:38</t>
  </si>
  <si>
    <t>MPF-16253-20210804-12_23_34</t>
  </si>
  <si>
    <t>DARK-16254-20210804-12_23_42</t>
  </si>
  <si>
    <t>12:22:58</t>
  </si>
  <si>
    <t>20210805 12:25:26</t>
  </si>
  <si>
    <t>12:25:26</t>
  </si>
  <si>
    <t>MPF-16255-20210804-12_25_22</t>
  </si>
  <si>
    <t>DARK-16256-20210804-12_25_29</t>
  </si>
  <si>
    <t>12:24:43</t>
  </si>
  <si>
    <t>20210805 12:27:25</t>
  </si>
  <si>
    <t>12:27:25</t>
  </si>
  <si>
    <t>MPF-16257-20210804-12_27_21</t>
  </si>
  <si>
    <t>DARK-16258-20210804-12_27_29</t>
  </si>
  <si>
    <t>12:26:45</t>
  </si>
  <si>
    <t>20210805 12:29:12</t>
  </si>
  <si>
    <t>12:29:12</t>
  </si>
  <si>
    <t>MPF-16259-20210804-12_29_08</t>
  </si>
  <si>
    <t>DARK-16260-20210804-12_29_16</t>
  </si>
  <si>
    <t>12:28:30</t>
  </si>
  <si>
    <t>20210805 12:31:08</t>
  </si>
  <si>
    <t>12:31:08</t>
  </si>
  <si>
    <t>MPF-16261-20210804-12_31_04</t>
  </si>
  <si>
    <t>DARK-16262-20210804-12_31_11</t>
  </si>
  <si>
    <t>12:30:27</t>
  </si>
  <si>
    <t>20210805 12:33:03</t>
  </si>
  <si>
    <t>12:33:03</t>
  </si>
  <si>
    <t>MPF-16263-20210804-12_32_59</t>
  </si>
  <si>
    <t>DARK-16264-20210804-12_33_06</t>
  </si>
  <si>
    <t>12:32:21</t>
  </si>
  <si>
    <t>20210805 12:35:29</t>
  </si>
  <si>
    <t>12:35:29</t>
  </si>
  <si>
    <t>MPF-16265-20210804-12_35_25</t>
  </si>
  <si>
    <t>DARK-16266-20210804-12_35_33</t>
  </si>
  <si>
    <t>12:34:47</t>
  </si>
  <si>
    <t>20210805 12:37:02</t>
  </si>
  <si>
    <t>12:37:02</t>
  </si>
  <si>
    <t>MPF-16267-20210804-12_36_58</t>
  </si>
  <si>
    <t>DARK-16268-20210804-12_37_06</t>
  </si>
  <si>
    <t>12:37:38</t>
  </si>
  <si>
    <t>20210805 12:40:39</t>
  </si>
  <si>
    <t>12:40:39</t>
  </si>
  <si>
    <t>MPF-16269-20210804-12_40_35</t>
  </si>
  <si>
    <t>DARK-16270-20210804-12_40_43</t>
  </si>
  <si>
    <t>12:41:06</t>
  </si>
  <si>
    <t>20210805 12:43:49</t>
  </si>
  <si>
    <t>12:43:49</t>
  </si>
  <si>
    <t>MPF-16271-20210804-12_43_45</t>
  </si>
  <si>
    <t>DARK-16272-20210804-12_43_53</t>
  </si>
  <si>
    <t>12:42:20</t>
  </si>
  <si>
    <t>20210805 12:46:02</t>
  </si>
  <si>
    <t>12:46:02</t>
  </si>
  <si>
    <t>MPF-16273-20210804-12_45_58</t>
  </si>
  <si>
    <t>DARK-16274-20210804-12_46_06</t>
  </si>
  <si>
    <t>12:45:06</t>
  </si>
  <si>
    <t>20210805 12:47:59</t>
  </si>
  <si>
    <t>12:47:59</t>
  </si>
  <si>
    <t>MPF-16275-20210804-12_47_55</t>
  </si>
  <si>
    <t>DARK-16276-20210804-12_48_03</t>
  </si>
  <si>
    <t>12:47:15</t>
  </si>
  <si>
    <t>20210805 12:49:44</t>
  </si>
  <si>
    <t>12:49:44</t>
  </si>
  <si>
    <t>MPF-16277-20210804-12_49_40</t>
  </si>
  <si>
    <t>DARK-16278-20210804-12_49_48</t>
  </si>
  <si>
    <t>12:49:04</t>
  </si>
  <si>
    <t>20210805 13:02:51</t>
  </si>
  <si>
    <t>13:02:51</t>
  </si>
  <si>
    <t>tobacco</t>
  </si>
  <si>
    <t>MPF-16279-20210804-13_02_47</t>
  </si>
  <si>
    <t>DARK-16280-20210804-13_02_55</t>
  </si>
  <si>
    <t>13:02:10</t>
  </si>
  <si>
    <t>20210805 13:04:53</t>
  </si>
  <si>
    <t>13:04:53</t>
  </si>
  <si>
    <t>MPF-16281-20210804-13_04_50</t>
  </si>
  <si>
    <t>DARK-16282-20210804-13_04_57</t>
  </si>
  <si>
    <t>13:04:13</t>
  </si>
  <si>
    <t>20210805 13:06:46</t>
  </si>
  <si>
    <t>13:06:46</t>
  </si>
  <si>
    <t>MPF-16283-20210804-13_06_43</t>
  </si>
  <si>
    <t>DARK-16284-20210804-13_06_50</t>
  </si>
  <si>
    <t>13:06:07</t>
  </si>
  <si>
    <t>20210805 13:08:44</t>
  </si>
  <si>
    <t>13:08:44</t>
  </si>
  <si>
    <t>MPF-16285-20210804-13_08_40</t>
  </si>
  <si>
    <t>DARK-16286-20210804-13_08_48</t>
  </si>
  <si>
    <t>13:08:05</t>
  </si>
  <si>
    <t>20210805 13:10:31</t>
  </si>
  <si>
    <t>13:10:31</t>
  </si>
  <si>
    <t>MPF-16287-20210804-13_10_28</t>
  </si>
  <si>
    <t>DARK-16288-20210804-13_10_35</t>
  </si>
  <si>
    <t>13:09:52</t>
  </si>
  <si>
    <t>20210805 13:12:24</t>
  </si>
  <si>
    <t>13:12:24</t>
  </si>
  <si>
    <t>MPF-16289-20210804-13_12_20</t>
  </si>
  <si>
    <t>DARK-16290-20210804-13_12_28</t>
  </si>
  <si>
    <t>13:11:44</t>
  </si>
  <si>
    <t>20210805 13:14:06</t>
  </si>
  <si>
    <t>13:14:06</t>
  </si>
  <si>
    <t>MPF-16291-20210804-13_14_03</t>
  </si>
  <si>
    <t>DARK-16292-20210804-13_14_10</t>
  </si>
  <si>
    <t>13:13:27</t>
  </si>
  <si>
    <t>20210805 13:15:53</t>
  </si>
  <si>
    <t>13:15:53</t>
  </si>
  <si>
    <t>MPF-16293-20210804-13_15_50</t>
  </si>
  <si>
    <t>DARK-16294-20210804-13_15_57</t>
  </si>
  <si>
    <t>13:15:14</t>
  </si>
  <si>
    <t>20210805 13:18:19</t>
  </si>
  <si>
    <t>13:18:19</t>
  </si>
  <si>
    <t>MPF-16295-20210804-13_18_16</t>
  </si>
  <si>
    <t>DARK-16296-20210804-13_18_23</t>
  </si>
  <si>
    <t>13:17:38</t>
  </si>
  <si>
    <t>20210805 13:20:06</t>
  </si>
  <si>
    <t>13:20:06</t>
  </si>
  <si>
    <t>MPF-16297-20210804-13_20_03</t>
  </si>
  <si>
    <t>DARK-16298-20210804-13_20_10</t>
  </si>
  <si>
    <t>13:19:26</t>
  </si>
  <si>
    <t>20210805 13:21:51</t>
  </si>
  <si>
    <t>13:21:51</t>
  </si>
  <si>
    <t>MPF-16299-20210804-13_21_48</t>
  </si>
  <si>
    <t>DARK-16300-20210804-13_21_55</t>
  </si>
  <si>
    <t>13:21:12</t>
  </si>
  <si>
    <t>20210805 13:23:39</t>
  </si>
  <si>
    <t>13:23:39</t>
  </si>
  <si>
    <t>MPF-16301-20210804-13_23_36</t>
  </si>
  <si>
    <t>DARK-16302-20210804-13_23_43</t>
  </si>
  <si>
    <t>13:22:57</t>
  </si>
  <si>
    <t>20210805 13:25:34</t>
  </si>
  <si>
    <t>13:25:34</t>
  </si>
  <si>
    <t>MPF-16303-20210804-13_25_31</t>
  </si>
  <si>
    <t>DARK-16304-20210804-13_25_38</t>
  </si>
  <si>
    <t>13:24:50</t>
  </si>
  <si>
    <t>20210805 13:27:43</t>
  </si>
  <si>
    <t>13:27:43</t>
  </si>
  <si>
    <t>MPF-16305-20210804-13_27_40</t>
  </si>
  <si>
    <t>DARK-16306-20210804-13_27_47</t>
  </si>
  <si>
    <t>13:26:59</t>
  </si>
  <si>
    <t>20210805 13:29:42</t>
  </si>
  <si>
    <t>13:29:42</t>
  </si>
  <si>
    <t>MPF-16307-20210804-13_29_38</t>
  </si>
  <si>
    <t>DARK-16308-20210804-13_29_46</t>
  </si>
  <si>
    <t>13:28:57</t>
  </si>
  <si>
    <t>20210805 13:31:51</t>
  </si>
  <si>
    <t>13:31:51</t>
  </si>
  <si>
    <t>MPF-16309-20210804-13_31_48</t>
  </si>
  <si>
    <t>DARK-16310-20210804-13_31_55</t>
  </si>
  <si>
    <t>13:31:08</t>
  </si>
  <si>
    <t>20210805 13:40:39</t>
  </si>
  <si>
    <t>13:40:39</t>
  </si>
  <si>
    <t>1</t>
  </si>
  <si>
    <t>MPF-16311-20210804-13_40_36</t>
  </si>
  <si>
    <t>DARK-16312-20210804-13_40_43</t>
  </si>
  <si>
    <t>13:39:57</t>
  </si>
  <si>
    <t>20210805 13:42:38</t>
  </si>
  <si>
    <t>13:42:38</t>
  </si>
  <si>
    <t>MPF-16313-20210804-13_42_35</t>
  </si>
  <si>
    <t>DARK-16314-20210804-13_42_42</t>
  </si>
  <si>
    <t>13:41:59</t>
  </si>
  <si>
    <t>20210805 13:44:31</t>
  </si>
  <si>
    <t>13:44:31</t>
  </si>
  <si>
    <t>MPF-16315-20210804-13_44_28</t>
  </si>
  <si>
    <t>DARK-16316-20210804-13_44_35</t>
  </si>
  <si>
    <t>13:43:52</t>
  </si>
  <si>
    <t>20210805 13:46:59</t>
  </si>
  <si>
    <t>13:46:59</t>
  </si>
  <si>
    <t>MPF-16317-20210804-13_46_56</t>
  </si>
  <si>
    <t>DARK-16318-20210804-13_47_03</t>
  </si>
  <si>
    <t>13:46:16</t>
  </si>
  <si>
    <t>20210805 13:48:50</t>
  </si>
  <si>
    <t>13:48:50</t>
  </si>
  <si>
    <t>MPF-16319-20210804-13_48_47</t>
  </si>
  <si>
    <t>DARK-16320-20210804-13_48_54</t>
  </si>
  <si>
    <t>13:48:07</t>
  </si>
  <si>
    <t>20210805 13:50:57</t>
  </si>
  <si>
    <t>13:50:57</t>
  </si>
  <si>
    <t>MPF-16321-20210804-13_50_53</t>
  </si>
  <si>
    <t>DARK-16322-20210804-13_51_01</t>
  </si>
  <si>
    <t>13:50:14</t>
  </si>
  <si>
    <t>20210805 13:52:56</t>
  </si>
  <si>
    <t>13:52:56</t>
  </si>
  <si>
    <t>MPF-16323-20210804-13_52_52</t>
  </si>
  <si>
    <t>DARK-16324-20210804-13_53_00</t>
  </si>
  <si>
    <t>13:52:13</t>
  </si>
  <si>
    <t>20210805 13:54:48</t>
  </si>
  <si>
    <t>13:54:48</t>
  </si>
  <si>
    <t>MPF-16325-20210804-13_54_45</t>
  </si>
  <si>
    <t>DARK-16326-20210804-13_54_53</t>
  </si>
  <si>
    <t>13:54:05</t>
  </si>
  <si>
    <t>20210805 13:57:19</t>
  </si>
  <si>
    <t>13:57:19</t>
  </si>
  <si>
    <t>MPF-16327-20210804-13_57_15</t>
  </si>
  <si>
    <t>DARK-16328-20210804-13_57_23</t>
  </si>
  <si>
    <t>13:56:36</t>
  </si>
  <si>
    <t>20210805 13:59:08</t>
  </si>
  <si>
    <t>13:59:08</t>
  </si>
  <si>
    <t>MPF-16329-20210804-13_59_04</t>
  </si>
  <si>
    <t>DARK-16330-20210804-13_59_12</t>
  </si>
  <si>
    <t>13:58:24</t>
  </si>
  <si>
    <t>20210805 14:01:15</t>
  </si>
  <si>
    <t>14:01:15</t>
  </si>
  <si>
    <t>MPF-16331-20210804-14_01_11</t>
  </si>
  <si>
    <t>DARK-16332-20210804-14_01_19</t>
  </si>
  <si>
    <t>14:00:31</t>
  </si>
  <si>
    <t>20210805 14:03:35</t>
  </si>
  <si>
    <t>14:03:35</t>
  </si>
  <si>
    <t>MPF-16333-20210804-14_03_31</t>
  </si>
  <si>
    <t>DARK-16334-20210804-14_03_39</t>
  </si>
  <si>
    <t>14:02:48</t>
  </si>
  <si>
    <t>20210805 14:05:28</t>
  </si>
  <si>
    <t>14:05:28</t>
  </si>
  <si>
    <t>MPF-16335-20210804-14_05_24</t>
  </si>
  <si>
    <t>DARK-16336-20210804-14_05_32</t>
  </si>
  <si>
    <t>14:04:40</t>
  </si>
  <si>
    <t>20210805 14:07:43</t>
  </si>
  <si>
    <t>14:07:43</t>
  </si>
  <si>
    <t>MPF-16337-20210804-14_07_39</t>
  </si>
  <si>
    <t>DARK-16338-20210804-14_07_47</t>
  </si>
  <si>
    <t>14:06:53</t>
  </si>
  <si>
    <t>20210805 14:10:00</t>
  </si>
  <si>
    <t>14:10:00</t>
  </si>
  <si>
    <t>MPF-16339-20210804-14_09_57</t>
  </si>
  <si>
    <t>DARK-16340-20210804-14_10_04</t>
  </si>
  <si>
    <t>14:09:11</t>
  </si>
  <si>
    <t>20210805 14:12:00</t>
  </si>
  <si>
    <t>14:12:00</t>
  </si>
  <si>
    <t>MPF-16341-20210804-14_11_57</t>
  </si>
  <si>
    <t>DARK-16342-20210804-14_12_05</t>
  </si>
  <si>
    <t>14:11:10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</si>
</sst>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12"/>
  <sheetViews>
    <sheetView tabSelected="1" workbookViewId="0">
      <selection activeCell="K12" sqref="K12"/>
    </sheetView>
  </sheetViews>
  <sheetFormatPr defaultRowHeight="14.4" x14ac:dyDescent="0.3"/>
  <sheetData>
    <row r="2" spans="1:239" x14ac:dyDescent="0.3">
      <c r="A2" t="s">
        <v>25</v>
      </c>
      <c r="B2" t="s">
        <v>26</v>
      </c>
      <c r="C2" t="s">
        <v>28</v>
      </c>
    </row>
    <row r="3" spans="1:239" x14ac:dyDescent="0.3">
      <c r="B3" t="s">
        <v>27</v>
      </c>
      <c r="C3">
        <v>21</v>
      </c>
    </row>
    <row r="4" spans="1:239" x14ac:dyDescent="0.3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239" x14ac:dyDescent="0.3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39" x14ac:dyDescent="0.3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239" x14ac:dyDescent="0.3">
      <c r="B7">
        <v>0</v>
      </c>
      <c r="C7">
        <v>1</v>
      </c>
      <c r="D7">
        <v>0</v>
      </c>
      <c r="E7">
        <v>0</v>
      </c>
    </row>
    <row r="8" spans="1:239" x14ac:dyDescent="0.3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239" x14ac:dyDescent="0.3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39" x14ac:dyDescent="0.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239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39" x14ac:dyDescent="0.3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239" x14ac:dyDescent="0.3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239" x14ac:dyDescent="0.3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82</v>
      </c>
      <c r="I14" t="s">
        <v>82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83</v>
      </c>
      <c r="AG14" t="s">
        <v>83</v>
      </c>
      <c r="AH14" t="s">
        <v>84</v>
      </c>
      <c r="AI14" t="s">
        <v>84</v>
      </c>
      <c r="AJ14" t="s">
        <v>84</v>
      </c>
      <c r="AK14" t="s">
        <v>84</v>
      </c>
      <c r="AL14" t="s">
        <v>84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  <c r="FS14" t="s">
        <v>95</v>
      </c>
      <c r="FT14" t="s">
        <v>95</v>
      </c>
      <c r="FU14" t="s">
        <v>95</v>
      </c>
      <c r="FV14" t="s">
        <v>95</v>
      </c>
      <c r="FW14" t="s">
        <v>95</v>
      </c>
      <c r="FX14" t="s">
        <v>95</v>
      </c>
      <c r="FY14" t="s">
        <v>95</v>
      </c>
      <c r="FZ14" t="s">
        <v>95</v>
      </c>
      <c r="GA14" t="s">
        <v>95</v>
      </c>
      <c r="GB14" t="s">
        <v>95</v>
      </c>
      <c r="GC14" t="s">
        <v>95</v>
      </c>
      <c r="GD14" t="s">
        <v>95</v>
      </c>
      <c r="GE14" t="s">
        <v>96</v>
      </c>
      <c r="GF14" t="s">
        <v>96</v>
      </c>
      <c r="GG14" t="s">
        <v>96</v>
      </c>
      <c r="GH14" t="s">
        <v>96</v>
      </c>
      <c r="GI14" t="s">
        <v>96</v>
      </c>
      <c r="GJ14" t="s">
        <v>96</v>
      </c>
      <c r="GK14" t="s">
        <v>96</v>
      </c>
      <c r="GL14" t="s">
        <v>96</v>
      </c>
      <c r="GM14" t="s">
        <v>96</v>
      </c>
      <c r="GN14" t="s">
        <v>96</v>
      </c>
      <c r="GO14" t="s">
        <v>96</v>
      </c>
      <c r="GP14" t="s">
        <v>96</v>
      </c>
      <c r="GQ14" t="s">
        <v>96</v>
      </c>
      <c r="GR14" t="s">
        <v>96</v>
      </c>
      <c r="GS14" t="s">
        <v>96</v>
      </c>
      <c r="GT14" t="s">
        <v>96</v>
      </c>
      <c r="GU14" t="s">
        <v>96</v>
      </c>
      <c r="GV14" t="s">
        <v>96</v>
      </c>
      <c r="GW14" t="s">
        <v>96</v>
      </c>
      <c r="GX14" t="s">
        <v>97</v>
      </c>
      <c r="GY14" t="s">
        <v>97</v>
      </c>
      <c r="GZ14" t="s">
        <v>97</v>
      </c>
      <c r="HA14" t="s">
        <v>97</v>
      </c>
      <c r="HB14" t="s">
        <v>97</v>
      </c>
      <c r="HC14" t="s">
        <v>97</v>
      </c>
      <c r="HD14" t="s">
        <v>97</v>
      </c>
      <c r="HE14" t="s">
        <v>97</v>
      </c>
      <c r="HF14" t="s">
        <v>97</v>
      </c>
      <c r="HG14" t="s">
        <v>97</v>
      </c>
      <c r="HH14" t="s">
        <v>97</v>
      </c>
      <c r="HI14" t="s">
        <v>97</v>
      </c>
      <c r="HJ14" t="s">
        <v>97</v>
      </c>
      <c r="HK14" t="s">
        <v>97</v>
      </c>
      <c r="HL14" t="s">
        <v>97</v>
      </c>
      <c r="HM14" t="s">
        <v>97</v>
      </c>
      <c r="HN14" t="s">
        <v>97</v>
      </c>
      <c r="HO14" t="s">
        <v>97</v>
      </c>
      <c r="HP14" t="s">
        <v>98</v>
      </c>
      <c r="HQ14" t="s">
        <v>98</v>
      </c>
      <c r="HR14" t="s">
        <v>98</v>
      </c>
      <c r="HS14" t="s">
        <v>98</v>
      </c>
      <c r="HT14" t="s">
        <v>98</v>
      </c>
      <c r="HU14" t="s">
        <v>98</v>
      </c>
      <c r="HV14" t="s">
        <v>98</v>
      </c>
      <c r="HW14" t="s">
        <v>98</v>
      </c>
      <c r="HX14" t="s">
        <v>98</v>
      </c>
      <c r="HY14" t="s">
        <v>98</v>
      </c>
      <c r="HZ14" t="s">
        <v>98</v>
      </c>
      <c r="IA14" t="s">
        <v>98</v>
      </c>
      <c r="IB14" t="s">
        <v>98</v>
      </c>
      <c r="IC14" t="s">
        <v>98</v>
      </c>
      <c r="ID14" t="s">
        <v>98</v>
      </c>
      <c r="IE14" t="s">
        <v>98</v>
      </c>
    </row>
    <row r="15" spans="1:239" x14ac:dyDescent="0.3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84</v>
      </c>
      <c r="AI15" t="s">
        <v>132</v>
      </c>
      <c r="AJ15" t="s">
        <v>133</v>
      </c>
      <c r="AK15" t="s">
        <v>134</v>
      </c>
      <c r="AL15" t="s">
        <v>135</v>
      </c>
      <c r="AM15" t="s">
        <v>136</v>
      </c>
      <c r="AN15" t="s">
        <v>137</v>
      </c>
      <c r="AO15" t="s">
        <v>138</v>
      </c>
      <c r="AP15" t="s">
        <v>139</v>
      </c>
      <c r="AQ15" t="s">
        <v>140</v>
      </c>
      <c r="AR15" t="s">
        <v>141</v>
      </c>
      <c r="AS15" t="s">
        <v>142</v>
      </c>
      <c r="AT15" t="s">
        <v>143</v>
      </c>
      <c r="AU15" t="s">
        <v>144</v>
      </c>
      <c r="AV15" t="s">
        <v>145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108</v>
      </c>
      <c r="BX15" t="s">
        <v>172</v>
      </c>
      <c r="BY15" t="s">
        <v>173</v>
      </c>
      <c r="BZ15" t="s">
        <v>174</v>
      </c>
      <c r="CA15" t="s">
        <v>175</v>
      </c>
      <c r="CB15" t="s">
        <v>176</v>
      </c>
      <c r="CC15" t="s">
        <v>177</v>
      </c>
      <c r="CD15" t="s">
        <v>178</v>
      </c>
      <c r="CE15" t="s">
        <v>179</v>
      </c>
      <c r="CF15" t="s">
        <v>180</v>
      </c>
      <c r="CG15" t="s">
        <v>181</v>
      </c>
      <c r="CH15" t="s">
        <v>182</v>
      </c>
      <c r="CI15" t="s">
        <v>183</v>
      </c>
      <c r="CJ15" t="s">
        <v>184</v>
      </c>
      <c r="CK15" t="s">
        <v>185</v>
      </c>
      <c r="CL15" t="s">
        <v>186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100</v>
      </c>
      <c r="DW15" t="s">
        <v>103</v>
      </c>
      <c r="DX15" t="s">
        <v>222</v>
      </c>
      <c r="DY15" t="s">
        <v>223</v>
      </c>
      <c r="DZ15" t="s">
        <v>224</v>
      </c>
      <c r="EA15" t="s">
        <v>225</v>
      </c>
      <c r="EB15" t="s">
        <v>226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  <c r="GD15" t="s">
        <v>280</v>
      </c>
      <c r="GE15" t="s">
        <v>281</v>
      </c>
      <c r="GF15" t="s">
        <v>282</v>
      </c>
      <c r="GG15" t="s">
        <v>283</v>
      </c>
      <c r="GH15" t="s">
        <v>284</v>
      </c>
      <c r="GI15" t="s">
        <v>285</v>
      </c>
      <c r="GJ15" t="s">
        <v>286</v>
      </c>
      <c r="GK15" t="s">
        <v>287</v>
      </c>
      <c r="GL15" t="s">
        <v>288</v>
      </c>
      <c r="GM15" t="s">
        <v>289</v>
      </c>
      <c r="GN15" t="s">
        <v>290</v>
      </c>
      <c r="GO15" t="s">
        <v>291</v>
      </c>
      <c r="GP15" t="s">
        <v>292</v>
      </c>
      <c r="GQ15" t="s">
        <v>293</v>
      </c>
      <c r="GR15" t="s">
        <v>294</v>
      </c>
      <c r="GS15" t="s">
        <v>295</v>
      </c>
      <c r="GT15" t="s">
        <v>296</v>
      </c>
      <c r="GU15" t="s">
        <v>297</v>
      </c>
      <c r="GV15" t="s">
        <v>298</v>
      </c>
      <c r="GW15" t="s">
        <v>299</v>
      </c>
      <c r="GX15" t="s">
        <v>300</v>
      </c>
      <c r="GY15" t="s">
        <v>301</v>
      </c>
      <c r="GZ15" t="s">
        <v>302</v>
      </c>
      <c r="HA15" t="s">
        <v>303</v>
      </c>
      <c r="HB15" t="s">
        <v>304</v>
      </c>
      <c r="HC15" t="s">
        <v>305</v>
      </c>
      <c r="HD15" t="s">
        <v>306</v>
      </c>
      <c r="HE15" t="s">
        <v>307</v>
      </c>
      <c r="HF15" t="s">
        <v>308</v>
      </c>
      <c r="HG15" t="s">
        <v>309</v>
      </c>
      <c r="HH15" t="s">
        <v>310</v>
      </c>
      <c r="HI15" t="s">
        <v>311</v>
      </c>
      <c r="HJ15" t="s">
        <v>312</v>
      </c>
      <c r="HK15" t="s">
        <v>313</v>
      </c>
      <c r="HL15" t="s">
        <v>314</v>
      </c>
      <c r="HM15" t="s">
        <v>315</v>
      </c>
      <c r="HN15" t="s">
        <v>316</v>
      </c>
      <c r="HO15" t="s">
        <v>317</v>
      </c>
      <c r="HP15" t="s">
        <v>318</v>
      </c>
      <c r="HQ15" t="s">
        <v>319</v>
      </c>
      <c r="HR15" t="s">
        <v>320</v>
      </c>
      <c r="HS15" t="s">
        <v>321</v>
      </c>
      <c r="HT15" t="s">
        <v>322</v>
      </c>
      <c r="HU15" t="s">
        <v>323</v>
      </c>
      <c r="HV15" t="s">
        <v>324</v>
      </c>
      <c r="HW15" t="s">
        <v>325</v>
      </c>
      <c r="HX15" t="s">
        <v>326</v>
      </c>
      <c r="HY15" t="s">
        <v>327</v>
      </c>
      <c r="HZ15" t="s">
        <v>328</v>
      </c>
      <c r="IA15" t="s">
        <v>329</v>
      </c>
      <c r="IB15" t="s">
        <v>330</v>
      </c>
      <c r="IC15" t="s">
        <v>331</v>
      </c>
      <c r="ID15" t="s">
        <v>332</v>
      </c>
      <c r="IE15" t="s">
        <v>333</v>
      </c>
    </row>
    <row r="16" spans="1:239" x14ac:dyDescent="0.3">
      <c r="B16" t="s">
        <v>334</v>
      </c>
      <c r="C16" t="s">
        <v>334</v>
      </c>
      <c r="F16" t="s">
        <v>334</v>
      </c>
      <c r="J16" t="s">
        <v>334</v>
      </c>
      <c r="K16" t="s">
        <v>335</v>
      </c>
      <c r="L16" t="s">
        <v>336</v>
      </c>
      <c r="M16" t="s">
        <v>337</v>
      </c>
      <c r="N16" t="s">
        <v>338</v>
      </c>
      <c r="O16" t="s">
        <v>338</v>
      </c>
      <c r="P16" t="s">
        <v>179</v>
      </c>
      <c r="Q16" t="s">
        <v>179</v>
      </c>
      <c r="R16" t="s">
        <v>335</v>
      </c>
      <c r="S16" t="s">
        <v>335</v>
      </c>
      <c r="T16" t="s">
        <v>335</v>
      </c>
      <c r="U16" t="s">
        <v>335</v>
      </c>
      <c r="V16" t="s">
        <v>339</v>
      </c>
      <c r="W16" t="s">
        <v>340</v>
      </c>
      <c r="X16" t="s">
        <v>340</v>
      </c>
      <c r="Y16" t="s">
        <v>341</v>
      </c>
      <c r="Z16" t="s">
        <v>342</v>
      </c>
      <c r="AA16" t="s">
        <v>341</v>
      </c>
      <c r="AB16" t="s">
        <v>341</v>
      </c>
      <c r="AC16" t="s">
        <v>341</v>
      </c>
      <c r="AD16" t="s">
        <v>339</v>
      </c>
      <c r="AE16" t="s">
        <v>339</v>
      </c>
      <c r="AF16" t="s">
        <v>339</v>
      </c>
      <c r="AG16" t="s">
        <v>339</v>
      </c>
      <c r="AH16" t="s">
        <v>343</v>
      </c>
      <c r="AI16" t="s">
        <v>342</v>
      </c>
      <c r="AK16" t="s">
        <v>342</v>
      </c>
      <c r="AL16" t="s">
        <v>343</v>
      </c>
      <c r="AR16" t="s">
        <v>337</v>
      </c>
      <c r="AY16" t="s">
        <v>337</v>
      </c>
      <c r="AZ16" t="s">
        <v>337</v>
      </c>
      <c r="BA16" t="s">
        <v>337</v>
      </c>
      <c r="BB16" t="s">
        <v>344</v>
      </c>
      <c r="BO16" t="s">
        <v>337</v>
      </c>
      <c r="BP16" t="s">
        <v>337</v>
      </c>
      <c r="BR16" t="s">
        <v>345</v>
      </c>
      <c r="BS16" t="s">
        <v>346</v>
      </c>
      <c r="BV16" t="s">
        <v>335</v>
      </c>
      <c r="BW16" t="s">
        <v>334</v>
      </c>
      <c r="BX16" t="s">
        <v>338</v>
      </c>
      <c r="BY16" t="s">
        <v>338</v>
      </c>
      <c r="BZ16" t="s">
        <v>347</v>
      </c>
      <c r="CA16" t="s">
        <v>347</v>
      </c>
      <c r="CB16" t="s">
        <v>338</v>
      </c>
      <c r="CC16" t="s">
        <v>347</v>
      </c>
      <c r="CD16" t="s">
        <v>343</v>
      </c>
      <c r="CE16" t="s">
        <v>341</v>
      </c>
      <c r="CF16" t="s">
        <v>341</v>
      </c>
      <c r="CG16" t="s">
        <v>340</v>
      </c>
      <c r="CH16" t="s">
        <v>340</v>
      </c>
      <c r="CI16" t="s">
        <v>340</v>
      </c>
      <c r="CJ16" t="s">
        <v>340</v>
      </c>
      <c r="CK16" t="s">
        <v>340</v>
      </c>
      <c r="CL16" t="s">
        <v>348</v>
      </c>
      <c r="CM16" t="s">
        <v>337</v>
      </c>
      <c r="CN16" t="s">
        <v>337</v>
      </c>
      <c r="CO16" t="s">
        <v>338</v>
      </c>
      <c r="CP16" t="s">
        <v>338</v>
      </c>
      <c r="CQ16" t="s">
        <v>338</v>
      </c>
      <c r="CR16" t="s">
        <v>347</v>
      </c>
      <c r="CS16" t="s">
        <v>338</v>
      </c>
      <c r="CT16" t="s">
        <v>347</v>
      </c>
      <c r="CU16" t="s">
        <v>341</v>
      </c>
      <c r="CV16" t="s">
        <v>341</v>
      </c>
      <c r="CW16" t="s">
        <v>340</v>
      </c>
      <c r="CX16" t="s">
        <v>340</v>
      </c>
      <c r="CY16" t="s">
        <v>337</v>
      </c>
      <c r="DD16" t="s">
        <v>337</v>
      </c>
      <c r="DG16" t="s">
        <v>340</v>
      </c>
      <c r="DH16" t="s">
        <v>340</v>
      </c>
      <c r="DI16" t="s">
        <v>340</v>
      </c>
      <c r="DJ16" t="s">
        <v>340</v>
      </c>
      <c r="DK16" t="s">
        <v>340</v>
      </c>
      <c r="DL16" t="s">
        <v>337</v>
      </c>
      <c r="DM16" t="s">
        <v>337</v>
      </c>
      <c r="DN16" t="s">
        <v>337</v>
      </c>
      <c r="DO16" t="s">
        <v>334</v>
      </c>
      <c r="DR16" t="s">
        <v>349</v>
      </c>
      <c r="DS16" t="s">
        <v>349</v>
      </c>
      <c r="DU16" t="s">
        <v>334</v>
      </c>
      <c r="DV16" t="s">
        <v>350</v>
      </c>
      <c r="DX16" t="s">
        <v>334</v>
      </c>
      <c r="DY16" t="s">
        <v>334</v>
      </c>
      <c r="EA16" t="s">
        <v>351</v>
      </c>
      <c r="EB16" t="s">
        <v>352</v>
      </c>
      <c r="EC16" t="s">
        <v>351</v>
      </c>
      <c r="ED16" t="s">
        <v>352</v>
      </c>
      <c r="EE16" t="s">
        <v>351</v>
      </c>
      <c r="EF16" t="s">
        <v>352</v>
      </c>
      <c r="EG16" t="s">
        <v>342</v>
      </c>
      <c r="EH16" t="s">
        <v>342</v>
      </c>
      <c r="EI16" t="s">
        <v>337</v>
      </c>
      <c r="EJ16" t="s">
        <v>353</v>
      </c>
      <c r="EK16" t="s">
        <v>337</v>
      </c>
      <c r="EM16" t="s">
        <v>335</v>
      </c>
      <c r="EN16" t="s">
        <v>354</v>
      </c>
      <c r="EO16" t="s">
        <v>335</v>
      </c>
      <c r="ET16" t="s">
        <v>355</v>
      </c>
      <c r="EU16" t="s">
        <v>355</v>
      </c>
      <c r="FH16" t="s">
        <v>355</v>
      </c>
      <c r="FI16" t="s">
        <v>355</v>
      </c>
      <c r="FJ16" t="s">
        <v>356</v>
      </c>
      <c r="FK16" t="s">
        <v>356</v>
      </c>
      <c r="FL16" t="s">
        <v>340</v>
      </c>
      <c r="FM16" t="s">
        <v>340</v>
      </c>
      <c r="FN16" t="s">
        <v>342</v>
      </c>
      <c r="FO16" t="s">
        <v>340</v>
      </c>
      <c r="FP16" t="s">
        <v>347</v>
      </c>
      <c r="FQ16" t="s">
        <v>342</v>
      </c>
      <c r="FR16" t="s">
        <v>342</v>
      </c>
      <c r="FT16" t="s">
        <v>355</v>
      </c>
      <c r="FU16" t="s">
        <v>355</v>
      </c>
      <c r="FV16" t="s">
        <v>355</v>
      </c>
      <c r="FW16" t="s">
        <v>355</v>
      </c>
      <c r="FX16" t="s">
        <v>355</v>
      </c>
      <c r="FY16" t="s">
        <v>355</v>
      </c>
      <c r="FZ16" t="s">
        <v>355</v>
      </c>
      <c r="GA16" t="s">
        <v>357</v>
      </c>
      <c r="GB16" t="s">
        <v>357</v>
      </c>
      <c r="GC16" t="s">
        <v>357</v>
      </c>
      <c r="GD16" t="s">
        <v>358</v>
      </c>
      <c r="GE16" t="s">
        <v>355</v>
      </c>
      <c r="GF16" t="s">
        <v>355</v>
      </c>
      <c r="GG16" t="s">
        <v>355</v>
      </c>
      <c r="GH16" t="s">
        <v>355</v>
      </c>
      <c r="GI16" t="s">
        <v>355</v>
      </c>
      <c r="GJ16" t="s">
        <v>355</v>
      </c>
      <c r="GK16" t="s">
        <v>355</v>
      </c>
      <c r="GL16" t="s">
        <v>355</v>
      </c>
      <c r="GM16" t="s">
        <v>355</v>
      </c>
      <c r="GN16" t="s">
        <v>355</v>
      </c>
      <c r="GO16" t="s">
        <v>355</v>
      </c>
      <c r="GP16" t="s">
        <v>355</v>
      </c>
      <c r="GW16" t="s">
        <v>355</v>
      </c>
      <c r="GX16" t="s">
        <v>342</v>
      </c>
      <c r="GY16" t="s">
        <v>342</v>
      </c>
      <c r="GZ16" t="s">
        <v>351</v>
      </c>
      <c r="HA16" t="s">
        <v>352</v>
      </c>
      <c r="HB16" t="s">
        <v>352</v>
      </c>
      <c r="HF16" t="s">
        <v>352</v>
      </c>
      <c r="HJ16" t="s">
        <v>338</v>
      </c>
      <c r="HK16" t="s">
        <v>338</v>
      </c>
      <c r="HL16" t="s">
        <v>347</v>
      </c>
      <c r="HM16" t="s">
        <v>347</v>
      </c>
      <c r="HN16" t="s">
        <v>359</v>
      </c>
      <c r="HO16" t="s">
        <v>359</v>
      </c>
      <c r="HQ16" t="s">
        <v>343</v>
      </c>
      <c r="HR16" t="s">
        <v>343</v>
      </c>
      <c r="HS16" t="s">
        <v>340</v>
      </c>
      <c r="HT16" t="s">
        <v>340</v>
      </c>
      <c r="HU16" t="s">
        <v>340</v>
      </c>
      <c r="HV16" t="s">
        <v>340</v>
      </c>
      <c r="HW16" t="s">
        <v>340</v>
      </c>
      <c r="HX16" t="s">
        <v>342</v>
      </c>
      <c r="HY16" t="s">
        <v>342</v>
      </c>
      <c r="HZ16" t="s">
        <v>342</v>
      </c>
      <c r="IA16" t="s">
        <v>340</v>
      </c>
      <c r="IB16" t="s">
        <v>338</v>
      </c>
      <c r="IC16" t="s">
        <v>347</v>
      </c>
      <c r="ID16" t="s">
        <v>342</v>
      </c>
      <c r="IE16" t="s">
        <v>342</v>
      </c>
    </row>
    <row r="17" spans="1:239" x14ac:dyDescent="0.3">
      <c r="A17">
        <v>1</v>
      </c>
      <c r="B17">
        <v>1628174757.5999999</v>
      </c>
      <c r="C17">
        <v>0</v>
      </c>
      <c r="D17" t="s">
        <v>360</v>
      </c>
      <c r="E17" t="s">
        <v>361</v>
      </c>
      <c r="F17">
        <v>0</v>
      </c>
      <c r="G17" t="s">
        <v>362</v>
      </c>
      <c r="H17" t="s">
        <v>363</v>
      </c>
      <c r="I17" t="s">
        <v>364</v>
      </c>
      <c r="J17">
        <v>1628174757.5999999</v>
      </c>
      <c r="K17">
        <f t="shared" ref="K17:K48" si="0">(L17)/1000</f>
        <v>3.8036618377334471E-3</v>
      </c>
      <c r="L17">
        <f t="shared" ref="L17:L48" si="1">1000*CD17*AJ17*(BZ17-CA17)/(100*BS17*(1000-AJ17*BZ17))</f>
        <v>3.803661837733447</v>
      </c>
      <c r="M17">
        <f t="shared" ref="M17:M48" si="2">CD17*AJ17*(BY17-BX17*(1000-AJ17*CA17)/(1000-AJ17*BZ17))/(100*BS17)</f>
        <v>46.419459241102338</v>
      </c>
      <c r="N17">
        <f t="shared" ref="N17:N48" si="3">BX17 - IF(AJ17&gt;1, M17*BS17*100/(AL17*CL17), 0)</f>
        <v>342.74700000000001</v>
      </c>
      <c r="O17">
        <f t="shared" ref="O17:O48" si="4">((U17-K17/2)*N17-M17)/(U17+K17/2)</f>
        <v>100.50576324929713</v>
      </c>
      <c r="P17">
        <f t="shared" ref="P17:P48" si="5">O17*(CE17+CF17)/1000</f>
        <v>10.031780440627173</v>
      </c>
      <c r="Q17">
        <f t="shared" ref="Q17:Q48" si="6">(BX17 - IF(AJ17&gt;1, M17*BS17*100/(AL17*CL17), 0))*(CE17+CF17)/1000</f>
        <v>34.210601855288999</v>
      </c>
      <c r="R17">
        <f t="shared" ref="R17:R48" si="7">2/((1/T17-1/S17)+SIGN(T17)*SQRT((1/T17-1/S17)*(1/T17-1/S17) + 4*BT17/((BT17+1)*(BT17+1))*(2*1/T17*1/S17-1/S17*1/S17)))</f>
        <v>0.32880681421420921</v>
      </c>
      <c r="S17">
        <f t="shared" ref="S17:S48" si="8">IF(LEFT(BU17,1)&lt;&gt;"0",IF(LEFT(BU17,1)="1",3,BV17),$D$5+$E$5*(CL17*CE17/($K$5*1000))+$F$5*(CL17*CE17/($K$5*1000))*MAX(MIN(BS17,$J$5),$I$5)*MAX(MIN(BS17,$J$5),$I$5)+$G$5*MAX(MIN(BS17,$J$5),$I$5)*(CL17*CE17/($K$5*1000))+$H$5*(CL17*CE17/($K$5*1000))*(CL17*CE17/($K$5*1000)))</f>
        <v>2.922425449818598</v>
      </c>
      <c r="T17">
        <f t="shared" ref="T17:T48" si="9">K17*(1000-(1000*0.61365*EXP(17.502*X17/(240.97+X17))/(CE17+CF17)+BZ17)/2)/(1000*0.61365*EXP(17.502*X17/(240.97+X17))/(CE17+CF17)-BZ17)</f>
        <v>0.30955008274103962</v>
      </c>
      <c r="U17">
        <f t="shared" ref="U17:U48" si="10">1/((BT17+1)/(R17/1.6)+1/(S17/1.37)) + BT17/((BT17+1)/(R17/1.6) + BT17/(S17/1.37))</f>
        <v>0.19510489495957312</v>
      </c>
      <c r="V17">
        <f t="shared" ref="V17:V48" si="11">(BO17*BR17)</f>
        <v>321.51180638118274</v>
      </c>
      <c r="W17">
        <f t="shared" ref="W17:W48" si="12">(CG17+(V17+2*0.95*0.0000000567*(((CG17+$B$7)+273)^4-(CG17+273)^4)-44100*K17)/(1.84*29.3*S17+8*0.95*0.0000000567*(CG17+273)^3))</f>
        <v>31.073873050920813</v>
      </c>
      <c r="X17">
        <f t="shared" ref="X17:X48" si="13">($C$7*CH17+$D$7*CI17+$E$7*W17)</f>
        <v>29.753900000000002</v>
      </c>
      <c r="Y17">
        <f t="shared" ref="Y17:Y48" si="14">0.61365*EXP(17.502*X17/(240.97+X17))</f>
        <v>4.2005946673688888</v>
      </c>
      <c r="Z17">
        <f t="shared" ref="Z17:Z48" si="15">(AA17/AB17*100)</f>
        <v>70.172786688575911</v>
      </c>
      <c r="AA17">
        <f t="shared" ref="AA17:AA48" si="16">BZ17*(CE17+CF17)/1000</f>
        <v>3.0184744837631001</v>
      </c>
      <c r="AB17">
        <f t="shared" ref="AB17:AB48" si="17">0.61365*EXP(17.502*CG17/(240.97+CG17))</f>
        <v>4.3014886912771075</v>
      </c>
      <c r="AC17">
        <f t="shared" ref="AC17:AC48" si="18">(Y17-BZ17*(CE17+CF17)/1000)</f>
        <v>1.1821201836057886</v>
      </c>
      <c r="AD17">
        <f t="shared" ref="AD17:AD48" si="19">(-K17*44100)</f>
        <v>-167.74148704404502</v>
      </c>
      <c r="AE17">
        <f t="shared" ref="AE17:AE48" si="20">2*29.3*S17*0.92*(CG17-X17)</f>
        <v>65.085475131391235</v>
      </c>
      <c r="AF17">
        <f t="shared" ref="AF17:AF48" si="21">2*0.95*0.0000000567*(((CG17+$B$7)+273)^4-(X17+273)^4)</f>
        <v>4.9500531214277288</v>
      </c>
      <c r="AG17">
        <f t="shared" ref="AG17:AG48" si="22">V17+AF17+AD17+AE17</f>
        <v>223.8058475899567</v>
      </c>
      <c r="AH17">
        <v>0</v>
      </c>
      <c r="AI17">
        <v>0</v>
      </c>
      <c r="AJ17">
        <f t="shared" ref="AJ17:AJ48" si="23">IF(AH17*$H$13&gt;=AL17,1,(AL17/(AL17-AH17*$H$13)))</f>
        <v>1</v>
      </c>
      <c r="AK17">
        <f t="shared" ref="AK17:AK48" si="24">(AJ17-1)*100</f>
        <v>0</v>
      </c>
      <c r="AL17">
        <f t="shared" ref="AL17:AL48" si="25">MAX(0,($B$13+$C$13*CL17)/(1+$D$13*CL17)*CE17/(CG17+273)*$E$13)</f>
        <v>52115.111216430916</v>
      </c>
      <c r="AM17" t="s">
        <v>365</v>
      </c>
      <c r="AN17">
        <v>10238.9</v>
      </c>
      <c r="AO17">
        <v>302.21199999999999</v>
      </c>
      <c r="AP17">
        <v>4052.3</v>
      </c>
      <c r="AQ17">
        <f t="shared" ref="AQ17:AQ48" si="26">1-AO17/AP17</f>
        <v>0.92542210596451402</v>
      </c>
      <c r="AR17">
        <v>-0.32343011824092399</v>
      </c>
      <c r="AS17" t="s">
        <v>366</v>
      </c>
      <c r="AT17">
        <v>10329.9</v>
      </c>
      <c r="AU17">
        <v>646.10655999999994</v>
      </c>
      <c r="AV17">
        <v>971.55</v>
      </c>
      <c r="AW17">
        <f t="shared" ref="AW17:AW48" si="27">1-AU17/AV17</f>
        <v>0.33497343420307757</v>
      </c>
      <c r="AX17">
        <v>0.5</v>
      </c>
      <c r="AY17">
        <f t="shared" ref="AY17:AY48" si="28">BP17</f>
        <v>1681.2054001975039</v>
      </c>
      <c r="AZ17">
        <f t="shared" ref="AZ17:AZ48" si="29">M17</f>
        <v>46.419459241102338</v>
      </c>
      <c r="BA17">
        <f t="shared" ref="BA17:BA48" si="30">AW17*AX17*AY17</f>
        <v>281.5795732524586</v>
      </c>
      <c r="BB17">
        <f t="shared" ref="BB17:BB48" si="31">(AZ17-AR17)/AY17</f>
        <v>2.7803199629177981E-2</v>
      </c>
      <c r="BC17">
        <f t="shared" ref="BC17:BC48" si="32">(AP17-AV17)/AV17</f>
        <v>3.1709639236271938</v>
      </c>
      <c r="BD17">
        <f t="shared" ref="BD17:BD48" si="33">AO17/(AQ17+AO17/AV17)</f>
        <v>244.41241946924652</v>
      </c>
      <c r="BE17" t="s">
        <v>367</v>
      </c>
      <c r="BF17">
        <v>521.88</v>
      </c>
      <c r="BG17">
        <f t="shared" ref="BG17:BG48" si="34">IF(BF17&lt;&gt;0, BF17, BD17)</f>
        <v>521.88</v>
      </c>
      <c r="BH17">
        <f t="shared" ref="BH17:BH48" si="35">1-BG17/AV17</f>
        <v>0.46283773351860424</v>
      </c>
      <c r="BI17">
        <f t="shared" ref="BI17:BI48" si="36">(AV17-AU17)/(AV17-BG17)</f>
        <v>0.72373838592745798</v>
      </c>
      <c r="BJ17">
        <f t="shared" ref="BJ17:BJ48" si="37">(AP17-AV17)/(AP17-BG17)</f>
        <v>0.87262988539607189</v>
      </c>
      <c r="BK17">
        <f t="shared" ref="BK17:BK48" si="38">(AV17-AU17)/(AV17-AO17)</f>
        <v>0.48621688892607329</v>
      </c>
      <c r="BL17">
        <f t="shared" ref="BL17:BL48" si="39">(AP17-AV17)/(AP17-AO17)</f>
        <v>0.82151405513683939</v>
      </c>
      <c r="BM17">
        <f t="shared" ref="BM17:BM48" si="40">(BI17*BG17/AU17)</f>
        <v>0.58458559660471765</v>
      </c>
      <c r="BN17">
        <f t="shared" ref="BN17:BN48" si="41">(1-BM17)</f>
        <v>0.41541440339528235</v>
      </c>
      <c r="BO17">
        <f t="shared" ref="BO17:BO48" si="42">$B$11*CM17+$C$11*CN17+$F$11*CY17*(1-DB17)</f>
        <v>2000.01</v>
      </c>
      <c r="BP17">
        <f t="shared" ref="BP17:BP48" si="43">BO17*BQ17</f>
        <v>1681.2054001975039</v>
      </c>
      <c r="BQ17">
        <f t="shared" ref="BQ17:BQ48" si="44">($B$11*$D$9+$C$11*$D$9+$F$11*((DL17+DD17)/MAX(DL17+DD17+DM17, 0.1)*$I$9+DM17/MAX(DL17+DD17+DM17, 0.1)*$J$9))/($B$11+$C$11+$F$11)</f>
        <v>0.84059849710626644</v>
      </c>
      <c r="BR17">
        <f t="shared" ref="BR17:BR48" si="45">($B$11*$K$9+$C$11*$K$9+$F$11*((DL17+DD17)/MAX(DL17+DD17+DM17, 0.1)*$P$9+DM17/MAX(DL17+DD17+DM17, 0.1)*$Q$9))/($B$11+$C$11+$F$11)</f>
        <v>0.1607550994150943</v>
      </c>
      <c r="BS17">
        <v>6</v>
      </c>
      <c r="BT17">
        <v>0.5</v>
      </c>
      <c r="BU17" t="s">
        <v>368</v>
      </c>
      <c r="BV17">
        <v>2</v>
      </c>
      <c r="BW17">
        <v>1628174757.5999999</v>
      </c>
      <c r="BX17">
        <v>342.74700000000001</v>
      </c>
      <c r="BY17">
        <v>399.99200000000002</v>
      </c>
      <c r="BZ17">
        <v>30.241299999999999</v>
      </c>
      <c r="CA17">
        <v>25.816700000000001</v>
      </c>
      <c r="CB17">
        <v>343.86099999999999</v>
      </c>
      <c r="CC17">
        <v>29.830100000000002</v>
      </c>
      <c r="CD17">
        <v>500.19900000000001</v>
      </c>
      <c r="CE17">
        <v>99.712900000000005</v>
      </c>
      <c r="CF17">
        <v>0.100087</v>
      </c>
      <c r="CG17">
        <v>30.167000000000002</v>
      </c>
      <c r="CH17">
        <v>29.753900000000002</v>
      </c>
      <c r="CI17">
        <v>999.9</v>
      </c>
      <c r="CJ17">
        <v>0</v>
      </c>
      <c r="CK17">
        <v>0</v>
      </c>
      <c r="CL17">
        <v>9988.1200000000008</v>
      </c>
      <c r="CM17">
        <v>0</v>
      </c>
      <c r="CN17">
        <v>1188.9000000000001</v>
      </c>
      <c r="CO17">
        <v>-57.244300000000003</v>
      </c>
      <c r="CP17">
        <v>353.43599999999998</v>
      </c>
      <c r="CQ17">
        <v>410.59199999999998</v>
      </c>
      <c r="CR17">
        <v>4.4245099999999997</v>
      </c>
      <c r="CS17">
        <v>399.99200000000002</v>
      </c>
      <c r="CT17">
        <v>25.816700000000001</v>
      </c>
      <c r="CU17">
        <v>3.0154399999999999</v>
      </c>
      <c r="CV17">
        <v>2.5742600000000002</v>
      </c>
      <c r="CW17">
        <v>24.113399999999999</v>
      </c>
      <c r="CX17">
        <v>21.503799999999998</v>
      </c>
      <c r="CY17">
        <v>2000.01</v>
      </c>
      <c r="CZ17">
        <v>0.97999899999999995</v>
      </c>
      <c r="DA17">
        <v>2.00013E-2</v>
      </c>
      <c r="DB17">
        <v>0</v>
      </c>
      <c r="DC17">
        <v>646.23400000000004</v>
      </c>
      <c r="DD17">
        <v>4.9996700000000001</v>
      </c>
      <c r="DE17">
        <v>13129.5</v>
      </c>
      <c r="DF17">
        <v>16734.099999999999</v>
      </c>
      <c r="DG17">
        <v>50.625</v>
      </c>
      <c r="DH17">
        <v>51.625</v>
      </c>
      <c r="DI17">
        <v>51.311999999999998</v>
      </c>
      <c r="DJ17">
        <v>51.25</v>
      </c>
      <c r="DK17">
        <v>51.875</v>
      </c>
      <c r="DL17">
        <v>1955.11</v>
      </c>
      <c r="DM17">
        <v>39.9</v>
      </c>
      <c r="DN17">
        <v>0</v>
      </c>
      <c r="DO17">
        <v>1628174765</v>
      </c>
      <c r="DP17">
        <v>0</v>
      </c>
      <c r="DQ17">
        <v>646.10655999999994</v>
      </c>
      <c r="DR17">
        <v>-3.93846242546129E-2</v>
      </c>
      <c r="DS17">
        <v>-7.9461538023898299</v>
      </c>
      <c r="DT17">
        <v>13130.236000000001</v>
      </c>
      <c r="DU17">
        <v>15</v>
      </c>
      <c r="DV17">
        <v>1628174718.0999999</v>
      </c>
      <c r="DW17" t="s">
        <v>369</v>
      </c>
      <c r="DX17">
        <v>1628174717.0999999</v>
      </c>
      <c r="DY17">
        <v>1628174718.0999999</v>
      </c>
      <c r="DZ17">
        <v>2</v>
      </c>
      <c r="EA17">
        <v>0.68500000000000005</v>
      </c>
      <c r="EB17">
        <v>-3.4000000000000002E-2</v>
      </c>
      <c r="EC17">
        <v>-1.0669999999999999</v>
      </c>
      <c r="ED17">
        <v>0.41099999999999998</v>
      </c>
      <c r="EE17">
        <v>400</v>
      </c>
      <c r="EF17">
        <v>26</v>
      </c>
      <c r="EG17">
        <v>0.04</v>
      </c>
      <c r="EH17">
        <v>0.02</v>
      </c>
      <c r="EI17">
        <v>46.395685926909103</v>
      </c>
      <c r="EJ17">
        <v>-0.247407854116237</v>
      </c>
      <c r="EK17">
        <v>8.4668286654709796E-2</v>
      </c>
      <c r="EL17">
        <v>1</v>
      </c>
      <c r="EM17">
        <v>0.31425988824600698</v>
      </c>
      <c r="EN17">
        <v>0.115128914034989</v>
      </c>
      <c r="EO17">
        <v>1.99123232665647E-2</v>
      </c>
      <c r="EP17">
        <v>1</v>
      </c>
      <c r="EQ17">
        <v>2</v>
      </c>
      <c r="ER17">
        <v>2</v>
      </c>
      <c r="ES17" t="s">
        <v>370</v>
      </c>
      <c r="ET17">
        <v>2.9216000000000002</v>
      </c>
      <c r="EU17">
        <v>2.78647</v>
      </c>
      <c r="EV17">
        <v>7.9263399999999998E-2</v>
      </c>
      <c r="EW17">
        <v>8.9678300000000002E-2</v>
      </c>
      <c r="EX17">
        <v>0.13544700000000001</v>
      </c>
      <c r="EY17">
        <v>0.122694</v>
      </c>
      <c r="EZ17">
        <v>22350</v>
      </c>
      <c r="FA17">
        <v>19135.2</v>
      </c>
      <c r="FB17">
        <v>23975.5</v>
      </c>
      <c r="FC17">
        <v>20626.400000000001</v>
      </c>
      <c r="FD17">
        <v>30443.4</v>
      </c>
      <c r="FE17">
        <v>25897.200000000001</v>
      </c>
      <c r="FF17">
        <v>39037.9</v>
      </c>
      <c r="FG17">
        <v>32816.800000000003</v>
      </c>
      <c r="FH17">
        <v>2.0261499999999999</v>
      </c>
      <c r="FI17">
        <v>1.9041999999999999</v>
      </c>
      <c r="FJ17">
        <v>9.4100799999999998E-2</v>
      </c>
      <c r="FK17">
        <v>0</v>
      </c>
      <c r="FL17">
        <v>28.22</v>
      </c>
      <c r="FM17">
        <v>999.9</v>
      </c>
      <c r="FN17">
        <v>56.904000000000003</v>
      </c>
      <c r="FO17">
        <v>34.442</v>
      </c>
      <c r="FP17">
        <v>31.252400000000002</v>
      </c>
      <c r="FQ17">
        <v>60.872700000000002</v>
      </c>
      <c r="FR17">
        <v>33.321300000000001</v>
      </c>
      <c r="FS17">
        <v>1</v>
      </c>
      <c r="FT17">
        <v>0.37354700000000002</v>
      </c>
      <c r="FU17">
        <v>1.9896400000000001</v>
      </c>
      <c r="FV17">
        <v>20.406300000000002</v>
      </c>
      <c r="FW17">
        <v>5.2472399999999997</v>
      </c>
      <c r="FX17">
        <v>11.997999999999999</v>
      </c>
      <c r="FY17">
        <v>4.9640500000000003</v>
      </c>
      <c r="FZ17">
        <v>3.3010000000000002</v>
      </c>
      <c r="GA17">
        <v>9999</v>
      </c>
      <c r="GB17">
        <v>9999</v>
      </c>
      <c r="GC17">
        <v>9999</v>
      </c>
      <c r="GD17">
        <v>999.9</v>
      </c>
      <c r="GE17">
        <v>1.8711899999999999</v>
      </c>
      <c r="GF17">
        <v>1.87639</v>
      </c>
      <c r="GG17">
        <v>1.8765700000000001</v>
      </c>
      <c r="GH17">
        <v>1.87531</v>
      </c>
      <c r="GI17">
        <v>1.8777600000000001</v>
      </c>
      <c r="GJ17">
        <v>1.87347</v>
      </c>
      <c r="GK17">
        <v>1.87117</v>
      </c>
      <c r="GL17">
        <v>1.8786700000000001</v>
      </c>
      <c r="GM17">
        <v>5</v>
      </c>
      <c r="GN17">
        <v>0</v>
      </c>
      <c r="GO17">
        <v>0</v>
      </c>
      <c r="GP17">
        <v>0</v>
      </c>
      <c r="GQ17" t="s">
        <v>371</v>
      </c>
      <c r="GR17" t="s">
        <v>372</v>
      </c>
      <c r="GS17" t="s">
        <v>373</v>
      </c>
      <c r="GT17" t="s">
        <v>373</v>
      </c>
      <c r="GU17" t="s">
        <v>373</v>
      </c>
      <c r="GV17" t="s">
        <v>373</v>
      </c>
      <c r="GW17">
        <v>0</v>
      </c>
      <c r="GX17">
        <v>100</v>
      </c>
      <c r="GY17">
        <v>100</v>
      </c>
      <c r="GZ17">
        <v>-1.1140000000000001</v>
      </c>
      <c r="HA17">
        <v>0.41120000000000001</v>
      </c>
      <c r="HB17">
        <v>-1.4535876312375799</v>
      </c>
      <c r="HC17">
        <v>1.17587188380478E-3</v>
      </c>
      <c r="HD17">
        <v>-6.2601144054332803E-7</v>
      </c>
      <c r="HE17">
        <v>2.41796582943236E-10</v>
      </c>
      <c r="HF17">
        <v>0.41119999999999701</v>
      </c>
      <c r="HG17">
        <v>0</v>
      </c>
      <c r="HH17">
        <v>0</v>
      </c>
      <c r="HI17">
        <v>0</v>
      </c>
      <c r="HJ17">
        <v>2</v>
      </c>
      <c r="HK17">
        <v>2154</v>
      </c>
      <c r="HL17">
        <v>1</v>
      </c>
      <c r="HM17">
        <v>23</v>
      </c>
      <c r="HN17">
        <v>0.7</v>
      </c>
      <c r="HO17">
        <v>0.7</v>
      </c>
      <c r="HP17">
        <v>18</v>
      </c>
      <c r="HQ17">
        <v>505.45499999999998</v>
      </c>
      <c r="HR17">
        <v>492.137</v>
      </c>
      <c r="HS17">
        <v>27.001300000000001</v>
      </c>
      <c r="HT17">
        <v>32.0244</v>
      </c>
      <c r="HU17">
        <v>30.000900000000001</v>
      </c>
      <c r="HV17">
        <v>31.708400000000001</v>
      </c>
      <c r="HW17">
        <v>31.6465</v>
      </c>
      <c r="HX17">
        <v>19.915600000000001</v>
      </c>
      <c r="HY17">
        <v>17.597899999999999</v>
      </c>
      <c r="HZ17">
        <v>38.0306</v>
      </c>
      <c r="IA17">
        <v>27</v>
      </c>
      <c r="IB17">
        <v>400</v>
      </c>
      <c r="IC17">
        <v>25.729600000000001</v>
      </c>
      <c r="ID17">
        <v>98.564400000000006</v>
      </c>
      <c r="IE17">
        <v>93.908699999999996</v>
      </c>
    </row>
    <row r="18" spans="1:239" x14ac:dyDescent="0.3">
      <c r="A18">
        <v>2</v>
      </c>
      <c r="B18">
        <v>1628174938.0999999</v>
      </c>
      <c r="C18">
        <v>180.5</v>
      </c>
      <c r="D18" t="s">
        <v>374</v>
      </c>
      <c r="E18" t="s">
        <v>375</v>
      </c>
      <c r="F18">
        <v>0</v>
      </c>
      <c r="G18" t="s">
        <v>362</v>
      </c>
      <c r="H18" t="s">
        <v>363</v>
      </c>
      <c r="I18" t="s">
        <v>364</v>
      </c>
      <c r="J18">
        <v>1628174938.0999999</v>
      </c>
      <c r="K18">
        <f t="shared" si="0"/>
        <v>4.4703986879670761E-3</v>
      </c>
      <c r="L18">
        <f t="shared" si="1"/>
        <v>4.4703986879670765</v>
      </c>
      <c r="M18">
        <f t="shared" si="2"/>
        <v>39.699436029607938</v>
      </c>
      <c r="N18">
        <f t="shared" si="3"/>
        <v>251.01599999999999</v>
      </c>
      <c r="O18">
        <f t="shared" si="4"/>
        <v>74.289650812408894</v>
      </c>
      <c r="P18">
        <f t="shared" si="5"/>
        <v>7.4152419254945672</v>
      </c>
      <c r="Q18">
        <f t="shared" si="6"/>
        <v>25.055231069400001</v>
      </c>
      <c r="R18">
        <f t="shared" si="7"/>
        <v>0.38906620919036217</v>
      </c>
      <c r="S18">
        <f t="shared" si="8"/>
        <v>2.9230165733975215</v>
      </c>
      <c r="T18">
        <f t="shared" si="9"/>
        <v>0.36241634344237744</v>
      </c>
      <c r="U18">
        <f t="shared" si="10"/>
        <v>0.22875230090327997</v>
      </c>
      <c r="V18">
        <f t="shared" si="11"/>
        <v>321.53371238134906</v>
      </c>
      <c r="W18">
        <f t="shared" si="12"/>
        <v>30.90595440401842</v>
      </c>
      <c r="X18">
        <f t="shared" si="13"/>
        <v>29.7881</v>
      </c>
      <c r="Y18">
        <f t="shared" si="14"/>
        <v>4.2088685021569976</v>
      </c>
      <c r="Z18">
        <f t="shared" si="15"/>
        <v>70.238320041027563</v>
      </c>
      <c r="AA18">
        <f t="shared" si="16"/>
        <v>3.0222468225600001</v>
      </c>
      <c r="AB18">
        <f t="shared" si="17"/>
        <v>4.3028461113458398</v>
      </c>
      <c r="AC18">
        <f t="shared" si="18"/>
        <v>1.1866216795969975</v>
      </c>
      <c r="AD18">
        <f t="shared" si="19"/>
        <v>-197.14458213934805</v>
      </c>
      <c r="AE18">
        <f t="shared" si="20"/>
        <v>60.57593135772467</v>
      </c>
      <c r="AF18">
        <f t="shared" si="21"/>
        <v>4.6070548067666319</v>
      </c>
      <c r="AG18">
        <f t="shared" si="22"/>
        <v>189.57211640649234</v>
      </c>
      <c r="AH18">
        <v>0</v>
      </c>
      <c r="AI18">
        <v>0</v>
      </c>
      <c r="AJ18">
        <f t="shared" si="23"/>
        <v>1</v>
      </c>
      <c r="AK18">
        <f t="shared" si="24"/>
        <v>0</v>
      </c>
      <c r="AL18">
        <f t="shared" si="25"/>
        <v>52131.088085426461</v>
      </c>
      <c r="AM18" t="s">
        <v>365</v>
      </c>
      <c r="AN18">
        <v>10238.9</v>
      </c>
      <c r="AO18">
        <v>302.21199999999999</v>
      </c>
      <c r="AP18">
        <v>4052.3</v>
      </c>
      <c r="AQ18">
        <f t="shared" si="26"/>
        <v>0.92542210596451402</v>
      </c>
      <c r="AR18">
        <v>-0.32343011824092399</v>
      </c>
      <c r="AS18" t="s">
        <v>376</v>
      </c>
      <c r="AT18">
        <v>10333.299999999999</v>
      </c>
      <c r="AU18">
        <v>634.81261538461501</v>
      </c>
      <c r="AV18">
        <v>906.14800000000002</v>
      </c>
      <c r="AW18">
        <f t="shared" si="27"/>
        <v>0.2994382646271746</v>
      </c>
      <c r="AX18">
        <v>0.5</v>
      </c>
      <c r="AY18">
        <f t="shared" si="28"/>
        <v>1681.3152001975902</v>
      </c>
      <c r="AZ18">
        <f t="shared" si="29"/>
        <v>39.699436029607938</v>
      </c>
      <c r="BA18">
        <f t="shared" si="30"/>
        <v>251.72505291922855</v>
      </c>
      <c r="BB18">
        <f t="shared" si="31"/>
        <v>2.380449908687278E-2</v>
      </c>
      <c r="BC18">
        <f t="shared" si="32"/>
        <v>3.4720067803493468</v>
      </c>
      <c r="BD18">
        <f t="shared" si="33"/>
        <v>240.05370499763032</v>
      </c>
      <c r="BE18" t="s">
        <v>377</v>
      </c>
      <c r="BF18">
        <v>513.91</v>
      </c>
      <c r="BG18">
        <f t="shared" si="34"/>
        <v>513.91</v>
      </c>
      <c r="BH18">
        <f t="shared" si="35"/>
        <v>0.43286306431179022</v>
      </c>
      <c r="BI18">
        <f t="shared" si="36"/>
        <v>0.69176210518966796</v>
      </c>
      <c r="BJ18">
        <f t="shared" si="37"/>
        <v>0.88914788929428346</v>
      </c>
      <c r="BK18">
        <f t="shared" si="38"/>
        <v>0.44927837488638694</v>
      </c>
      <c r="BL18">
        <f t="shared" si="39"/>
        <v>0.8389541792085945</v>
      </c>
      <c r="BM18">
        <f t="shared" si="40"/>
        <v>0.56001323045956286</v>
      </c>
      <c r="BN18">
        <f t="shared" si="41"/>
        <v>0.43998676954043714</v>
      </c>
      <c r="BO18">
        <f t="shared" si="42"/>
        <v>2000.14</v>
      </c>
      <c r="BP18">
        <f t="shared" si="43"/>
        <v>1681.3152001975902</v>
      </c>
      <c r="BQ18">
        <f t="shared" si="44"/>
        <v>0.84059875818572205</v>
      </c>
      <c r="BR18">
        <f t="shared" si="45"/>
        <v>0.16075560329844363</v>
      </c>
      <c r="BS18">
        <v>6</v>
      </c>
      <c r="BT18">
        <v>0.5</v>
      </c>
      <c r="BU18" t="s">
        <v>368</v>
      </c>
      <c r="BV18">
        <v>2</v>
      </c>
      <c r="BW18">
        <v>1628174938.0999999</v>
      </c>
      <c r="BX18">
        <v>251.01599999999999</v>
      </c>
      <c r="BY18">
        <v>299.99200000000002</v>
      </c>
      <c r="BZ18">
        <v>30.278400000000001</v>
      </c>
      <c r="CA18">
        <v>25.077400000000001</v>
      </c>
      <c r="CB18">
        <v>252.00299999999999</v>
      </c>
      <c r="CC18">
        <v>29.868200000000002</v>
      </c>
      <c r="CD18">
        <v>500.101</v>
      </c>
      <c r="CE18">
        <v>99.715299999999999</v>
      </c>
      <c r="CF18">
        <v>9.9974999999999994E-2</v>
      </c>
      <c r="CG18">
        <v>30.172499999999999</v>
      </c>
      <c r="CH18">
        <v>29.7881</v>
      </c>
      <c r="CI18">
        <v>999.9</v>
      </c>
      <c r="CJ18">
        <v>0</v>
      </c>
      <c r="CK18">
        <v>0</v>
      </c>
      <c r="CL18">
        <v>9991.25</v>
      </c>
      <c r="CM18">
        <v>0</v>
      </c>
      <c r="CN18">
        <v>1212.3</v>
      </c>
      <c r="CO18">
        <v>-48.976399999999998</v>
      </c>
      <c r="CP18">
        <v>258.85300000000001</v>
      </c>
      <c r="CQ18">
        <v>307.709</v>
      </c>
      <c r="CR18">
        <v>5.2009600000000002</v>
      </c>
      <c r="CS18">
        <v>299.99200000000002</v>
      </c>
      <c r="CT18">
        <v>25.077400000000001</v>
      </c>
      <c r="CU18">
        <v>3.0192199999999998</v>
      </c>
      <c r="CV18">
        <v>2.5005999999999999</v>
      </c>
      <c r="CW18">
        <v>24.1343</v>
      </c>
      <c r="CX18">
        <v>21.0304</v>
      </c>
      <c r="CY18">
        <v>2000.14</v>
      </c>
      <c r="CZ18">
        <v>0.97999000000000003</v>
      </c>
      <c r="DA18">
        <v>2.0010199999999999E-2</v>
      </c>
      <c r="DB18">
        <v>0</v>
      </c>
      <c r="DC18">
        <v>634.97699999999998</v>
      </c>
      <c r="DD18">
        <v>4.9996700000000001</v>
      </c>
      <c r="DE18">
        <v>12871.8</v>
      </c>
      <c r="DF18">
        <v>16735.2</v>
      </c>
      <c r="DG18">
        <v>49.75</v>
      </c>
      <c r="DH18">
        <v>50.936999999999998</v>
      </c>
      <c r="DI18">
        <v>50.5</v>
      </c>
      <c r="DJ18">
        <v>50.436999999999998</v>
      </c>
      <c r="DK18">
        <v>51.125</v>
      </c>
      <c r="DL18">
        <v>1955.22</v>
      </c>
      <c r="DM18">
        <v>39.92</v>
      </c>
      <c r="DN18">
        <v>0</v>
      </c>
      <c r="DO18">
        <v>179.60000014305101</v>
      </c>
      <c r="DP18">
        <v>0</v>
      </c>
      <c r="DQ18">
        <v>634.81261538461501</v>
      </c>
      <c r="DR18">
        <v>1.3020170956585899</v>
      </c>
      <c r="DS18">
        <v>21.0700855251356</v>
      </c>
      <c r="DT18">
        <v>12868.4884615385</v>
      </c>
      <c r="DU18">
        <v>15</v>
      </c>
      <c r="DV18">
        <v>1628174823.0999999</v>
      </c>
      <c r="DW18" t="s">
        <v>378</v>
      </c>
      <c r="DX18">
        <v>1628174819.0999999</v>
      </c>
      <c r="DY18">
        <v>1628174823.0999999</v>
      </c>
      <c r="DZ18">
        <v>3</v>
      </c>
      <c r="EA18">
        <v>0.20599999999999999</v>
      </c>
      <c r="EB18">
        <v>-1E-3</v>
      </c>
      <c r="EC18">
        <v>-0.94399999999999995</v>
      </c>
      <c r="ED18">
        <v>0.41</v>
      </c>
      <c r="EE18">
        <v>300</v>
      </c>
      <c r="EF18">
        <v>26</v>
      </c>
      <c r="EG18">
        <v>0.02</v>
      </c>
      <c r="EH18">
        <v>0.02</v>
      </c>
      <c r="EI18">
        <v>39.368512018289898</v>
      </c>
      <c r="EJ18">
        <v>1.53376398262192</v>
      </c>
      <c r="EK18">
        <v>0.22876384986700399</v>
      </c>
      <c r="EL18">
        <v>0</v>
      </c>
      <c r="EM18">
        <v>0.38458803792115998</v>
      </c>
      <c r="EN18">
        <v>1.44057397799874E-2</v>
      </c>
      <c r="EO18">
        <v>2.2472493267594101E-3</v>
      </c>
      <c r="EP18">
        <v>1</v>
      </c>
      <c r="EQ18">
        <v>1</v>
      </c>
      <c r="ER18">
        <v>2</v>
      </c>
      <c r="ES18" t="s">
        <v>379</v>
      </c>
      <c r="ET18">
        <v>2.9209999999999998</v>
      </c>
      <c r="EU18">
        <v>2.7863799999999999</v>
      </c>
      <c r="EV18">
        <v>6.1379599999999999E-2</v>
      </c>
      <c r="EW18">
        <v>7.1353100000000003E-2</v>
      </c>
      <c r="EX18">
        <v>0.135459</v>
      </c>
      <c r="EY18">
        <v>0.120181</v>
      </c>
      <c r="EZ18">
        <v>22768.799999999999</v>
      </c>
      <c r="FA18">
        <v>19513.900000000001</v>
      </c>
      <c r="FB18">
        <v>23960.9</v>
      </c>
      <c r="FC18">
        <v>20620.8</v>
      </c>
      <c r="FD18">
        <v>30427.8</v>
      </c>
      <c r="FE18">
        <v>25966</v>
      </c>
      <c r="FF18">
        <v>39016.300000000003</v>
      </c>
      <c r="FG18">
        <v>32809.300000000003</v>
      </c>
      <c r="FH18">
        <v>2.0232000000000001</v>
      </c>
      <c r="FI18">
        <v>1.8962000000000001</v>
      </c>
      <c r="FJ18">
        <v>8.8624700000000001E-2</v>
      </c>
      <c r="FK18">
        <v>0</v>
      </c>
      <c r="FL18">
        <v>28.343599999999999</v>
      </c>
      <c r="FM18">
        <v>999.9</v>
      </c>
      <c r="FN18">
        <v>54.816000000000003</v>
      </c>
      <c r="FO18">
        <v>34.744999999999997</v>
      </c>
      <c r="FP18">
        <v>30.613900000000001</v>
      </c>
      <c r="FQ18">
        <v>60.9527</v>
      </c>
      <c r="FR18">
        <v>33.982399999999998</v>
      </c>
      <c r="FS18">
        <v>1</v>
      </c>
      <c r="FT18">
        <v>0.40013700000000002</v>
      </c>
      <c r="FU18">
        <v>2.0823700000000001</v>
      </c>
      <c r="FV18">
        <v>20.4054</v>
      </c>
      <c r="FW18">
        <v>5.2473900000000002</v>
      </c>
      <c r="FX18">
        <v>11.997999999999999</v>
      </c>
      <c r="FY18">
        <v>4.9638999999999998</v>
      </c>
      <c r="FZ18">
        <v>3.3010000000000002</v>
      </c>
      <c r="GA18">
        <v>9999</v>
      </c>
      <c r="GB18">
        <v>9999</v>
      </c>
      <c r="GC18">
        <v>9999</v>
      </c>
      <c r="GD18">
        <v>999.9</v>
      </c>
      <c r="GE18">
        <v>1.8711899999999999</v>
      </c>
      <c r="GF18">
        <v>1.8763799999999999</v>
      </c>
      <c r="GG18">
        <v>1.87659</v>
      </c>
      <c r="GH18">
        <v>1.87531</v>
      </c>
      <c r="GI18">
        <v>1.87775</v>
      </c>
      <c r="GJ18">
        <v>1.87347</v>
      </c>
      <c r="GK18">
        <v>1.87117</v>
      </c>
      <c r="GL18">
        <v>1.87866</v>
      </c>
      <c r="GM18">
        <v>5</v>
      </c>
      <c r="GN18">
        <v>0</v>
      </c>
      <c r="GO18">
        <v>0</v>
      </c>
      <c r="GP18">
        <v>0</v>
      </c>
      <c r="GQ18" t="s">
        <v>371</v>
      </c>
      <c r="GR18" t="s">
        <v>372</v>
      </c>
      <c r="GS18" t="s">
        <v>373</v>
      </c>
      <c r="GT18" t="s">
        <v>373</v>
      </c>
      <c r="GU18" t="s">
        <v>373</v>
      </c>
      <c r="GV18" t="s">
        <v>373</v>
      </c>
      <c r="GW18">
        <v>0</v>
      </c>
      <c r="GX18">
        <v>100</v>
      </c>
      <c r="GY18">
        <v>100</v>
      </c>
      <c r="GZ18">
        <v>-0.98699999999999999</v>
      </c>
      <c r="HA18">
        <v>0.41020000000000001</v>
      </c>
      <c r="HB18">
        <v>-1.2479309507485401</v>
      </c>
      <c r="HC18">
        <v>1.17587188380478E-3</v>
      </c>
      <c r="HD18">
        <v>-6.2601144054332803E-7</v>
      </c>
      <c r="HE18">
        <v>2.41796582943236E-10</v>
      </c>
      <c r="HF18">
        <v>0.41018000000000399</v>
      </c>
      <c r="HG18">
        <v>0</v>
      </c>
      <c r="HH18">
        <v>0</v>
      </c>
      <c r="HI18">
        <v>0</v>
      </c>
      <c r="HJ18">
        <v>2</v>
      </c>
      <c r="HK18">
        <v>2154</v>
      </c>
      <c r="HL18">
        <v>1</v>
      </c>
      <c r="HM18">
        <v>23</v>
      </c>
      <c r="HN18">
        <v>2</v>
      </c>
      <c r="HO18">
        <v>1.9</v>
      </c>
      <c r="HP18">
        <v>18</v>
      </c>
      <c r="HQ18">
        <v>506.47399999999999</v>
      </c>
      <c r="HR18">
        <v>489.66800000000001</v>
      </c>
      <c r="HS18">
        <v>26.9999</v>
      </c>
      <c r="HT18">
        <v>32.372399999999999</v>
      </c>
      <c r="HU18">
        <v>30.000499999999999</v>
      </c>
      <c r="HV18">
        <v>32.072099999999999</v>
      </c>
      <c r="HW18">
        <v>32.012599999999999</v>
      </c>
      <c r="HX18">
        <v>15.8728</v>
      </c>
      <c r="HY18">
        <v>18.615300000000001</v>
      </c>
      <c r="HZ18">
        <v>38.017299999999999</v>
      </c>
      <c r="IA18">
        <v>27</v>
      </c>
      <c r="IB18">
        <v>300</v>
      </c>
      <c r="IC18">
        <v>24.985199999999999</v>
      </c>
      <c r="ID18">
        <v>98.507800000000003</v>
      </c>
      <c r="IE18">
        <v>93.885499999999993</v>
      </c>
    </row>
    <row r="19" spans="1:239" x14ac:dyDescent="0.3">
      <c r="A19">
        <v>3</v>
      </c>
      <c r="B19">
        <v>1628175039.5999999</v>
      </c>
      <c r="C19">
        <v>282</v>
      </c>
      <c r="D19" t="s">
        <v>380</v>
      </c>
      <c r="E19" t="s">
        <v>381</v>
      </c>
      <c r="F19">
        <v>0</v>
      </c>
      <c r="G19" t="s">
        <v>362</v>
      </c>
      <c r="H19" t="s">
        <v>363</v>
      </c>
      <c r="I19" t="s">
        <v>364</v>
      </c>
      <c r="J19">
        <v>1628175039.5999999</v>
      </c>
      <c r="K19">
        <f t="shared" si="0"/>
        <v>4.6285542624190613E-3</v>
      </c>
      <c r="L19">
        <f t="shared" si="1"/>
        <v>4.628554262419061</v>
      </c>
      <c r="M19">
        <f t="shared" si="2"/>
        <v>27.690756606058439</v>
      </c>
      <c r="N19">
        <f t="shared" si="3"/>
        <v>165.87799999999999</v>
      </c>
      <c r="O19">
        <f t="shared" si="4"/>
        <v>42.64551044912492</v>
      </c>
      <c r="P19">
        <f t="shared" si="5"/>
        <v>4.2568738252748473</v>
      </c>
      <c r="Q19">
        <f t="shared" si="6"/>
        <v>16.557937962340198</v>
      </c>
      <c r="R19">
        <f t="shared" si="7"/>
        <v>0.38875072879763073</v>
      </c>
      <c r="S19">
        <f t="shared" si="8"/>
        <v>2.9320765211490429</v>
      </c>
      <c r="T19">
        <f t="shared" si="9"/>
        <v>0.3622186818467924</v>
      </c>
      <c r="U19">
        <f t="shared" si="10"/>
        <v>0.22861939980510865</v>
      </c>
      <c r="V19">
        <f t="shared" si="11"/>
        <v>321.52022438098027</v>
      </c>
      <c r="W19">
        <f t="shared" si="12"/>
        <v>30.848168172712679</v>
      </c>
      <c r="X19">
        <f t="shared" si="13"/>
        <v>29.995799999999999</v>
      </c>
      <c r="Y19">
        <f t="shared" si="14"/>
        <v>4.259422070140201</v>
      </c>
      <c r="Z19">
        <f t="shared" si="15"/>
        <v>70.488320226138725</v>
      </c>
      <c r="AA19">
        <f t="shared" si="16"/>
        <v>3.0304645943408697</v>
      </c>
      <c r="AB19">
        <f t="shared" si="17"/>
        <v>4.2992435975472461</v>
      </c>
      <c r="AC19">
        <f t="shared" si="18"/>
        <v>1.2289574757993313</v>
      </c>
      <c r="AD19">
        <f t="shared" si="19"/>
        <v>-204.11924297268061</v>
      </c>
      <c r="AE19">
        <f t="shared" si="20"/>
        <v>25.623813135067518</v>
      </c>
      <c r="AF19">
        <f t="shared" si="21"/>
        <v>1.9446345229892588</v>
      </c>
      <c r="AG19">
        <f t="shared" si="22"/>
        <v>144.96942906635641</v>
      </c>
      <c r="AH19">
        <v>0</v>
      </c>
      <c r="AI19">
        <v>0</v>
      </c>
      <c r="AJ19">
        <f t="shared" si="23"/>
        <v>1</v>
      </c>
      <c r="AK19">
        <f t="shared" si="24"/>
        <v>0</v>
      </c>
      <c r="AL19">
        <f t="shared" si="25"/>
        <v>52392.578823890937</v>
      </c>
      <c r="AM19" t="s">
        <v>365</v>
      </c>
      <c r="AN19">
        <v>10238.9</v>
      </c>
      <c r="AO19">
        <v>302.21199999999999</v>
      </c>
      <c r="AP19">
        <v>4052.3</v>
      </c>
      <c r="AQ19">
        <f t="shared" si="26"/>
        <v>0.92542210596451402</v>
      </c>
      <c r="AR19">
        <v>-0.32343011824092399</v>
      </c>
      <c r="AS19" t="s">
        <v>382</v>
      </c>
      <c r="AT19">
        <v>10334.5</v>
      </c>
      <c r="AU19">
        <v>633.71576000000005</v>
      </c>
      <c r="AV19">
        <v>827.44100000000003</v>
      </c>
      <c r="AW19">
        <f t="shared" si="27"/>
        <v>0.23412574431288757</v>
      </c>
      <c r="AX19">
        <v>0.5</v>
      </c>
      <c r="AY19">
        <f t="shared" si="28"/>
        <v>1681.2552001973991</v>
      </c>
      <c r="AZ19">
        <f t="shared" si="29"/>
        <v>27.690756606058439</v>
      </c>
      <c r="BA19">
        <f t="shared" si="30"/>
        <v>196.81256256306443</v>
      </c>
      <c r="BB19">
        <f t="shared" si="31"/>
        <v>1.6662661754747388E-2</v>
      </c>
      <c r="BC19">
        <f t="shared" si="32"/>
        <v>3.8973884542825412</v>
      </c>
      <c r="BD19">
        <f t="shared" si="33"/>
        <v>234.15324619232214</v>
      </c>
      <c r="BE19" t="s">
        <v>383</v>
      </c>
      <c r="BF19">
        <v>508.65</v>
      </c>
      <c r="BG19">
        <f t="shared" si="34"/>
        <v>508.65</v>
      </c>
      <c r="BH19">
        <f t="shared" si="35"/>
        <v>0.3852733910937457</v>
      </c>
      <c r="BI19">
        <f t="shared" si="36"/>
        <v>0.60768729355596596</v>
      </c>
      <c r="BJ19">
        <f t="shared" si="37"/>
        <v>0.91003880180040364</v>
      </c>
      <c r="BK19">
        <f t="shared" si="38"/>
        <v>0.36883957283394475</v>
      </c>
      <c r="BL19">
        <f t="shared" si="39"/>
        <v>0.85994222002257015</v>
      </c>
      <c r="BM19">
        <f t="shared" si="40"/>
        <v>0.48775833169628297</v>
      </c>
      <c r="BN19">
        <f t="shared" si="41"/>
        <v>0.51224166830371698</v>
      </c>
      <c r="BO19">
        <f t="shared" si="42"/>
        <v>2000.07</v>
      </c>
      <c r="BP19">
        <f t="shared" si="43"/>
        <v>1681.2552001973991</v>
      </c>
      <c r="BQ19">
        <f t="shared" si="44"/>
        <v>0.84059817916242885</v>
      </c>
      <c r="BR19">
        <f t="shared" si="45"/>
        <v>0.16075448578348772</v>
      </c>
      <c r="BS19">
        <v>6</v>
      </c>
      <c r="BT19">
        <v>0.5</v>
      </c>
      <c r="BU19" t="s">
        <v>368</v>
      </c>
      <c r="BV19">
        <v>2</v>
      </c>
      <c r="BW19">
        <v>1628175039.5999999</v>
      </c>
      <c r="BX19">
        <v>165.87799999999999</v>
      </c>
      <c r="BY19">
        <v>200.02099999999999</v>
      </c>
      <c r="BZ19">
        <v>30.359300000000001</v>
      </c>
      <c r="CA19">
        <v>24.974799999999998</v>
      </c>
      <c r="CB19">
        <v>166.929</v>
      </c>
      <c r="CC19">
        <v>29.983699999999999</v>
      </c>
      <c r="CD19">
        <v>500.10599999999999</v>
      </c>
      <c r="CE19">
        <v>99.720299999999995</v>
      </c>
      <c r="CF19">
        <v>9.9675899999999998E-2</v>
      </c>
      <c r="CG19">
        <v>30.157900000000001</v>
      </c>
      <c r="CH19">
        <v>29.995799999999999</v>
      </c>
      <c r="CI19">
        <v>999.9</v>
      </c>
      <c r="CJ19">
        <v>0</v>
      </c>
      <c r="CK19">
        <v>0</v>
      </c>
      <c r="CL19">
        <v>10042.5</v>
      </c>
      <c r="CM19">
        <v>0</v>
      </c>
      <c r="CN19">
        <v>1223.6600000000001</v>
      </c>
      <c r="CO19">
        <v>-34.142899999999997</v>
      </c>
      <c r="CP19">
        <v>171.072</v>
      </c>
      <c r="CQ19">
        <v>205.14500000000001</v>
      </c>
      <c r="CR19">
        <v>5.3844599999999998</v>
      </c>
      <c r="CS19">
        <v>200.02099999999999</v>
      </c>
      <c r="CT19">
        <v>24.974799999999998</v>
      </c>
      <c r="CU19">
        <v>3.0274399999999999</v>
      </c>
      <c r="CV19">
        <v>2.4904999999999999</v>
      </c>
      <c r="CW19">
        <v>24.179600000000001</v>
      </c>
      <c r="CX19">
        <v>20.964500000000001</v>
      </c>
      <c r="CY19">
        <v>2000.07</v>
      </c>
      <c r="CZ19">
        <v>0.98000900000000002</v>
      </c>
      <c r="DA19">
        <v>1.99913E-2</v>
      </c>
      <c r="DB19">
        <v>0</v>
      </c>
      <c r="DC19">
        <v>633.08600000000001</v>
      </c>
      <c r="DD19">
        <v>4.9996700000000001</v>
      </c>
      <c r="DE19">
        <v>12820.3</v>
      </c>
      <c r="DF19">
        <v>16734.599999999999</v>
      </c>
      <c r="DG19">
        <v>49.436999999999998</v>
      </c>
      <c r="DH19">
        <v>50.75</v>
      </c>
      <c r="DI19">
        <v>50.186999999999998</v>
      </c>
      <c r="DJ19">
        <v>50.186999999999998</v>
      </c>
      <c r="DK19">
        <v>50.811999999999998</v>
      </c>
      <c r="DL19">
        <v>1955.19</v>
      </c>
      <c r="DM19">
        <v>39.880000000000003</v>
      </c>
      <c r="DN19">
        <v>0</v>
      </c>
      <c r="DO19">
        <v>101.299999952316</v>
      </c>
      <c r="DP19">
        <v>0</v>
      </c>
      <c r="DQ19">
        <v>633.71576000000005</v>
      </c>
      <c r="DR19">
        <v>-4.3802307565963901</v>
      </c>
      <c r="DS19">
        <v>-67.784615328511094</v>
      </c>
      <c r="DT19">
        <v>12827.263999999999</v>
      </c>
      <c r="DU19">
        <v>15</v>
      </c>
      <c r="DV19">
        <v>1628175001.5999999</v>
      </c>
      <c r="DW19" t="s">
        <v>384</v>
      </c>
      <c r="DX19">
        <v>1628174997.5999999</v>
      </c>
      <c r="DY19">
        <v>1628175001.5999999</v>
      </c>
      <c r="DZ19">
        <v>4</v>
      </c>
      <c r="EA19">
        <v>1.7999999999999999E-2</v>
      </c>
      <c r="EB19">
        <v>-3.5000000000000003E-2</v>
      </c>
      <c r="EC19">
        <v>-1.018</v>
      </c>
      <c r="ED19">
        <v>0.376</v>
      </c>
      <c r="EE19">
        <v>200</v>
      </c>
      <c r="EF19">
        <v>25</v>
      </c>
      <c r="EG19">
        <v>0.09</v>
      </c>
      <c r="EH19">
        <v>0.02</v>
      </c>
      <c r="EI19">
        <v>27.3856520924632</v>
      </c>
      <c r="EJ19">
        <v>0.76957354713119297</v>
      </c>
      <c r="EK19">
        <v>0.148588884264579</v>
      </c>
      <c r="EL19">
        <v>1</v>
      </c>
      <c r="EM19">
        <v>0.37411596983434697</v>
      </c>
      <c r="EN19">
        <v>0.103089788619645</v>
      </c>
      <c r="EO19">
        <v>1.9326883394544098E-2</v>
      </c>
      <c r="EP19">
        <v>1</v>
      </c>
      <c r="EQ19">
        <v>2</v>
      </c>
      <c r="ER19">
        <v>2</v>
      </c>
      <c r="ES19" t="s">
        <v>370</v>
      </c>
      <c r="ET19">
        <v>2.9208699999999999</v>
      </c>
      <c r="EU19">
        <v>2.78654</v>
      </c>
      <c r="EV19">
        <v>4.2726899999999998E-2</v>
      </c>
      <c r="EW19">
        <v>5.0535799999999999E-2</v>
      </c>
      <c r="EX19">
        <v>0.135772</v>
      </c>
      <c r="EY19">
        <v>0.11980300000000001</v>
      </c>
      <c r="EZ19">
        <v>23215.5</v>
      </c>
      <c r="FA19">
        <v>19948.900000000001</v>
      </c>
      <c r="FB19">
        <v>23955.9</v>
      </c>
      <c r="FC19">
        <v>20619.2</v>
      </c>
      <c r="FD19">
        <v>30411.5</v>
      </c>
      <c r="FE19">
        <v>25977.3</v>
      </c>
      <c r="FF19">
        <v>39008.800000000003</v>
      </c>
      <c r="FG19">
        <v>32809.300000000003</v>
      </c>
      <c r="FH19">
        <v>2.0212500000000002</v>
      </c>
      <c r="FI19">
        <v>1.8923300000000001</v>
      </c>
      <c r="FJ19">
        <v>9.6015600000000006E-2</v>
      </c>
      <c r="FK19">
        <v>0</v>
      </c>
      <c r="FL19">
        <v>28.4312</v>
      </c>
      <c r="FM19">
        <v>999.9</v>
      </c>
      <c r="FN19">
        <v>53.968000000000004</v>
      </c>
      <c r="FO19">
        <v>34.915999999999997</v>
      </c>
      <c r="FP19">
        <v>30.426100000000002</v>
      </c>
      <c r="FQ19">
        <v>60.362699999999997</v>
      </c>
      <c r="FR19">
        <v>34.042499999999997</v>
      </c>
      <c r="FS19">
        <v>1</v>
      </c>
      <c r="FT19">
        <v>0.41142800000000002</v>
      </c>
      <c r="FU19">
        <v>2.1457999999999999</v>
      </c>
      <c r="FV19">
        <v>20.404199999999999</v>
      </c>
      <c r="FW19">
        <v>5.2478400000000001</v>
      </c>
      <c r="FX19">
        <v>11.997999999999999</v>
      </c>
      <c r="FY19">
        <v>4.9635499999999997</v>
      </c>
      <c r="FZ19">
        <v>3.3010000000000002</v>
      </c>
      <c r="GA19">
        <v>9999</v>
      </c>
      <c r="GB19">
        <v>9999</v>
      </c>
      <c r="GC19">
        <v>9999</v>
      </c>
      <c r="GD19">
        <v>999.9</v>
      </c>
      <c r="GE19">
        <v>1.8711899999999999</v>
      </c>
      <c r="GF19">
        <v>1.8763700000000001</v>
      </c>
      <c r="GG19">
        <v>1.87656</v>
      </c>
      <c r="GH19">
        <v>1.8752899999999999</v>
      </c>
      <c r="GI19">
        <v>1.87775</v>
      </c>
      <c r="GJ19">
        <v>1.87347</v>
      </c>
      <c r="GK19">
        <v>1.87117</v>
      </c>
      <c r="GL19">
        <v>1.87866</v>
      </c>
      <c r="GM19">
        <v>5</v>
      </c>
      <c r="GN19">
        <v>0</v>
      </c>
      <c r="GO19">
        <v>0</v>
      </c>
      <c r="GP19">
        <v>0</v>
      </c>
      <c r="GQ19" t="s">
        <v>371</v>
      </c>
      <c r="GR19" t="s">
        <v>372</v>
      </c>
      <c r="GS19" t="s">
        <v>373</v>
      </c>
      <c r="GT19" t="s">
        <v>373</v>
      </c>
      <c r="GU19" t="s">
        <v>373</v>
      </c>
      <c r="GV19" t="s">
        <v>373</v>
      </c>
      <c r="GW19">
        <v>0</v>
      </c>
      <c r="GX19">
        <v>100</v>
      </c>
      <c r="GY19">
        <v>100</v>
      </c>
      <c r="GZ19">
        <v>-1.0509999999999999</v>
      </c>
      <c r="HA19">
        <v>0.37559999999999999</v>
      </c>
      <c r="HB19">
        <v>-1.230417448486</v>
      </c>
      <c r="HC19">
        <v>1.17587188380478E-3</v>
      </c>
      <c r="HD19">
        <v>-6.2601144054332803E-7</v>
      </c>
      <c r="HE19">
        <v>2.41796582943236E-10</v>
      </c>
      <c r="HF19">
        <v>0.37560499999999702</v>
      </c>
      <c r="HG19">
        <v>0</v>
      </c>
      <c r="HH19">
        <v>0</v>
      </c>
      <c r="HI19">
        <v>0</v>
      </c>
      <c r="HJ19">
        <v>2</v>
      </c>
      <c r="HK19">
        <v>2154</v>
      </c>
      <c r="HL19">
        <v>1</v>
      </c>
      <c r="HM19">
        <v>23</v>
      </c>
      <c r="HN19">
        <v>0.7</v>
      </c>
      <c r="HO19">
        <v>0.6</v>
      </c>
      <c r="HP19">
        <v>18</v>
      </c>
      <c r="HQ19">
        <v>506.58300000000003</v>
      </c>
      <c r="HR19">
        <v>488.42899999999997</v>
      </c>
      <c r="HS19">
        <v>26.9999</v>
      </c>
      <c r="HT19">
        <v>32.522300000000001</v>
      </c>
      <c r="HU19">
        <v>30.000699999999998</v>
      </c>
      <c r="HV19">
        <v>32.241999999999997</v>
      </c>
      <c r="HW19">
        <v>32.185699999999997</v>
      </c>
      <c r="HX19">
        <v>11.6648</v>
      </c>
      <c r="HY19">
        <v>19.014600000000002</v>
      </c>
      <c r="HZ19">
        <v>38.052900000000001</v>
      </c>
      <c r="IA19">
        <v>27</v>
      </c>
      <c r="IB19">
        <v>200</v>
      </c>
      <c r="IC19">
        <v>24.851900000000001</v>
      </c>
      <c r="ID19">
        <v>98.488200000000006</v>
      </c>
      <c r="IE19">
        <v>93.8827</v>
      </c>
    </row>
    <row r="20" spans="1:239" x14ac:dyDescent="0.3">
      <c r="A20">
        <v>4</v>
      </c>
      <c r="B20">
        <v>1628175130.0999999</v>
      </c>
      <c r="C20">
        <v>372.5</v>
      </c>
      <c r="D20" t="s">
        <v>385</v>
      </c>
      <c r="E20" t="s">
        <v>386</v>
      </c>
      <c r="F20">
        <v>0</v>
      </c>
      <c r="G20" t="s">
        <v>362</v>
      </c>
      <c r="H20" t="s">
        <v>363</v>
      </c>
      <c r="I20" t="s">
        <v>364</v>
      </c>
      <c r="J20">
        <v>1628175130.0999999</v>
      </c>
      <c r="K20">
        <f t="shared" si="0"/>
        <v>5.1196423247245933E-3</v>
      </c>
      <c r="L20">
        <f t="shared" si="1"/>
        <v>5.1196423247245937</v>
      </c>
      <c r="M20">
        <f t="shared" si="2"/>
        <v>22.428696958000657</v>
      </c>
      <c r="N20">
        <f t="shared" si="3"/>
        <v>122.354</v>
      </c>
      <c r="O20">
        <f t="shared" si="4"/>
        <v>31.4425130164644</v>
      </c>
      <c r="P20">
        <f t="shared" si="5"/>
        <v>3.1387763426249351</v>
      </c>
      <c r="Q20">
        <f t="shared" si="6"/>
        <v>12.214094987396003</v>
      </c>
      <c r="R20">
        <f t="shared" si="7"/>
        <v>0.42958982824543229</v>
      </c>
      <c r="S20">
        <f t="shared" si="8"/>
        <v>2.9236394608771734</v>
      </c>
      <c r="T20">
        <f t="shared" si="9"/>
        <v>0.39735221996788345</v>
      </c>
      <c r="U20">
        <f t="shared" si="10"/>
        <v>0.25103965718711596</v>
      </c>
      <c r="V20">
        <f t="shared" si="11"/>
        <v>321.50165138109872</v>
      </c>
      <c r="W20">
        <f t="shared" si="12"/>
        <v>30.663957341530747</v>
      </c>
      <c r="X20">
        <f t="shared" si="13"/>
        <v>29.906300000000002</v>
      </c>
      <c r="Y20">
        <f t="shared" si="14"/>
        <v>4.2375735189233277</v>
      </c>
      <c r="Z20">
        <f t="shared" si="15"/>
        <v>69.966662543622192</v>
      </c>
      <c r="AA20">
        <f t="shared" si="16"/>
        <v>2.9979906131428002</v>
      </c>
      <c r="AB20">
        <f t="shared" si="17"/>
        <v>4.2848844065895522</v>
      </c>
      <c r="AC20">
        <f t="shared" si="18"/>
        <v>1.2395829057805274</v>
      </c>
      <c r="AD20">
        <f t="shared" si="19"/>
        <v>-225.77622652035456</v>
      </c>
      <c r="AE20">
        <f t="shared" si="20"/>
        <v>30.467801143842355</v>
      </c>
      <c r="AF20">
        <f t="shared" si="21"/>
        <v>2.3172298784535723</v>
      </c>
      <c r="AG20">
        <f t="shared" si="22"/>
        <v>128.51045588304012</v>
      </c>
      <c r="AH20">
        <v>0</v>
      </c>
      <c r="AI20">
        <v>0</v>
      </c>
      <c r="AJ20">
        <f t="shared" si="23"/>
        <v>1</v>
      </c>
      <c r="AK20">
        <f t="shared" si="24"/>
        <v>0</v>
      </c>
      <c r="AL20">
        <f t="shared" si="25"/>
        <v>52161.634761796711</v>
      </c>
      <c r="AM20" t="s">
        <v>365</v>
      </c>
      <c r="AN20">
        <v>10238.9</v>
      </c>
      <c r="AO20">
        <v>302.21199999999999</v>
      </c>
      <c r="AP20">
        <v>4052.3</v>
      </c>
      <c r="AQ20">
        <f t="shared" si="26"/>
        <v>0.92542210596451402</v>
      </c>
      <c r="AR20">
        <v>-0.32343011824092399</v>
      </c>
      <c r="AS20" t="s">
        <v>387</v>
      </c>
      <c r="AT20">
        <v>10335.5</v>
      </c>
      <c r="AU20">
        <v>638.40449999999998</v>
      </c>
      <c r="AV20">
        <v>791.48400000000004</v>
      </c>
      <c r="AW20">
        <f t="shared" si="27"/>
        <v>0.19340820534590719</v>
      </c>
      <c r="AX20">
        <v>0.5</v>
      </c>
      <c r="AY20">
        <f t="shared" si="28"/>
        <v>1681.1547001974604</v>
      </c>
      <c r="AZ20">
        <f t="shared" si="29"/>
        <v>22.428696958000657</v>
      </c>
      <c r="BA20">
        <f t="shared" si="30"/>
        <v>162.57455673701372</v>
      </c>
      <c r="BB20">
        <f t="shared" si="31"/>
        <v>1.3533630827412388E-2</v>
      </c>
      <c r="BC20">
        <f t="shared" si="32"/>
        <v>4.119876080880978</v>
      </c>
      <c r="BD20">
        <f t="shared" si="33"/>
        <v>231.18119043766802</v>
      </c>
      <c r="BE20" t="s">
        <v>388</v>
      </c>
      <c r="BF20">
        <v>514.94000000000005</v>
      </c>
      <c r="BG20">
        <f t="shared" si="34"/>
        <v>514.94000000000005</v>
      </c>
      <c r="BH20">
        <f t="shared" si="35"/>
        <v>0.34939935614617601</v>
      </c>
      <c r="BI20">
        <f t="shared" si="36"/>
        <v>0.5535448246933582</v>
      </c>
      <c r="BJ20">
        <f t="shared" si="37"/>
        <v>0.92182192369450666</v>
      </c>
      <c r="BK20">
        <f t="shared" si="38"/>
        <v>0.31287198122925497</v>
      </c>
      <c r="BL20">
        <f t="shared" si="39"/>
        <v>0.86953052835026812</v>
      </c>
      <c r="BM20">
        <f t="shared" si="40"/>
        <v>0.44649179638864994</v>
      </c>
      <c r="BN20">
        <f t="shared" si="41"/>
        <v>0.55350820361135011</v>
      </c>
      <c r="BO20">
        <f t="shared" si="42"/>
        <v>1999.95</v>
      </c>
      <c r="BP20">
        <f t="shared" si="43"/>
        <v>1681.1547001974604</v>
      </c>
      <c r="BQ20">
        <f t="shared" si="44"/>
        <v>0.84059836505785668</v>
      </c>
      <c r="BR20">
        <f t="shared" si="45"/>
        <v>0.16075484456166339</v>
      </c>
      <c r="BS20">
        <v>6</v>
      </c>
      <c r="BT20">
        <v>0.5</v>
      </c>
      <c r="BU20" t="s">
        <v>368</v>
      </c>
      <c r="BV20">
        <v>2</v>
      </c>
      <c r="BW20">
        <v>1628175130.0999999</v>
      </c>
      <c r="BX20">
        <v>122.354</v>
      </c>
      <c r="BY20">
        <v>150.011</v>
      </c>
      <c r="BZ20">
        <v>30.0322</v>
      </c>
      <c r="CA20">
        <v>24.075099999999999</v>
      </c>
      <c r="CB20">
        <v>123.247</v>
      </c>
      <c r="CC20">
        <v>29.694199999999999</v>
      </c>
      <c r="CD20">
        <v>500.16500000000002</v>
      </c>
      <c r="CE20">
        <v>99.725800000000007</v>
      </c>
      <c r="CF20">
        <v>0.100074</v>
      </c>
      <c r="CG20">
        <v>30.099599999999999</v>
      </c>
      <c r="CH20">
        <v>29.906300000000002</v>
      </c>
      <c r="CI20">
        <v>999.9</v>
      </c>
      <c r="CJ20">
        <v>0</v>
      </c>
      <c r="CK20">
        <v>0</v>
      </c>
      <c r="CL20">
        <v>9993.75</v>
      </c>
      <c r="CM20">
        <v>0</v>
      </c>
      <c r="CN20">
        <v>1229.97</v>
      </c>
      <c r="CO20">
        <v>-27.857800000000001</v>
      </c>
      <c r="CP20">
        <v>125.94</v>
      </c>
      <c r="CQ20">
        <v>153.71100000000001</v>
      </c>
      <c r="CR20">
        <v>5.9946999999999999</v>
      </c>
      <c r="CS20">
        <v>150.011</v>
      </c>
      <c r="CT20">
        <v>24.075099999999999</v>
      </c>
      <c r="CU20">
        <v>2.9987300000000001</v>
      </c>
      <c r="CV20">
        <v>2.4009100000000001</v>
      </c>
      <c r="CW20">
        <v>24.020900000000001</v>
      </c>
      <c r="CX20">
        <v>20.369900000000001</v>
      </c>
      <c r="CY20">
        <v>1999.95</v>
      </c>
      <c r="CZ20">
        <v>0.98000600000000004</v>
      </c>
      <c r="DA20">
        <v>1.99942E-2</v>
      </c>
      <c r="DB20">
        <v>0</v>
      </c>
      <c r="DC20">
        <v>638.13300000000004</v>
      </c>
      <c r="DD20">
        <v>4.9996700000000001</v>
      </c>
      <c r="DE20">
        <v>12900.7</v>
      </c>
      <c r="DF20">
        <v>16733.7</v>
      </c>
      <c r="DG20">
        <v>49.25</v>
      </c>
      <c r="DH20">
        <v>50.625</v>
      </c>
      <c r="DI20">
        <v>49.936999999999998</v>
      </c>
      <c r="DJ20">
        <v>50.061999999999998</v>
      </c>
      <c r="DK20">
        <v>50.686999999999998</v>
      </c>
      <c r="DL20">
        <v>1955.06</v>
      </c>
      <c r="DM20">
        <v>39.89</v>
      </c>
      <c r="DN20">
        <v>0</v>
      </c>
      <c r="DO20">
        <v>89.799999952316298</v>
      </c>
      <c r="DP20">
        <v>0</v>
      </c>
      <c r="DQ20">
        <v>638.40449999999998</v>
      </c>
      <c r="DR20">
        <v>-1.21644443434085</v>
      </c>
      <c r="DS20">
        <v>-40.064957240837401</v>
      </c>
      <c r="DT20">
        <v>12906.057692307701</v>
      </c>
      <c r="DU20">
        <v>15</v>
      </c>
      <c r="DV20">
        <v>1628175162.0999999</v>
      </c>
      <c r="DW20" t="s">
        <v>389</v>
      </c>
      <c r="DX20">
        <v>1628175156.0999999</v>
      </c>
      <c r="DY20">
        <v>1628175162.0999999</v>
      </c>
      <c r="DZ20">
        <v>5</v>
      </c>
      <c r="EA20">
        <v>0.17399999999999999</v>
      </c>
      <c r="EB20">
        <v>-3.6999999999999998E-2</v>
      </c>
      <c r="EC20">
        <v>-0.89300000000000002</v>
      </c>
      <c r="ED20">
        <v>0.33800000000000002</v>
      </c>
      <c r="EE20">
        <v>150</v>
      </c>
      <c r="EF20">
        <v>24</v>
      </c>
      <c r="EG20">
        <v>0.08</v>
      </c>
      <c r="EH20">
        <v>0.01</v>
      </c>
      <c r="EI20">
        <v>22.449746092413498</v>
      </c>
      <c r="EJ20">
        <v>0.50317386341910597</v>
      </c>
      <c r="EK20">
        <v>7.5626597084470601E-2</v>
      </c>
      <c r="EL20">
        <v>1</v>
      </c>
      <c r="EM20">
        <v>0.43192794033262999</v>
      </c>
      <c r="EN20">
        <v>1.41918713320827E-2</v>
      </c>
      <c r="EO20">
        <v>2.48391963661642E-3</v>
      </c>
      <c r="EP20">
        <v>1</v>
      </c>
      <c r="EQ20">
        <v>2</v>
      </c>
      <c r="ER20">
        <v>2</v>
      </c>
      <c r="ES20" t="s">
        <v>370</v>
      </c>
      <c r="ET20">
        <v>2.9209000000000001</v>
      </c>
      <c r="EU20">
        <v>2.7865199999999999</v>
      </c>
      <c r="EV20">
        <v>3.2252999999999997E-2</v>
      </c>
      <c r="EW20">
        <v>3.8969499999999997E-2</v>
      </c>
      <c r="EX20">
        <v>0.13483700000000001</v>
      </c>
      <c r="EY20">
        <v>0.116789</v>
      </c>
      <c r="EZ20">
        <v>23462.9</v>
      </c>
      <c r="FA20">
        <v>20191.7</v>
      </c>
      <c r="FB20">
        <v>23950</v>
      </c>
      <c r="FC20">
        <v>20619.599999999999</v>
      </c>
      <c r="FD20">
        <v>30438.400000000001</v>
      </c>
      <c r="FE20">
        <v>26068.1</v>
      </c>
      <c r="FF20">
        <v>39000.1</v>
      </c>
      <c r="FG20">
        <v>32811.199999999997</v>
      </c>
      <c r="FH20">
        <v>2.0203500000000001</v>
      </c>
      <c r="FI20">
        <v>1.8877299999999999</v>
      </c>
      <c r="FJ20">
        <v>9.3188099999999996E-2</v>
      </c>
      <c r="FK20">
        <v>0</v>
      </c>
      <c r="FL20">
        <v>28.387699999999999</v>
      </c>
      <c r="FM20">
        <v>999.9</v>
      </c>
      <c r="FN20">
        <v>53.009</v>
      </c>
      <c r="FO20">
        <v>35.106999999999999</v>
      </c>
      <c r="FP20">
        <v>30.201899999999998</v>
      </c>
      <c r="FQ20">
        <v>60.262700000000002</v>
      </c>
      <c r="FR20">
        <v>33.189100000000003</v>
      </c>
      <c r="FS20">
        <v>1</v>
      </c>
      <c r="FT20">
        <v>0.421377</v>
      </c>
      <c r="FU20">
        <v>2.11408</v>
      </c>
      <c r="FV20">
        <v>20.4041</v>
      </c>
      <c r="FW20">
        <v>5.2472399999999997</v>
      </c>
      <c r="FX20">
        <v>11.997999999999999</v>
      </c>
      <c r="FY20">
        <v>4.9637500000000001</v>
      </c>
      <c r="FZ20">
        <v>3.3010000000000002</v>
      </c>
      <c r="GA20">
        <v>9999</v>
      </c>
      <c r="GB20">
        <v>9999</v>
      </c>
      <c r="GC20">
        <v>9999</v>
      </c>
      <c r="GD20">
        <v>999.9</v>
      </c>
      <c r="GE20">
        <v>1.8711899999999999</v>
      </c>
      <c r="GF20">
        <v>1.87639</v>
      </c>
      <c r="GG20">
        <v>1.8765799999999999</v>
      </c>
      <c r="GH20">
        <v>1.8752899999999999</v>
      </c>
      <c r="GI20">
        <v>1.87775</v>
      </c>
      <c r="GJ20">
        <v>1.87347</v>
      </c>
      <c r="GK20">
        <v>1.8711599999999999</v>
      </c>
      <c r="GL20">
        <v>1.8786499999999999</v>
      </c>
      <c r="GM20">
        <v>5</v>
      </c>
      <c r="GN20">
        <v>0</v>
      </c>
      <c r="GO20">
        <v>0</v>
      </c>
      <c r="GP20">
        <v>0</v>
      </c>
      <c r="GQ20" t="s">
        <v>371</v>
      </c>
      <c r="GR20" t="s">
        <v>372</v>
      </c>
      <c r="GS20" t="s">
        <v>373</v>
      </c>
      <c r="GT20" t="s">
        <v>373</v>
      </c>
      <c r="GU20" t="s">
        <v>373</v>
      </c>
      <c r="GV20" t="s">
        <v>373</v>
      </c>
      <c r="GW20">
        <v>0</v>
      </c>
      <c r="GX20">
        <v>100</v>
      </c>
      <c r="GY20">
        <v>100</v>
      </c>
      <c r="GZ20">
        <v>-0.89300000000000002</v>
      </c>
      <c r="HA20">
        <v>0.33800000000000002</v>
      </c>
      <c r="HB20">
        <v>-1.230417448486</v>
      </c>
      <c r="HC20">
        <v>1.17587188380478E-3</v>
      </c>
      <c r="HD20">
        <v>-6.2601144054332803E-7</v>
      </c>
      <c r="HE20">
        <v>2.41796582943236E-10</v>
      </c>
      <c r="HF20">
        <v>0.37560499999999702</v>
      </c>
      <c r="HG20">
        <v>0</v>
      </c>
      <c r="HH20">
        <v>0</v>
      </c>
      <c r="HI20">
        <v>0</v>
      </c>
      <c r="HJ20">
        <v>2</v>
      </c>
      <c r="HK20">
        <v>2154</v>
      </c>
      <c r="HL20">
        <v>1</v>
      </c>
      <c r="HM20">
        <v>23</v>
      </c>
      <c r="HN20">
        <v>2.2000000000000002</v>
      </c>
      <c r="HO20">
        <v>2.1</v>
      </c>
      <c r="HP20">
        <v>18</v>
      </c>
      <c r="HQ20">
        <v>507.096</v>
      </c>
      <c r="HR20">
        <v>486.44099999999997</v>
      </c>
      <c r="HS20">
        <v>27.0001</v>
      </c>
      <c r="HT20">
        <v>32.645899999999997</v>
      </c>
      <c r="HU20">
        <v>30.000599999999999</v>
      </c>
      <c r="HV20">
        <v>32.3797</v>
      </c>
      <c r="HW20">
        <v>32.327399999999997</v>
      </c>
      <c r="HX20">
        <v>9.4859799999999996</v>
      </c>
      <c r="HY20">
        <v>21.099</v>
      </c>
      <c r="HZ20">
        <v>37.311399999999999</v>
      </c>
      <c r="IA20">
        <v>27</v>
      </c>
      <c r="IB20">
        <v>150</v>
      </c>
      <c r="IC20">
        <v>24.0916</v>
      </c>
      <c r="ID20">
        <v>98.465299999999999</v>
      </c>
      <c r="IE20">
        <v>93.886700000000005</v>
      </c>
    </row>
    <row r="21" spans="1:239" x14ac:dyDescent="0.3">
      <c r="A21">
        <v>5</v>
      </c>
      <c r="B21">
        <v>1628175253.0999999</v>
      </c>
      <c r="C21">
        <v>495.5</v>
      </c>
      <c r="D21" t="s">
        <v>390</v>
      </c>
      <c r="E21" t="s">
        <v>391</v>
      </c>
      <c r="F21">
        <v>0</v>
      </c>
      <c r="G21" t="s">
        <v>362</v>
      </c>
      <c r="H21" t="s">
        <v>363</v>
      </c>
      <c r="I21" t="s">
        <v>364</v>
      </c>
      <c r="J21">
        <v>1628175253.0999999</v>
      </c>
      <c r="K21">
        <f t="shared" si="0"/>
        <v>5.3316539142048494E-3</v>
      </c>
      <c r="L21">
        <f t="shared" si="1"/>
        <v>5.3316539142048498</v>
      </c>
      <c r="M21">
        <f t="shared" si="2"/>
        <v>15.459333084453437</v>
      </c>
      <c r="N21">
        <f t="shared" si="3"/>
        <v>80.921899999999994</v>
      </c>
      <c r="O21">
        <f t="shared" si="4"/>
        <v>20.956894251945489</v>
      </c>
      <c r="P21">
        <f t="shared" si="5"/>
        <v>2.0921698824600883</v>
      </c>
      <c r="Q21">
        <f t="shared" si="6"/>
        <v>8.0785998142701985</v>
      </c>
      <c r="R21">
        <f t="shared" si="7"/>
        <v>0.45033335029284072</v>
      </c>
      <c r="S21">
        <f t="shared" si="8"/>
        <v>2.9224294552358896</v>
      </c>
      <c r="T21">
        <f t="shared" si="9"/>
        <v>0.41503086330353545</v>
      </c>
      <c r="U21">
        <f t="shared" si="10"/>
        <v>0.26233507567099229</v>
      </c>
      <c r="V21">
        <f t="shared" si="11"/>
        <v>321.49367138110824</v>
      </c>
      <c r="W21">
        <f t="shared" si="12"/>
        <v>30.6218795838614</v>
      </c>
      <c r="X21">
        <f t="shared" si="13"/>
        <v>29.9129</v>
      </c>
      <c r="Y21">
        <f t="shared" si="14"/>
        <v>4.2391813544389754</v>
      </c>
      <c r="Z21">
        <f t="shared" si="15"/>
        <v>70.03678161583035</v>
      </c>
      <c r="AA21">
        <f t="shared" si="16"/>
        <v>3.0032178511965997</v>
      </c>
      <c r="AB21">
        <f t="shared" si="17"/>
        <v>4.2880580487978692</v>
      </c>
      <c r="AC21">
        <f t="shared" si="18"/>
        <v>1.2359635032423757</v>
      </c>
      <c r="AD21">
        <f t="shared" si="19"/>
        <v>-235.12593761643384</v>
      </c>
      <c r="AE21">
        <f t="shared" si="20"/>
        <v>31.447781751419225</v>
      </c>
      <c r="AF21">
        <f t="shared" si="21"/>
        <v>2.3929836367062882</v>
      </c>
      <c r="AG21">
        <f t="shared" si="22"/>
        <v>120.2084991527999</v>
      </c>
      <c r="AH21">
        <v>0</v>
      </c>
      <c r="AI21">
        <v>0</v>
      </c>
      <c r="AJ21">
        <f t="shared" si="23"/>
        <v>1</v>
      </c>
      <c r="AK21">
        <f t="shared" si="24"/>
        <v>0</v>
      </c>
      <c r="AL21">
        <f t="shared" si="25"/>
        <v>52124.996645871179</v>
      </c>
      <c r="AM21" t="s">
        <v>365</v>
      </c>
      <c r="AN21">
        <v>10238.9</v>
      </c>
      <c r="AO21">
        <v>302.21199999999999</v>
      </c>
      <c r="AP21">
        <v>4052.3</v>
      </c>
      <c r="AQ21">
        <f t="shared" si="26"/>
        <v>0.92542210596451402</v>
      </c>
      <c r="AR21">
        <v>-0.32343011824092399</v>
      </c>
      <c r="AS21" t="s">
        <v>392</v>
      </c>
      <c r="AT21">
        <v>10336.700000000001</v>
      </c>
      <c r="AU21">
        <v>647.43438461538506</v>
      </c>
      <c r="AV21">
        <v>755.71699999999998</v>
      </c>
      <c r="AW21">
        <f t="shared" si="27"/>
        <v>0.14328460969465417</v>
      </c>
      <c r="AX21">
        <v>0.5</v>
      </c>
      <c r="AY21">
        <f t="shared" si="28"/>
        <v>1681.1127001974655</v>
      </c>
      <c r="AZ21">
        <f t="shared" si="29"/>
        <v>15.459333084453437</v>
      </c>
      <c r="BA21">
        <f t="shared" si="30"/>
        <v>120.43878855026001</v>
      </c>
      <c r="BB21">
        <f t="shared" si="31"/>
        <v>9.3882838436950122E-3</v>
      </c>
      <c r="BC21">
        <f t="shared" si="32"/>
        <v>4.3621924609344509</v>
      </c>
      <c r="BD21">
        <f t="shared" si="33"/>
        <v>228.02891899887038</v>
      </c>
      <c r="BE21" t="s">
        <v>393</v>
      </c>
      <c r="BF21">
        <v>523.01</v>
      </c>
      <c r="BG21">
        <f t="shared" si="34"/>
        <v>523.01</v>
      </c>
      <c r="BH21">
        <f t="shared" si="35"/>
        <v>0.30792876169253836</v>
      </c>
      <c r="BI21">
        <f t="shared" si="36"/>
        <v>0.46531739648835202</v>
      </c>
      <c r="BJ21">
        <f t="shared" si="37"/>
        <v>0.93406407521059476</v>
      </c>
      <c r="BK21">
        <f t="shared" si="38"/>
        <v>0.23876829447219972</v>
      </c>
      <c r="BL21">
        <f t="shared" si="39"/>
        <v>0.87906817120024916</v>
      </c>
      <c r="BM21">
        <f t="shared" si="40"/>
        <v>0.37589237970724526</v>
      </c>
      <c r="BN21">
        <f t="shared" si="41"/>
        <v>0.62410762029275468</v>
      </c>
      <c r="BO21">
        <f t="shared" si="42"/>
        <v>1999.9</v>
      </c>
      <c r="BP21">
        <f t="shared" si="43"/>
        <v>1681.1127001974655</v>
      </c>
      <c r="BQ21">
        <f t="shared" si="44"/>
        <v>0.84059838001773357</v>
      </c>
      <c r="BR21">
        <f t="shared" si="45"/>
        <v>0.16075487343422581</v>
      </c>
      <c r="BS21">
        <v>6</v>
      </c>
      <c r="BT21">
        <v>0.5</v>
      </c>
      <c r="BU21" t="s">
        <v>368</v>
      </c>
      <c r="BV21">
        <v>2</v>
      </c>
      <c r="BW21">
        <v>1628175253.0999999</v>
      </c>
      <c r="BX21">
        <v>80.921899999999994</v>
      </c>
      <c r="BY21">
        <v>99.987099999999998</v>
      </c>
      <c r="BZ21">
        <v>30.082699999999999</v>
      </c>
      <c r="CA21">
        <v>23.878399999999999</v>
      </c>
      <c r="CB21">
        <v>81.810900000000004</v>
      </c>
      <c r="CC21">
        <v>29.7547</v>
      </c>
      <c r="CD21">
        <v>500.09800000000001</v>
      </c>
      <c r="CE21">
        <v>99.731800000000007</v>
      </c>
      <c r="CF21">
        <v>0.100258</v>
      </c>
      <c r="CG21">
        <v>30.112500000000001</v>
      </c>
      <c r="CH21">
        <v>29.9129</v>
      </c>
      <c r="CI21">
        <v>999.9</v>
      </c>
      <c r="CJ21">
        <v>0</v>
      </c>
      <c r="CK21">
        <v>0</v>
      </c>
      <c r="CL21">
        <v>9986.25</v>
      </c>
      <c r="CM21">
        <v>0</v>
      </c>
      <c r="CN21">
        <v>1239.3499999999999</v>
      </c>
      <c r="CO21">
        <v>-19.140599999999999</v>
      </c>
      <c r="CP21">
        <v>83.354900000000001</v>
      </c>
      <c r="CQ21">
        <v>102.43300000000001</v>
      </c>
      <c r="CR21">
        <v>6.2147800000000002</v>
      </c>
      <c r="CS21">
        <v>99.987099999999998</v>
      </c>
      <c r="CT21">
        <v>23.878399999999999</v>
      </c>
      <c r="CU21">
        <v>3.0012500000000002</v>
      </c>
      <c r="CV21">
        <v>2.38144</v>
      </c>
      <c r="CW21">
        <v>24.034800000000001</v>
      </c>
      <c r="CX21">
        <v>20.238099999999999</v>
      </c>
      <c r="CY21">
        <v>1999.9</v>
      </c>
      <c r="CZ21">
        <v>0.98000299999999996</v>
      </c>
      <c r="DA21">
        <v>1.99972E-2</v>
      </c>
      <c r="DB21">
        <v>0</v>
      </c>
      <c r="DC21">
        <v>646.89099999999996</v>
      </c>
      <c r="DD21">
        <v>4.9996700000000001</v>
      </c>
      <c r="DE21">
        <v>13059.7</v>
      </c>
      <c r="DF21">
        <v>16733.2</v>
      </c>
      <c r="DG21">
        <v>49</v>
      </c>
      <c r="DH21">
        <v>50.375</v>
      </c>
      <c r="DI21">
        <v>49.686999999999998</v>
      </c>
      <c r="DJ21">
        <v>49.936999999999998</v>
      </c>
      <c r="DK21">
        <v>50.436999999999998</v>
      </c>
      <c r="DL21">
        <v>1955.01</v>
      </c>
      <c r="DM21">
        <v>39.89</v>
      </c>
      <c r="DN21">
        <v>0</v>
      </c>
      <c r="DO21">
        <v>122.39999985694899</v>
      </c>
      <c r="DP21">
        <v>0</v>
      </c>
      <c r="DQ21">
        <v>647.43438461538506</v>
      </c>
      <c r="DR21">
        <v>-4.4581880496610902</v>
      </c>
      <c r="DS21">
        <v>-59.6820512554904</v>
      </c>
      <c r="DT21">
        <v>13068.1961538462</v>
      </c>
      <c r="DU21">
        <v>15</v>
      </c>
      <c r="DV21">
        <v>1628175282.0999999</v>
      </c>
      <c r="DW21" t="s">
        <v>394</v>
      </c>
      <c r="DX21">
        <v>1628175274.0999999</v>
      </c>
      <c r="DY21">
        <v>1628175282.0999999</v>
      </c>
      <c r="DZ21">
        <v>6</v>
      </c>
      <c r="EA21">
        <v>5.5E-2</v>
      </c>
      <c r="EB21">
        <v>-0.01</v>
      </c>
      <c r="EC21">
        <v>-0.88900000000000001</v>
      </c>
      <c r="ED21">
        <v>0.32800000000000001</v>
      </c>
      <c r="EE21">
        <v>100</v>
      </c>
      <c r="EF21">
        <v>24</v>
      </c>
      <c r="EG21">
        <v>0.06</v>
      </c>
      <c r="EH21">
        <v>0.02</v>
      </c>
      <c r="EI21">
        <v>15.3714096566466</v>
      </c>
      <c r="EJ21">
        <v>0.456862408807999</v>
      </c>
      <c r="EK21">
        <v>7.5704900833805697E-2</v>
      </c>
      <c r="EL21">
        <v>1</v>
      </c>
      <c r="EM21">
        <v>0.44543671201792701</v>
      </c>
      <c r="EN21">
        <v>1.9208461488582702E-2</v>
      </c>
      <c r="EO21">
        <v>3.5034681788658202E-3</v>
      </c>
      <c r="EP21">
        <v>1</v>
      </c>
      <c r="EQ21">
        <v>2</v>
      </c>
      <c r="ER21">
        <v>2</v>
      </c>
      <c r="ES21" t="s">
        <v>370</v>
      </c>
      <c r="ET21">
        <v>2.9205800000000002</v>
      </c>
      <c r="EU21">
        <v>2.7866300000000002</v>
      </c>
      <c r="EV21">
        <v>2.17726E-2</v>
      </c>
      <c r="EW21">
        <v>2.6594599999999999E-2</v>
      </c>
      <c r="EX21">
        <v>0.13497999999999999</v>
      </c>
      <c r="EY21">
        <v>0.116091</v>
      </c>
      <c r="EZ21">
        <v>23709.200000000001</v>
      </c>
      <c r="FA21">
        <v>20448.400000000001</v>
      </c>
      <c r="FB21">
        <v>23943.1</v>
      </c>
      <c r="FC21">
        <v>20617.099999999999</v>
      </c>
      <c r="FD21">
        <v>30426.1</v>
      </c>
      <c r="FE21">
        <v>26087.7</v>
      </c>
      <c r="FF21">
        <v>38989.9</v>
      </c>
      <c r="FG21">
        <v>32809.699999999997</v>
      </c>
      <c r="FH21">
        <v>2.0188299999999999</v>
      </c>
      <c r="FI21">
        <v>1.88337</v>
      </c>
      <c r="FJ21">
        <v>9.0509699999999998E-2</v>
      </c>
      <c r="FK21">
        <v>0</v>
      </c>
      <c r="FL21">
        <v>28.437999999999999</v>
      </c>
      <c r="FM21">
        <v>999.9</v>
      </c>
      <c r="FN21">
        <v>51.807000000000002</v>
      </c>
      <c r="FO21">
        <v>35.329000000000001</v>
      </c>
      <c r="FP21">
        <v>29.880199999999999</v>
      </c>
      <c r="FQ21">
        <v>60.832700000000003</v>
      </c>
      <c r="FR21">
        <v>33.970399999999998</v>
      </c>
      <c r="FS21">
        <v>1</v>
      </c>
      <c r="FT21">
        <v>0.434533</v>
      </c>
      <c r="FU21">
        <v>2.1396600000000001</v>
      </c>
      <c r="FV21">
        <v>20.403600000000001</v>
      </c>
      <c r="FW21">
        <v>5.2466400000000002</v>
      </c>
      <c r="FX21">
        <v>11.997999999999999</v>
      </c>
      <c r="FY21">
        <v>4.9637000000000002</v>
      </c>
      <c r="FZ21">
        <v>3.3010000000000002</v>
      </c>
      <c r="GA21">
        <v>9999</v>
      </c>
      <c r="GB21">
        <v>9999</v>
      </c>
      <c r="GC21">
        <v>9999</v>
      </c>
      <c r="GD21">
        <v>999.9</v>
      </c>
      <c r="GE21">
        <v>1.8711899999999999</v>
      </c>
      <c r="GF21">
        <v>1.8763799999999999</v>
      </c>
      <c r="GG21">
        <v>1.87659</v>
      </c>
      <c r="GH21">
        <v>1.8752899999999999</v>
      </c>
      <c r="GI21">
        <v>1.87775</v>
      </c>
      <c r="GJ21">
        <v>1.87347</v>
      </c>
      <c r="GK21">
        <v>1.8711800000000001</v>
      </c>
      <c r="GL21">
        <v>1.87866</v>
      </c>
      <c r="GM21">
        <v>5</v>
      </c>
      <c r="GN21">
        <v>0</v>
      </c>
      <c r="GO21">
        <v>0</v>
      </c>
      <c r="GP21">
        <v>0</v>
      </c>
      <c r="GQ21" t="s">
        <v>371</v>
      </c>
      <c r="GR21" t="s">
        <v>372</v>
      </c>
      <c r="GS21" t="s">
        <v>373</v>
      </c>
      <c r="GT21" t="s">
        <v>373</v>
      </c>
      <c r="GU21" t="s">
        <v>373</v>
      </c>
      <c r="GV21" t="s">
        <v>373</v>
      </c>
      <c r="GW21">
        <v>0</v>
      </c>
      <c r="GX21">
        <v>100</v>
      </c>
      <c r="GY21">
        <v>100</v>
      </c>
      <c r="GZ21">
        <v>-0.88900000000000001</v>
      </c>
      <c r="HA21">
        <v>0.32800000000000001</v>
      </c>
      <c r="HB21">
        <v>-1.0565442484388801</v>
      </c>
      <c r="HC21">
        <v>1.17587188380478E-3</v>
      </c>
      <c r="HD21">
        <v>-6.2601144054332803E-7</v>
      </c>
      <c r="HE21">
        <v>2.41796582943236E-10</v>
      </c>
      <c r="HF21">
        <v>0.338444999999993</v>
      </c>
      <c r="HG21">
        <v>0</v>
      </c>
      <c r="HH21">
        <v>0</v>
      </c>
      <c r="HI21">
        <v>0</v>
      </c>
      <c r="HJ21">
        <v>2</v>
      </c>
      <c r="HK21">
        <v>2154</v>
      </c>
      <c r="HL21">
        <v>1</v>
      </c>
      <c r="HM21">
        <v>23</v>
      </c>
      <c r="HN21">
        <v>1.6</v>
      </c>
      <c r="HO21">
        <v>1.5</v>
      </c>
      <c r="HP21">
        <v>18</v>
      </c>
      <c r="HQ21">
        <v>507.52100000000002</v>
      </c>
      <c r="HR21">
        <v>484.92</v>
      </c>
      <c r="HS21">
        <v>27.000699999999998</v>
      </c>
      <c r="HT21">
        <v>32.802900000000001</v>
      </c>
      <c r="HU21">
        <v>30.000699999999998</v>
      </c>
      <c r="HV21">
        <v>32.556699999999999</v>
      </c>
      <c r="HW21">
        <v>32.506500000000003</v>
      </c>
      <c r="HX21">
        <v>7.3136400000000004</v>
      </c>
      <c r="HY21">
        <v>20.738299999999999</v>
      </c>
      <c r="HZ21">
        <v>36.770499999999998</v>
      </c>
      <c r="IA21">
        <v>27</v>
      </c>
      <c r="IB21">
        <v>100</v>
      </c>
      <c r="IC21">
        <v>23.895499999999998</v>
      </c>
      <c r="ID21">
        <v>98.438599999999994</v>
      </c>
      <c r="IE21">
        <v>93.879900000000006</v>
      </c>
    </row>
    <row r="22" spans="1:239" x14ac:dyDescent="0.3">
      <c r="A22">
        <v>6</v>
      </c>
      <c r="B22">
        <v>1628175425.5999999</v>
      </c>
      <c r="C22">
        <v>668</v>
      </c>
      <c r="D22" t="s">
        <v>395</v>
      </c>
      <c r="E22" t="s">
        <v>396</v>
      </c>
      <c r="F22">
        <v>0</v>
      </c>
      <c r="G22" t="s">
        <v>362</v>
      </c>
      <c r="H22" t="s">
        <v>363</v>
      </c>
      <c r="I22" t="s">
        <v>364</v>
      </c>
      <c r="J22">
        <v>1628175425.5999999</v>
      </c>
      <c r="K22">
        <f t="shared" si="0"/>
        <v>5.6589794444267408E-3</v>
      </c>
      <c r="L22">
        <f t="shared" si="1"/>
        <v>5.6589794444267412</v>
      </c>
      <c r="M22">
        <f t="shared" si="2"/>
        <v>12.033409463525674</v>
      </c>
      <c r="N22">
        <f t="shared" si="3"/>
        <v>60.143900000000002</v>
      </c>
      <c r="O22">
        <f t="shared" si="4"/>
        <v>16.360643748065407</v>
      </c>
      <c r="P22">
        <f t="shared" si="5"/>
        <v>1.6333409984088814</v>
      </c>
      <c r="Q22">
        <f t="shared" si="6"/>
        <v>6.0043785065498998</v>
      </c>
      <c r="R22">
        <f t="shared" si="7"/>
        <v>0.4825725835969038</v>
      </c>
      <c r="S22">
        <f t="shared" si="8"/>
        <v>2.9256397766539322</v>
      </c>
      <c r="T22">
        <f t="shared" si="9"/>
        <v>0.44231697531794095</v>
      </c>
      <c r="U22">
        <f t="shared" si="10"/>
        <v>0.27978454168132316</v>
      </c>
      <c r="V22">
        <f t="shared" si="11"/>
        <v>321.51498683035612</v>
      </c>
      <c r="W22">
        <f t="shared" si="12"/>
        <v>30.596519660154097</v>
      </c>
      <c r="X22">
        <f t="shared" si="13"/>
        <v>29.974599999999999</v>
      </c>
      <c r="Y22">
        <f t="shared" si="14"/>
        <v>4.2542379173741507</v>
      </c>
      <c r="Z22">
        <f t="shared" si="15"/>
        <v>70.267707690893175</v>
      </c>
      <c r="AA22">
        <f t="shared" si="16"/>
        <v>3.0235286726636996</v>
      </c>
      <c r="AB22">
        <f t="shared" si="17"/>
        <v>4.302870795165493</v>
      </c>
      <c r="AC22">
        <f t="shared" si="18"/>
        <v>1.2307092447104511</v>
      </c>
      <c r="AD22">
        <f t="shared" si="19"/>
        <v>-249.56099349921928</v>
      </c>
      <c r="AE22">
        <f t="shared" si="20"/>
        <v>31.229964144515492</v>
      </c>
      <c r="AF22">
        <f t="shared" si="21"/>
        <v>2.3752329583536751</v>
      </c>
      <c r="AG22">
        <f t="shared" si="22"/>
        <v>105.55919043400598</v>
      </c>
      <c r="AH22">
        <v>0</v>
      </c>
      <c r="AI22">
        <v>0</v>
      </c>
      <c r="AJ22">
        <f t="shared" si="23"/>
        <v>1</v>
      </c>
      <c r="AK22">
        <f t="shared" si="24"/>
        <v>0</v>
      </c>
      <c r="AL22">
        <f t="shared" si="25"/>
        <v>52206.355349277292</v>
      </c>
      <c r="AM22" t="s">
        <v>365</v>
      </c>
      <c r="AN22">
        <v>10238.9</v>
      </c>
      <c r="AO22">
        <v>302.21199999999999</v>
      </c>
      <c r="AP22">
        <v>4052.3</v>
      </c>
      <c r="AQ22">
        <f t="shared" si="26"/>
        <v>0.92542210596451402</v>
      </c>
      <c r="AR22">
        <v>-0.32343011824092399</v>
      </c>
      <c r="AS22" t="s">
        <v>397</v>
      </c>
      <c r="AT22">
        <v>10337.5</v>
      </c>
      <c r="AU22">
        <v>651.02912000000003</v>
      </c>
      <c r="AV22">
        <v>732.13699999999994</v>
      </c>
      <c r="AW22">
        <f t="shared" si="27"/>
        <v>0.11078238089319337</v>
      </c>
      <c r="AX22">
        <v>0.5</v>
      </c>
      <c r="AY22">
        <f t="shared" si="28"/>
        <v>1681.2221942126196</v>
      </c>
      <c r="AZ22">
        <f t="shared" si="29"/>
        <v>12.033409463525674</v>
      </c>
      <c r="BA22">
        <f t="shared" si="30"/>
        <v>93.124898742676365</v>
      </c>
      <c r="BB22">
        <f t="shared" si="31"/>
        <v>7.3499146182481713E-3</v>
      </c>
      <c r="BC22">
        <f t="shared" si="32"/>
        <v>4.5348930596322825</v>
      </c>
      <c r="BD22">
        <f t="shared" si="33"/>
        <v>225.83423518269854</v>
      </c>
      <c r="BE22" t="s">
        <v>398</v>
      </c>
      <c r="BF22">
        <v>532.03</v>
      </c>
      <c r="BG22">
        <f t="shared" si="34"/>
        <v>532.03</v>
      </c>
      <c r="BH22">
        <f t="shared" si="35"/>
        <v>0.27331906460129729</v>
      </c>
      <c r="BI22">
        <f t="shared" si="36"/>
        <v>0.4053225524344472</v>
      </c>
      <c r="BJ22">
        <f t="shared" si="37"/>
        <v>0.9431557806645513</v>
      </c>
      <c r="BK22">
        <f t="shared" si="38"/>
        <v>0.1886558818398556</v>
      </c>
      <c r="BL22">
        <f t="shared" si="39"/>
        <v>0.88535602364531185</v>
      </c>
      <c r="BM22">
        <f t="shared" si="40"/>
        <v>0.33123519508881405</v>
      </c>
      <c r="BN22">
        <f t="shared" si="41"/>
        <v>0.66876480491118595</v>
      </c>
      <c r="BO22">
        <f t="shared" si="42"/>
        <v>2000.03</v>
      </c>
      <c r="BP22">
        <f t="shared" si="43"/>
        <v>1681.2221942126196</v>
      </c>
      <c r="BQ22">
        <f t="shared" si="44"/>
        <v>0.84059848812898785</v>
      </c>
      <c r="BR22">
        <f t="shared" si="45"/>
        <v>0.16075508208894673</v>
      </c>
      <c r="BS22">
        <v>6</v>
      </c>
      <c r="BT22">
        <v>0.5</v>
      </c>
      <c r="BU22" t="s">
        <v>368</v>
      </c>
      <c r="BV22">
        <v>2</v>
      </c>
      <c r="BW22">
        <v>1628175425.5999999</v>
      </c>
      <c r="BX22">
        <v>60.143900000000002</v>
      </c>
      <c r="BY22">
        <v>74.9863</v>
      </c>
      <c r="BZ22">
        <v>30.285699999999999</v>
      </c>
      <c r="CA22">
        <v>23.703299999999999</v>
      </c>
      <c r="CB22">
        <v>60.9666</v>
      </c>
      <c r="CC22">
        <v>29.967199999999998</v>
      </c>
      <c r="CD22">
        <v>500.20600000000002</v>
      </c>
      <c r="CE22">
        <v>99.733400000000003</v>
      </c>
      <c r="CF22">
        <v>0.10014099999999999</v>
      </c>
      <c r="CG22">
        <v>30.172599999999999</v>
      </c>
      <c r="CH22">
        <v>29.974599999999999</v>
      </c>
      <c r="CI22">
        <v>999.9</v>
      </c>
      <c r="CJ22">
        <v>0</v>
      </c>
      <c r="CK22">
        <v>0</v>
      </c>
      <c r="CL22">
        <v>10004.4</v>
      </c>
      <c r="CM22">
        <v>0</v>
      </c>
      <c r="CN22">
        <v>1247.3399999999999</v>
      </c>
      <c r="CO22">
        <v>-14.8424</v>
      </c>
      <c r="CP22">
        <v>62.022300000000001</v>
      </c>
      <c r="CQ22">
        <v>76.806899999999999</v>
      </c>
      <c r="CR22">
        <v>6.5824100000000003</v>
      </c>
      <c r="CS22">
        <v>74.9863</v>
      </c>
      <c r="CT22">
        <v>23.703299999999999</v>
      </c>
      <c r="CU22">
        <v>3.0205000000000002</v>
      </c>
      <c r="CV22">
        <v>2.3640099999999999</v>
      </c>
      <c r="CW22">
        <v>24.141300000000001</v>
      </c>
      <c r="CX22">
        <v>20.119299999999999</v>
      </c>
      <c r="CY22">
        <v>2000.03</v>
      </c>
      <c r="CZ22">
        <v>0.98000299999999996</v>
      </c>
      <c r="DA22">
        <v>1.99972E-2</v>
      </c>
      <c r="DB22">
        <v>0</v>
      </c>
      <c r="DC22">
        <v>650.79</v>
      </c>
      <c r="DD22">
        <v>4.9996700000000001</v>
      </c>
      <c r="DE22">
        <v>13126.6</v>
      </c>
      <c r="DF22">
        <v>16734.3</v>
      </c>
      <c r="DG22">
        <v>48.875</v>
      </c>
      <c r="DH22">
        <v>50.375</v>
      </c>
      <c r="DI22">
        <v>49.561999999999998</v>
      </c>
      <c r="DJ22">
        <v>49.875</v>
      </c>
      <c r="DK22">
        <v>50.311999999999998</v>
      </c>
      <c r="DL22">
        <v>1955.14</v>
      </c>
      <c r="DM22">
        <v>39.9</v>
      </c>
      <c r="DN22">
        <v>0</v>
      </c>
      <c r="DO22">
        <v>171.799999952316</v>
      </c>
      <c r="DP22">
        <v>0</v>
      </c>
      <c r="DQ22">
        <v>651.02912000000003</v>
      </c>
      <c r="DR22">
        <v>7.7076923284173399E-2</v>
      </c>
      <c r="DS22">
        <v>-12.9923077027697</v>
      </c>
      <c r="DT22">
        <v>13128.58</v>
      </c>
      <c r="DU22">
        <v>15</v>
      </c>
      <c r="DV22">
        <v>1628175386.0999999</v>
      </c>
      <c r="DW22" t="s">
        <v>399</v>
      </c>
      <c r="DX22">
        <v>1628175371.5999999</v>
      </c>
      <c r="DY22">
        <v>1628175386.0999999</v>
      </c>
      <c r="DZ22">
        <v>7</v>
      </c>
      <c r="EA22">
        <v>0.109</v>
      </c>
      <c r="EB22">
        <v>-0.01</v>
      </c>
      <c r="EC22">
        <v>-0.80600000000000005</v>
      </c>
      <c r="ED22">
        <v>0.31900000000000001</v>
      </c>
      <c r="EE22">
        <v>75</v>
      </c>
      <c r="EF22">
        <v>24</v>
      </c>
      <c r="EG22">
        <v>0.12</v>
      </c>
      <c r="EH22">
        <v>0.01</v>
      </c>
      <c r="EI22">
        <v>12.0619677200038</v>
      </c>
      <c r="EJ22">
        <v>-0.22152720193428299</v>
      </c>
      <c r="EK22">
        <v>6.4232329329102306E-2</v>
      </c>
      <c r="EL22">
        <v>1</v>
      </c>
      <c r="EM22">
        <v>0.47222227902533398</v>
      </c>
      <c r="EN22">
        <v>9.7310428481717906E-2</v>
      </c>
      <c r="EO22">
        <v>1.8746689608859099E-2</v>
      </c>
      <c r="EP22">
        <v>1</v>
      </c>
      <c r="EQ22">
        <v>2</v>
      </c>
      <c r="ER22">
        <v>2</v>
      </c>
      <c r="ES22" t="s">
        <v>370</v>
      </c>
      <c r="ET22">
        <v>2.9205899999999998</v>
      </c>
      <c r="EU22">
        <v>2.78667</v>
      </c>
      <c r="EV22">
        <v>1.6319299999999998E-2</v>
      </c>
      <c r="EW22">
        <v>2.01199E-2</v>
      </c>
      <c r="EX22">
        <v>0.13556299999999999</v>
      </c>
      <c r="EY22">
        <v>0.115437</v>
      </c>
      <c r="EZ22">
        <v>23829</v>
      </c>
      <c r="FA22">
        <v>20578</v>
      </c>
      <c r="FB22">
        <v>23931.8</v>
      </c>
      <c r="FC22">
        <v>20611.8</v>
      </c>
      <c r="FD22">
        <v>30393.9</v>
      </c>
      <c r="FE22">
        <v>26102.6</v>
      </c>
      <c r="FF22">
        <v>38973.300000000003</v>
      </c>
      <c r="FG22">
        <v>32803.699999999997</v>
      </c>
      <c r="FH22">
        <v>2.0166499999999998</v>
      </c>
      <c r="FI22">
        <v>1.87703</v>
      </c>
      <c r="FJ22">
        <v>7.7024099999999998E-2</v>
      </c>
      <c r="FK22">
        <v>0</v>
      </c>
      <c r="FL22">
        <v>28.719799999999999</v>
      </c>
      <c r="FM22">
        <v>999.9</v>
      </c>
      <c r="FN22">
        <v>50.652999999999999</v>
      </c>
      <c r="FO22">
        <v>35.661000000000001</v>
      </c>
      <c r="FP22">
        <v>29.753699999999998</v>
      </c>
      <c r="FQ22">
        <v>60.7928</v>
      </c>
      <c r="FR22">
        <v>33.052900000000001</v>
      </c>
      <c r="FS22">
        <v>1</v>
      </c>
      <c r="FT22">
        <v>0.45513999999999999</v>
      </c>
      <c r="FU22">
        <v>2.2711100000000002</v>
      </c>
      <c r="FV22">
        <v>20.4011</v>
      </c>
      <c r="FW22">
        <v>5.2460399999999998</v>
      </c>
      <c r="FX22">
        <v>11.997999999999999</v>
      </c>
      <c r="FY22">
        <v>4.9638499999999999</v>
      </c>
      <c r="FZ22">
        <v>3.3010000000000002</v>
      </c>
      <c r="GA22">
        <v>9999</v>
      </c>
      <c r="GB22">
        <v>9999</v>
      </c>
      <c r="GC22">
        <v>9999</v>
      </c>
      <c r="GD22">
        <v>999.9</v>
      </c>
      <c r="GE22">
        <v>1.8711899999999999</v>
      </c>
      <c r="GF22">
        <v>1.87639</v>
      </c>
      <c r="GG22">
        <v>1.8765400000000001</v>
      </c>
      <c r="GH22">
        <v>1.87527</v>
      </c>
      <c r="GI22">
        <v>1.87775</v>
      </c>
      <c r="GJ22">
        <v>1.87347</v>
      </c>
      <c r="GK22">
        <v>1.8711800000000001</v>
      </c>
      <c r="GL22">
        <v>1.87866</v>
      </c>
      <c r="GM22">
        <v>5</v>
      </c>
      <c r="GN22">
        <v>0</v>
      </c>
      <c r="GO22">
        <v>0</v>
      </c>
      <c r="GP22">
        <v>0</v>
      </c>
      <c r="GQ22" t="s">
        <v>371</v>
      </c>
      <c r="GR22" t="s">
        <v>372</v>
      </c>
      <c r="GS22" t="s">
        <v>373</v>
      </c>
      <c r="GT22" t="s">
        <v>373</v>
      </c>
      <c r="GU22" t="s">
        <v>373</v>
      </c>
      <c r="GV22" t="s">
        <v>373</v>
      </c>
      <c r="GW22">
        <v>0</v>
      </c>
      <c r="GX22">
        <v>100</v>
      </c>
      <c r="GY22">
        <v>100</v>
      </c>
      <c r="GZ22">
        <v>-0.82299999999999995</v>
      </c>
      <c r="HA22">
        <v>0.31850000000000001</v>
      </c>
      <c r="HB22">
        <v>-0.892066539442952</v>
      </c>
      <c r="HC22">
        <v>1.17587188380478E-3</v>
      </c>
      <c r="HD22">
        <v>-6.2601144054332803E-7</v>
      </c>
      <c r="HE22">
        <v>2.41796582943236E-10</v>
      </c>
      <c r="HF22">
        <v>0.31852999999999598</v>
      </c>
      <c r="HG22">
        <v>0</v>
      </c>
      <c r="HH22">
        <v>0</v>
      </c>
      <c r="HI22">
        <v>0</v>
      </c>
      <c r="HJ22">
        <v>2</v>
      </c>
      <c r="HK22">
        <v>2154</v>
      </c>
      <c r="HL22">
        <v>1</v>
      </c>
      <c r="HM22">
        <v>23</v>
      </c>
      <c r="HN22">
        <v>0.9</v>
      </c>
      <c r="HO22">
        <v>0.7</v>
      </c>
      <c r="HP22">
        <v>18</v>
      </c>
      <c r="HQ22">
        <v>508.19299999999998</v>
      </c>
      <c r="HR22">
        <v>482.7</v>
      </c>
      <c r="HS22">
        <v>27.000399999999999</v>
      </c>
      <c r="HT22">
        <v>33.060099999999998</v>
      </c>
      <c r="HU22">
        <v>30.000699999999998</v>
      </c>
      <c r="HV22">
        <v>32.818899999999999</v>
      </c>
      <c r="HW22">
        <v>32.769100000000002</v>
      </c>
      <c r="HX22">
        <v>6.2195799999999997</v>
      </c>
      <c r="HY22">
        <v>21.180499999999999</v>
      </c>
      <c r="HZ22">
        <v>36.2575</v>
      </c>
      <c r="IA22">
        <v>27</v>
      </c>
      <c r="IB22">
        <v>75</v>
      </c>
      <c r="IC22">
        <v>23.682700000000001</v>
      </c>
      <c r="ID22">
        <v>98.395099999999999</v>
      </c>
      <c r="IE22">
        <v>93.860100000000003</v>
      </c>
    </row>
    <row r="23" spans="1:239" x14ac:dyDescent="0.3">
      <c r="A23">
        <v>7</v>
      </c>
      <c r="B23">
        <v>1628175527.5999999</v>
      </c>
      <c r="C23">
        <v>770</v>
      </c>
      <c r="D23" t="s">
        <v>400</v>
      </c>
      <c r="E23" t="s">
        <v>401</v>
      </c>
      <c r="F23">
        <v>0</v>
      </c>
      <c r="G23" t="s">
        <v>362</v>
      </c>
      <c r="H23" t="s">
        <v>363</v>
      </c>
      <c r="I23" t="s">
        <v>364</v>
      </c>
      <c r="J23">
        <v>1628175527.5999999</v>
      </c>
      <c r="K23">
        <f t="shared" si="0"/>
        <v>5.6847184523263891E-3</v>
      </c>
      <c r="L23">
        <f t="shared" si="1"/>
        <v>5.6847184523263889</v>
      </c>
      <c r="M23">
        <f t="shared" si="2"/>
        <v>8.0722488370290879</v>
      </c>
      <c r="N23">
        <f t="shared" si="3"/>
        <v>40.032400000000003</v>
      </c>
      <c r="O23">
        <f t="shared" si="4"/>
        <v>10.565353627999334</v>
      </c>
      <c r="P23">
        <f t="shared" si="5"/>
        <v>1.0547027071249742</v>
      </c>
      <c r="Q23">
        <f t="shared" si="6"/>
        <v>3.9962960199283999</v>
      </c>
      <c r="R23">
        <f t="shared" si="7"/>
        <v>0.4807846937658567</v>
      </c>
      <c r="S23">
        <f t="shared" si="8"/>
        <v>2.9256218651475066</v>
      </c>
      <c r="T23">
        <f t="shared" si="9"/>
        <v>0.44081337374134322</v>
      </c>
      <c r="U23">
        <f t="shared" si="10"/>
        <v>0.27882217054110997</v>
      </c>
      <c r="V23">
        <f t="shared" si="11"/>
        <v>321.48627038121322</v>
      </c>
      <c r="W23">
        <f t="shared" si="12"/>
        <v>30.555075523064588</v>
      </c>
      <c r="X23">
        <f t="shared" si="13"/>
        <v>29.986499999999999</v>
      </c>
      <c r="Y23">
        <f t="shared" si="14"/>
        <v>4.2571472124681984</v>
      </c>
      <c r="Z23">
        <f t="shared" si="15"/>
        <v>70.248045291267147</v>
      </c>
      <c r="AA23">
        <f t="shared" si="16"/>
        <v>3.0166881904412999</v>
      </c>
      <c r="AB23">
        <f t="shared" si="17"/>
        <v>4.2943375547793616</v>
      </c>
      <c r="AC23">
        <f t="shared" si="18"/>
        <v>1.2404590220268985</v>
      </c>
      <c r="AD23">
        <f t="shared" si="19"/>
        <v>-250.69608374759375</v>
      </c>
      <c r="AE23">
        <f t="shared" si="20"/>
        <v>23.895508088065949</v>
      </c>
      <c r="AF23">
        <f t="shared" si="21"/>
        <v>1.8172088397482993</v>
      </c>
      <c r="AG23">
        <f t="shared" si="22"/>
        <v>96.502903561433698</v>
      </c>
      <c r="AH23">
        <v>0</v>
      </c>
      <c r="AI23">
        <v>0</v>
      </c>
      <c r="AJ23">
        <f t="shared" si="23"/>
        <v>1</v>
      </c>
      <c r="AK23">
        <f t="shared" si="24"/>
        <v>0</v>
      </c>
      <c r="AL23">
        <f t="shared" si="25"/>
        <v>52211.652326358308</v>
      </c>
      <c r="AM23" t="s">
        <v>365</v>
      </c>
      <c r="AN23">
        <v>10238.9</v>
      </c>
      <c r="AO23">
        <v>302.21199999999999</v>
      </c>
      <c r="AP23">
        <v>4052.3</v>
      </c>
      <c r="AQ23">
        <f t="shared" si="26"/>
        <v>0.92542210596451402</v>
      </c>
      <c r="AR23">
        <v>-0.32343011824092399</v>
      </c>
      <c r="AS23" t="s">
        <v>402</v>
      </c>
      <c r="AT23">
        <v>10338</v>
      </c>
      <c r="AU23">
        <v>658.79831999999999</v>
      </c>
      <c r="AV23">
        <v>726.94799999999998</v>
      </c>
      <c r="AW23">
        <f t="shared" si="27"/>
        <v>9.3747668333911127E-2</v>
      </c>
      <c r="AX23">
        <v>0.5</v>
      </c>
      <c r="AY23">
        <f t="shared" si="28"/>
        <v>1681.0710001975197</v>
      </c>
      <c r="AZ23">
        <f t="shared" si="29"/>
        <v>8.0722488370290879</v>
      </c>
      <c r="BA23">
        <f t="shared" si="30"/>
        <v>78.798243286136653</v>
      </c>
      <c r="BB23">
        <f t="shared" si="31"/>
        <v>4.9942441183528545E-3</v>
      </c>
      <c r="BC23">
        <f t="shared" si="32"/>
        <v>4.5744014702564701</v>
      </c>
      <c r="BD23">
        <f t="shared" si="33"/>
        <v>225.3380859209891</v>
      </c>
      <c r="BE23" t="s">
        <v>403</v>
      </c>
      <c r="BF23">
        <v>538.54999999999995</v>
      </c>
      <c r="BG23">
        <f t="shared" si="34"/>
        <v>538.54999999999995</v>
      </c>
      <c r="BH23">
        <f t="shared" si="35"/>
        <v>0.25916296626443713</v>
      </c>
      <c r="BI23">
        <f t="shared" si="36"/>
        <v>0.36173250246817895</v>
      </c>
      <c r="BJ23">
        <f t="shared" si="37"/>
        <v>0.946382639630025</v>
      </c>
      <c r="BK23">
        <f t="shared" si="38"/>
        <v>0.16045185715362012</v>
      </c>
      <c r="BL23">
        <f t="shared" si="39"/>
        <v>0.88673972450779825</v>
      </c>
      <c r="BM23">
        <f t="shared" si="40"/>
        <v>0.29570664236702632</v>
      </c>
      <c r="BN23">
        <f t="shared" si="41"/>
        <v>0.70429335763297374</v>
      </c>
      <c r="BO23">
        <f t="shared" si="42"/>
        <v>1999.85</v>
      </c>
      <c r="BP23">
        <f t="shared" si="43"/>
        <v>1681.0710001975197</v>
      </c>
      <c r="BQ23">
        <f t="shared" si="44"/>
        <v>0.84059854498963404</v>
      </c>
      <c r="BR23">
        <f t="shared" si="45"/>
        <v>0.16075519182999387</v>
      </c>
      <c r="BS23">
        <v>6</v>
      </c>
      <c r="BT23">
        <v>0.5</v>
      </c>
      <c r="BU23" t="s">
        <v>368</v>
      </c>
      <c r="BV23">
        <v>2</v>
      </c>
      <c r="BW23">
        <v>1628175527.5999999</v>
      </c>
      <c r="BX23">
        <v>40.032400000000003</v>
      </c>
      <c r="BY23">
        <v>49.988999999999997</v>
      </c>
      <c r="BZ23">
        <v>30.2193</v>
      </c>
      <c r="CA23">
        <v>23.605899999999998</v>
      </c>
      <c r="CB23">
        <v>40.756399999999999</v>
      </c>
      <c r="CC23">
        <v>29.910699999999999</v>
      </c>
      <c r="CD23">
        <v>500.16</v>
      </c>
      <c r="CE23">
        <v>99.726399999999998</v>
      </c>
      <c r="CF23">
        <v>0.10014099999999999</v>
      </c>
      <c r="CG23">
        <v>30.138000000000002</v>
      </c>
      <c r="CH23">
        <v>29.986499999999999</v>
      </c>
      <c r="CI23">
        <v>999.9</v>
      </c>
      <c r="CJ23">
        <v>0</v>
      </c>
      <c r="CK23">
        <v>0</v>
      </c>
      <c r="CL23">
        <v>10005</v>
      </c>
      <c r="CM23">
        <v>0</v>
      </c>
      <c r="CN23">
        <v>1254.47</v>
      </c>
      <c r="CO23">
        <v>-9.9565800000000007</v>
      </c>
      <c r="CP23">
        <v>41.279800000000002</v>
      </c>
      <c r="CQ23">
        <v>51.197499999999998</v>
      </c>
      <c r="CR23">
        <v>6.6134000000000004</v>
      </c>
      <c r="CS23">
        <v>49.988999999999997</v>
      </c>
      <c r="CT23">
        <v>23.605899999999998</v>
      </c>
      <c r="CU23">
        <v>3.0136599999999998</v>
      </c>
      <c r="CV23">
        <v>2.3541300000000001</v>
      </c>
      <c r="CW23">
        <v>24.1036</v>
      </c>
      <c r="CX23">
        <v>20.0517</v>
      </c>
      <c r="CY23">
        <v>1999.85</v>
      </c>
      <c r="CZ23">
        <v>0.98</v>
      </c>
      <c r="DA23">
        <v>2.00001E-2</v>
      </c>
      <c r="DB23">
        <v>0</v>
      </c>
      <c r="DC23">
        <v>658.39700000000005</v>
      </c>
      <c r="DD23">
        <v>4.9996700000000001</v>
      </c>
      <c r="DE23">
        <v>13269.9</v>
      </c>
      <c r="DF23">
        <v>16732.8</v>
      </c>
      <c r="DG23">
        <v>48.811999999999998</v>
      </c>
      <c r="DH23">
        <v>50.311999999999998</v>
      </c>
      <c r="DI23">
        <v>49.5</v>
      </c>
      <c r="DJ23">
        <v>49.811999999999998</v>
      </c>
      <c r="DK23">
        <v>50.25</v>
      </c>
      <c r="DL23">
        <v>1954.95</v>
      </c>
      <c r="DM23">
        <v>39.9</v>
      </c>
      <c r="DN23">
        <v>0</v>
      </c>
      <c r="DO23">
        <v>101.200000047684</v>
      </c>
      <c r="DP23">
        <v>0</v>
      </c>
      <c r="DQ23">
        <v>658.79831999999999</v>
      </c>
      <c r="DR23">
        <v>-1.4292307588814901</v>
      </c>
      <c r="DS23">
        <v>-10.8461537610221</v>
      </c>
      <c r="DT23">
        <v>13271.9</v>
      </c>
      <c r="DU23">
        <v>15</v>
      </c>
      <c r="DV23">
        <v>1628175487.5999999</v>
      </c>
      <c r="DW23" t="s">
        <v>404</v>
      </c>
      <c r="DX23">
        <v>1628175484.0999999</v>
      </c>
      <c r="DY23">
        <v>1628175487.5999999</v>
      </c>
      <c r="DZ23">
        <v>8</v>
      </c>
      <c r="EA23">
        <v>0.121</v>
      </c>
      <c r="EB23">
        <v>-0.01</v>
      </c>
      <c r="EC23">
        <v>-0.71299999999999997</v>
      </c>
      <c r="ED23">
        <v>0.309</v>
      </c>
      <c r="EE23">
        <v>50</v>
      </c>
      <c r="EF23">
        <v>24</v>
      </c>
      <c r="EG23">
        <v>0.11</v>
      </c>
      <c r="EH23">
        <v>0.01</v>
      </c>
      <c r="EI23">
        <v>8.1014407244779392</v>
      </c>
      <c r="EJ23">
        <v>-0.269039282921125</v>
      </c>
      <c r="EK23">
        <v>5.4142558134237503E-2</v>
      </c>
      <c r="EL23">
        <v>1</v>
      </c>
      <c r="EM23">
        <v>0.47624198566715598</v>
      </c>
      <c r="EN23">
        <v>8.6614213409021507E-2</v>
      </c>
      <c r="EO23">
        <v>1.7655032662996499E-2</v>
      </c>
      <c r="EP23">
        <v>1</v>
      </c>
      <c r="EQ23">
        <v>2</v>
      </c>
      <c r="ER23">
        <v>2</v>
      </c>
      <c r="ES23" t="s">
        <v>370</v>
      </c>
      <c r="ET23">
        <v>2.9203399999999999</v>
      </c>
      <c r="EU23">
        <v>2.78667</v>
      </c>
      <c r="EV23">
        <v>1.0955100000000001E-2</v>
      </c>
      <c r="EW23">
        <v>1.35038E-2</v>
      </c>
      <c r="EX23">
        <v>0.13533300000000001</v>
      </c>
      <c r="EY23">
        <v>0.115063</v>
      </c>
      <c r="EZ23">
        <v>23950.9</v>
      </c>
      <c r="FA23">
        <v>20712.900000000001</v>
      </c>
      <c r="FB23">
        <v>23924.6</v>
      </c>
      <c r="FC23">
        <v>20608.5</v>
      </c>
      <c r="FD23">
        <v>30394.2</v>
      </c>
      <c r="FE23">
        <v>26110.5</v>
      </c>
      <c r="FF23">
        <v>38962.5</v>
      </c>
      <c r="FG23">
        <v>32799.599999999999</v>
      </c>
      <c r="FH23">
        <v>2.01505</v>
      </c>
      <c r="FI23">
        <v>1.8737699999999999</v>
      </c>
      <c r="FJ23">
        <v>8.1181500000000004E-2</v>
      </c>
      <c r="FK23">
        <v>0</v>
      </c>
      <c r="FL23">
        <v>28.663900000000002</v>
      </c>
      <c r="FM23">
        <v>999.9</v>
      </c>
      <c r="FN23">
        <v>49.792000000000002</v>
      </c>
      <c r="FO23">
        <v>35.893000000000001</v>
      </c>
      <c r="FP23">
        <v>29.627500000000001</v>
      </c>
      <c r="FQ23">
        <v>60.762799999999999</v>
      </c>
      <c r="FR23">
        <v>33.533700000000003</v>
      </c>
      <c r="FS23">
        <v>1</v>
      </c>
      <c r="FT23">
        <v>0.46728399999999998</v>
      </c>
      <c r="FU23">
        <v>2.29352</v>
      </c>
      <c r="FV23">
        <v>20.4008</v>
      </c>
      <c r="FW23">
        <v>5.2460399999999998</v>
      </c>
      <c r="FX23">
        <v>11.997999999999999</v>
      </c>
      <c r="FY23">
        <v>4.9637500000000001</v>
      </c>
      <c r="FZ23">
        <v>3.30098</v>
      </c>
      <c r="GA23">
        <v>9999</v>
      </c>
      <c r="GB23">
        <v>9999</v>
      </c>
      <c r="GC23">
        <v>9999</v>
      </c>
      <c r="GD23">
        <v>999.9</v>
      </c>
      <c r="GE23">
        <v>1.8711800000000001</v>
      </c>
      <c r="GF23">
        <v>1.87639</v>
      </c>
      <c r="GG23">
        <v>1.87653</v>
      </c>
      <c r="GH23">
        <v>1.8752599999999999</v>
      </c>
      <c r="GI23">
        <v>1.87774</v>
      </c>
      <c r="GJ23">
        <v>1.87347</v>
      </c>
      <c r="GK23">
        <v>1.8711800000000001</v>
      </c>
      <c r="GL23">
        <v>1.8786499999999999</v>
      </c>
      <c r="GM23">
        <v>5</v>
      </c>
      <c r="GN23">
        <v>0</v>
      </c>
      <c r="GO23">
        <v>0</v>
      </c>
      <c r="GP23">
        <v>0</v>
      </c>
      <c r="GQ23" t="s">
        <v>371</v>
      </c>
      <c r="GR23" t="s">
        <v>372</v>
      </c>
      <c r="GS23" t="s">
        <v>373</v>
      </c>
      <c r="GT23" t="s">
        <v>373</v>
      </c>
      <c r="GU23" t="s">
        <v>373</v>
      </c>
      <c r="GV23" t="s">
        <v>373</v>
      </c>
      <c r="GW23">
        <v>0</v>
      </c>
      <c r="GX23">
        <v>100</v>
      </c>
      <c r="GY23">
        <v>100</v>
      </c>
      <c r="GZ23">
        <v>-0.72399999999999998</v>
      </c>
      <c r="HA23">
        <v>0.30859999999999999</v>
      </c>
      <c r="HB23">
        <v>-0.77093343406318005</v>
      </c>
      <c r="HC23">
        <v>1.17587188380478E-3</v>
      </c>
      <c r="HD23">
        <v>-6.2601144054332803E-7</v>
      </c>
      <c r="HE23">
        <v>2.41796582943236E-10</v>
      </c>
      <c r="HF23">
        <v>0.30859523809523998</v>
      </c>
      <c r="HG23">
        <v>0</v>
      </c>
      <c r="HH23">
        <v>0</v>
      </c>
      <c r="HI23">
        <v>0</v>
      </c>
      <c r="HJ23">
        <v>2</v>
      </c>
      <c r="HK23">
        <v>2154</v>
      </c>
      <c r="HL23">
        <v>1</v>
      </c>
      <c r="HM23">
        <v>23</v>
      </c>
      <c r="HN23">
        <v>0.7</v>
      </c>
      <c r="HO23">
        <v>0.7</v>
      </c>
      <c r="HP23">
        <v>18</v>
      </c>
      <c r="HQ23">
        <v>508.34399999999999</v>
      </c>
      <c r="HR23">
        <v>481.67200000000003</v>
      </c>
      <c r="HS23">
        <v>27</v>
      </c>
      <c r="HT23">
        <v>33.203400000000002</v>
      </c>
      <c r="HU23">
        <v>30.000599999999999</v>
      </c>
      <c r="HV23">
        <v>32.9681</v>
      </c>
      <c r="HW23">
        <v>32.9178</v>
      </c>
      <c r="HX23">
        <v>5.1345000000000001</v>
      </c>
      <c r="HY23">
        <v>20.569400000000002</v>
      </c>
      <c r="HZ23">
        <v>35.784399999999998</v>
      </c>
      <c r="IA23">
        <v>27</v>
      </c>
      <c r="IB23">
        <v>50</v>
      </c>
      <c r="IC23">
        <v>23.5626</v>
      </c>
      <c r="ID23">
        <v>98.366799999999998</v>
      </c>
      <c r="IE23">
        <v>93.846800000000002</v>
      </c>
    </row>
    <row r="24" spans="1:239" x14ac:dyDescent="0.3">
      <c r="A24">
        <v>8</v>
      </c>
      <c r="B24">
        <v>1628175634.5999999</v>
      </c>
      <c r="C24">
        <v>877</v>
      </c>
      <c r="D24" t="s">
        <v>405</v>
      </c>
      <c r="E24" t="s">
        <v>406</v>
      </c>
      <c r="F24">
        <v>0</v>
      </c>
      <c r="G24" t="s">
        <v>362</v>
      </c>
      <c r="H24" t="s">
        <v>363</v>
      </c>
      <c r="I24" t="s">
        <v>364</v>
      </c>
      <c r="J24">
        <v>1628175634.5999999</v>
      </c>
      <c r="K24">
        <f t="shared" si="0"/>
        <v>5.788980034529303E-3</v>
      </c>
      <c r="L24">
        <f t="shared" si="1"/>
        <v>5.7889800345293034</v>
      </c>
      <c r="M24">
        <f t="shared" si="2"/>
        <v>3.3088646327886702</v>
      </c>
      <c r="N24">
        <f t="shared" si="3"/>
        <v>15.967000000000001</v>
      </c>
      <c r="O24">
        <f t="shared" si="4"/>
        <v>4.1499483851636452</v>
      </c>
      <c r="P24">
        <f t="shared" si="5"/>
        <v>0.41423512614026037</v>
      </c>
      <c r="Q24">
        <f t="shared" si="6"/>
        <v>1.5937769931615</v>
      </c>
      <c r="R24">
        <f t="shared" si="7"/>
        <v>0.49216104371610497</v>
      </c>
      <c r="S24">
        <f t="shared" si="8"/>
        <v>2.9254601440785488</v>
      </c>
      <c r="T24">
        <f t="shared" si="9"/>
        <v>0.45036164400955858</v>
      </c>
      <c r="U24">
        <f t="shared" si="10"/>
        <v>0.28493511315800268</v>
      </c>
      <c r="V24">
        <f t="shared" si="11"/>
        <v>321.50223038119418</v>
      </c>
      <c r="W24">
        <f t="shared" si="12"/>
        <v>30.585984059788252</v>
      </c>
      <c r="X24">
        <f t="shared" si="13"/>
        <v>30.013400000000001</v>
      </c>
      <c r="Y24">
        <f t="shared" si="14"/>
        <v>4.2637300768013722</v>
      </c>
      <c r="Z24">
        <f t="shared" si="15"/>
        <v>70.266897542750897</v>
      </c>
      <c r="AA24">
        <f t="shared" si="16"/>
        <v>3.0275374586260502</v>
      </c>
      <c r="AB24">
        <f t="shared" si="17"/>
        <v>4.3086254900952108</v>
      </c>
      <c r="AC24">
        <f t="shared" si="18"/>
        <v>1.236192618175322</v>
      </c>
      <c r="AD24">
        <f t="shared" si="19"/>
        <v>-255.29401952274227</v>
      </c>
      <c r="AE24">
        <f t="shared" si="20"/>
        <v>28.783426829980357</v>
      </c>
      <c r="AF24">
        <f t="shared" si="21"/>
        <v>2.18996591987068</v>
      </c>
      <c r="AG24">
        <f t="shared" si="22"/>
        <v>97.181603608302964</v>
      </c>
      <c r="AH24">
        <v>0</v>
      </c>
      <c r="AI24">
        <v>0</v>
      </c>
      <c r="AJ24">
        <f t="shared" si="23"/>
        <v>1</v>
      </c>
      <c r="AK24">
        <f t="shared" si="24"/>
        <v>0</v>
      </c>
      <c r="AL24">
        <f t="shared" si="25"/>
        <v>52196.865964044751</v>
      </c>
      <c r="AM24" t="s">
        <v>365</v>
      </c>
      <c r="AN24">
        <v>10238.9</v>
      </c>
      <c r="AO24">
        <v>302.21199999999999</v>
      </c>
      <c r="AP24">
        <v>4052.3</v>
      </c>
      <c r="AQ24">
        <f t="shared" si="26"/>
        <v>0.92542210596451402</v>
      </c>
      <c r="AR24">
        <v>-0.32343011824092399</v>
      </c>
      <c r="AS24" t="s">
        <v>407</v>
      </c>
      <c r="AT24">
        <v>10338.4</v>
      </c>
      <c r="AU24">
        <v>670.36911538461504</v>
      </c>
      <c r="AV24">
        <v>720.57600000000002</v>
      </c>
      <c r="AW24">
        <f t="shared" si="27"/>
        <v>6.967604335335198E-2</v>
      </c>
      <c r="AX24">
        <v>0.5</v>
      </c>
      <c r="AY24">
        <f t="shared" si="28"/>
        <v>1681.1550001975097</v>
      </c>
      <c r="AZ24">
        <f t="shared" si="29"/>
        <v>3.3088646327886702</v>
      </c>
      <c r="BA24">
        <f t="shared" si="30"/>
        <v>58.568114338733068</v>
      </c>
      <c r="BB24">
        <f t="shared" si="31"/>
        <v>2.1605947997673357E-3</v>
      </c>
      <c r="BC24">
        <f t="shared" si="32"/>
        <v>4.6236954880540013</v>
      </c>
      <c r="BD24">
        <f t="shared" si="33"/>
        <v>224.72209684911755</v>
      </c>
      <c r="BE24" t="s">
        <v>408</v>
      </c>
      <c r="BF24">
        <v>534.39</v>
      </c>
      <c r="BG24">
        <f t="shared" si="34"/>
        <v>534.39</v>
      </c>
      <c r="BH24">
        <f t="shared" si="35"/>
        <v>0.2583849586997069</v>
      </c>
      <c r="BI24">
        <f t="shared" si="36"/>
        <v>0.26965982735213695</v>
      </c>
      <c r="BJ24">
        <f t="shared" si="37"/>
        <v>0.94707482567774615</v>
      </c>
      <c r="BK24">
        <f t="shared" si="38"/>
        <v>0.12000765987366259</v>
      </c>
      <c r="BL24">
        <f t="shared" si="39"/>
        <v>0.88843888463417386</v>
      </c>
      <c r="BM24">
        <f t="shared" si="40"/>
        <v>0.21496144710668996</v>
      </c>
      <c r="BN24">
        <f t="shared" si="41"/>
        <v>0.78503855289331004</v>
      </c>
      <c r="BO24">
        <f t="shared" si="42"/>
        <v>1999.95</v>
      </c>
      <c r="BP24">
        <f t="shared" si="43"/>
        <v>1681.1550001975097</v>
      </c>
      <c r="BQ24">
        <f t="shared" si="44"/>
        <v>0.84059851506163141</v>
      </c>
      <c r="BR24">
        <f t="shared" si="45"/>
        <v>0.16075513406894881</v>
      </c>
      <c r="BS24">
        <v>6</v>
      </c>
      <c r="BT24">
        <v>0.5</v>
      </c>
      <c r="BU24" t="s">
        <v>368</v>
      </c>
      <c r="BV24">
        <v>2</v>
      </c>
      <c r="BW24">
        <v>1628175634.5999999</v>
      </c>
      <c r="BX24">
        <v>15.967000000000001</v>
      </c>
      <c r="BY24">
        <v>20.0473</v>
      </c>
      <c r="BZ24">
        <v>30.3309</v>
      </c>
      <c r="CA24">
        <v>23.596900000000002</v>
      </c>
      <c r="CB24">
        <v>16.699200000000001</v>
      </c>
      <c r="CC24">
        <v>30.024999999999999</v>
      </c>
      <c r="CD24">
        <v>500.154</v>
      </c>
      <c r="CE24">
        <v>99.717200000000005</v>
      </c>
      <c r="CF24">
        <v>9.9734500000000004E-2</v>
      </c>
      <c r="CG24">
        <v>30.195900000000002</v>
      </c>
      <c r="CH24">
        <v>30.013400000000001</v>
      </c>
      <c r="CI24">
        <v>999.9</v>
      </c>
      <c r="CJ24">
        <v>0</v>
      </c>
      <c r="CK24">
        <v>0</v>
      </c>
      <c r="CL24">
        <v>10005</v>
      </c>
      <c r="CM24">
        <v>0</v>
      </c>
      <c r="CN24">
        <v>1261.8800000000001</v>
      </c>
      <c r="CO24">
        <v>-4.0802899999999998</v>
      </c>
      <c r="CP24">
        <v>16.4664</v>
      </c>
      <c r="CQ24">
        <v>20.5318</v>
      </c>
      <c r="CR24">
        <v>6.73407</v>
      </c>
      <c r="CS24">
        <v>20.0473</v>
      </c>
      <c r="CT24">
        <v>23.596900000000002</v>
      </c>
      <c r="CU24">
        <v>3.0245199999999999</v>
      </c>
      <c r="CV24">
        <v>2.3530099999999998</v>
      </c>
      <c r="CW24">
        <v>24.163499999999999</v>
      </c>
      <c r="CX24">
        <v>20.044</v>
      </c>
      <c r="CY24">
        <v>1999.95</v>
      </c>
      <c r="CZ24">
        <v>0.98</v>
      </c>
      <c r="DA24">
        <v>2.00001E-2</v>
      </c>
      <c r="DB24">
        <v>0</v>
      </c>
      <c r="DC24">
        <v>670.26</v>
      </c>
      <c r="DD24">
        <v>4.9996700000000001</v>
      </c>
      <c r="DE24">
        <v>13483.2</v>
      </c>
      <c r="DF24">
        <v>16733.599999999999</v>
      </c>
      <c r="DG24">
        <v>48.75</v>
      </c>
      <c r="DH24">
        <v>50.311999999999998</v>
      </c>
      <c r="DI24">
        <v>49.436999999999998</v>
      </c>
      <c r="DJ24">
        <v>49.811999999999998</v>
      </c>
      <c r="DK24">
        <v>50.186999999999998</v>
      </c>
      <c r="DL24">
        <v>1955.05</v>
      </c>
      <c r="DM24">
        <v>39.9</v>
      </c>
      <c r="DN24">
        <v>0</v>
      </c>
      <c r="DO24">
        <v>106.59999990463299</v>
      </c>
      <c r="DP24">
        <v>0</v>
      </c>
      <c r="DQ24">
        <v>670.36911538461504</v>
      </c>
      <c r="DR24">
        <v>-0.52776069195481201</v>
      </c>
      <c r="DS24">
        <v>-12.0820512768864</v>
      </c>
      <c r="DT24">
        <v>13485.0769230769</v>
      </c>
      <c r="DU24">
        <v>15</v>
      </c>
      <c r="DV24">
        <v>1628175594.5999999</v>
      </c>
      <c r="DW24" t="s">
        <v>409</v>
      </c>
      <c r="DX24">
        <v>1628175594.5999999</v>
      </c>
      <c r="DY24">
        <v>1628175594.5999999</v>
      </c>
      <c r="DZ24">
        <v>9</v>
      </c>
      <c r="EA24">
        <v>1.9E-2</v>
      </c>
      <c r="EB24">
        <v>-3.0000000000000001E-3</v>
      </c>
      <c r="EC24">
        <v>-0.72799999999999998</v>
      </c>
      <c r="ED24">
        <v>0.30599999999999999</v>
      </c>
      <c r="EE24">
        <v>20</v>
      </c>
      <c r="EF24">
        <v>24</v>
      </c>
      <c r="EG24">
        <v>0.3</v>
      </c>
      <c r="EH24">
        <v>0.02</v>
      </c>
      <c r="EI24">
        <v>3.3103445766091801</v>
      </c>
      <c r="EJ24">
        <v>-0.27500640706784601</v>
      </c>
      <c r="EK24">
        <v>5.3084903742538499E-2</v>
      </c>
      <c r="EL24">
        <v>1</v>
      </c>
      <c r="EM24">
        <v>0.48460381050926998</v>
      </c>
      <c r="EN24">
        <v>9.3027116558434902E-2</v>
      </c>
      <c r="EO24">
        <v>1.8635659226064801E-2</v>
      </c>
      <c r="EP24">
        <v>1</v>
      </c>
      <c r="EQ24">
        <v>2</v>
      </c>
      <c r="ER24">
        <v>2</v>
      </c>
      <c r="ES24" t="s">
        <v>370</v>
      </c>
      <c r="ET24">
        <v>2.9201700000000002</v>
      </c>
      <c r="EU24">
        <v>2.78626</v>
      </c>
      <c r="EV24">
        <v>4.5001700000000004E-3</v>
      </c>
      <c r="EW24">
        <v>5.4404500000000003E-3</v>
      </c>
      <c r="EX24">
        <v>0.135629</v>
      </c>
      <c r="EY24">
        <v>0.114982</v>
      </c>
      <c r="EZ24">
        <v>24099.9</v>
      </c>
      <c r="FA24">
        <v>20877.400000000001</v>
      </c>
      <c r="FB24">
        <v>23918.2</v>
      </c>
      <c r="FC24">
        <v>20604.599999999999</v>
      </c>
      <c r="FD24">
        <v>30377.200000000001</v>
      </c>
      <c r="FE24">
        <v>26109.3</v>
      </c>
      <c r="FF24">
        <v>38953.199999999997</v>
      </c>
      <c r="FG24">
        <v>32794.9</v>
      </c>
      <c r="FH24">
        <v>2.0130499999999998</v>
      </c>
      <c r="FI24">
        <v>1.87025</v>
      </c>
      <c r="FJ24">
        <v>7.3812900000000001E-2</v>
      </c>
      <c r="FK24">
        <v>0</v>
      </c>
      <c r="FL24">
        <v>28.811</v>
      </c>
      <c r="FM24">
        <v>999.9</v>
      </c>
      <c r="FN24">
        <v>49.109000000000002</v>
      </c>
      <c r="FO24">
        <v>36.103999999999999</v>
      </c>
      <c r="FP24">
        <v>29.563199999999998</v>
      </c>
      <c r="FQ24">
        <v>60.772799999999997</v>
      </c>
      <c r="FR24">
        <v>33.152999999999999</v>
      </c>
      <c r="FS24">
        <v>1</v>
      </c>
      <c r="FT24">
        <v>0.48022399999999998</v>
      </c>
      <c r="FU24">
        <v>2.3703799999999999</v>
      </c>
      <c r="FV24">
        <v>20.3993</v>
      </c>
      <c r="FW24">
        <v>5.24559</v>
      </c>
      <c r="FX24">
        <v>11.997999999999999</v>
      </c>
      <c r="FY24">
        <v>4.9637000000000002</v>
      </c>
      <c r="FZ24">
        <v>3.3010000000000002</v>
      </c>
      <c r="GA24">
        <v>9999</v>
      </c>
      <c r="GB24">
        <v>9999</v>
      </c>
      <c r="GC24">
        <v>9999</v>
      </c>
      <c r="GD24">
        <v>999.9</v>
      </c>
      <c r="GE24">
        <v>1.8711599999999999</v>
      </c>
      <c r="GF24">
        <v>1.8763700000000001</v>
      </c>
      <c r="GG24">
        <v>1.87653</v>
      </c>
      <c r="GH24">
        <v>1.8751899999999999</v>
      </c>
      <c r="GI24">
        <v>1.87771</v>
      </c>
      <c r="GJ24">
        <v>1.87347</v>
      </c>
      <c r="GK24">
        <v>1.8711599999999999</v>
      </c>
      <c r="GL24">
        <v>1.8786499999999999</v>
      </c>
      <c r="GM24">
        <v>5</v>
      </c>
      <c r="GN24">
        <v>0</v>
      </c>
      <c r="GO24">
        <v>0</v>
      </c>
      <c r="GP24">
        <v>0</v>
      </c>
      <c r="GQ24" t="s">
        <v>371</v>
      </c>
      <c r="GR24" t="s">
        <v>372</v>
      </c>
      <c r="GS24" t="s">
        <v>373</v>
      </c>
      <c r="GT24" t="s">
        <v>373</v>
      </c>
      <c r="GU24" t="s">
        <v>373</v>
      </c>
      <c r="GV24" t="s">
        <v>373</v>
      </c>
      <c r="GW24">
        <v>0</v>
      </c>
      <c r="GX24">
        <v>100</v>
      </c>
      <c r="GY24">
        <v>100</v>
      </c>
      <c r="GZ24">
        <v>-0.73199999999999998</v>
      </c>
      <c r="HA24">
        <v>0.30590000000000001</v>
      </c>
      <c r="HB24">
        <v>-0.75166599144618795</v>
      </c>
      <c r="HC24">
        <v>1.17587188380478E-3</v>
      </c>
      <c r="HD24">
        <v>-6.2601144054332803E-7</v>
      </c>
      <c r="HE24">
        <v>2.41796582943236E-10</v>
      </c>
      <c r="HF24">
        <v>0.30595999999999901</v>
      </c>
      <c r="HG24">
        <v>0</v>
      </c>
      <c r="HH24">
        <v>0</v>
      </c>
      <c r="HI24">
        <v>0</v>
      </c>
      <c r="HJ24">
        <v>2</v>
      </c>
      <c r="HK24">
        <v>2154</v>
      </c>
      <c r="HL24">
        <v>1</v>
      </c>
      <c r="HM24">
        <v>23</v>
      </c>
      <c r="HN24">
        <v>0.7</v>
      </c>
      <c r="HO24">
        <v>0.7</v>
      </c>
      <c r="HP24">
        <v>18</v>
      </c>
      <c r="HQ24">
        <v>508.27300000000002</v>
      </c>
      <c r="HR24">
        <v>480.49700000000001</v>
      </c>
      <c r="HS24">
        <v>27.000599999999999</v>
      </c>
      <c r="HT24">
        <v>33.356499999999997</v>
      </c>
      <c r="HU24">
        <v>30.000599999999999</v>
      </c>
      <c r="HV24">
        <v>33.121899999999997</v>
      </c>
      <c r="HW24">
        <v>33.071800000000003</v>
      </c>
      <c r="HX24">
        <v>3.8523900000000002</v>
      </c>
      <c r="HY24">
        <v>20.6995</v>
      </c>
      <c r="HZ24">
        <v>35.396000000000001</v>
      </c>
      <c r="IA24">
        <v>27</v>
      </c>
      <c r="IB24">
        <v>20</v>
      </c>
      <c r="IC24">
        <v>23.508500000000002</v>
      </c>
      <c r="ID24">
        <v>98.342200000000005</v>
      </c>
      <c r="IE24">
        <v>93.831800000000001</v>
      </c>
    </row>
    <row r="25" spans="1:239" x14ac:dyDescent="0.3">
      <c r="A25">
        <v>9</v>
      </c>
      <c r="B25">
        <v>1628175815.0999999</v>
      </c>
      <c r="C25">
        <v>1057.5</v>
      </c>
      <c r="D25" t="s">
        <v>410</v>
      </c>
      <c r="E25" t="s">
        <v>411</v>
      </c>
      <c r="F25">
        <v>0</v>
      </c>
      <c r="G25" t="s">
        <v>362</v>
      </c>
      <c r="H25" t="s">
        <v>363</v>
      </c>
      <c r="I25" t="s">
        <v>364</v>
      </c>
      <c r="J25">
        <v>1628175815.0999999</v>
      </c>
      <c r="K25">
        <f t="shared" si="0"/>
        <v>5.3660221480985003E-3</v>
      </c>
      <c r="L25">
        <f t="shared" si="1"/>
        <v>5.3660221480985006</v>
      </c>
      <c r="M25">
        <f t="shared" si="2"/>
        <v>50.214875587469649</v>
      </c>
      <c r="N25">
        <f t="shared" si="3"/>
        <v>337.61500000000001</v>
      </c>
      <c r="O25">
        <f t="shared" si="4"/>
        <v>140.23526421465934</v>
      </c>
      <c r="P25">
        <f t="shared" si="5"/>
        <v>13.998081321762294</v>
      </c>
      <c r="Q25">
        <f t="shared" si="6"/>
        <v>33.700241176233</v>
      </c>
      <c r="R25">
        <f t="shared" si="7"/>
        <v>0.44764240835769625</v>
      </c>
      <c r="S25">
        <f t="shared" si="8"/>
        <v>2.9274498260837278</v>
      </c>
      <c r="T25">
        <f t="shared" si="9"/>
        <v>0.41279790869850258</v>
      </c>
      <c r="U25">
        <f t="shared" si="10"/>
        <v>0.26090293886146537</v>
      </c>
      <c r="V25">
        <f t="shared" si="11"/>
        <v>321.5277663811637</v>
      </c>
      <c r="W25">
        <f t="shared" si="12"/>
        <v>30.702812193666073</v>
      </c>
      <c r="X25">
        <f t="shared" si="13"/>
        <v>29.997499999999999</v>
      </c>
      <c r="Y25">
        <f t="shared" si="14"/>
        <v>4.2598380188442695</v>
      </c>
      <c r="Z25">
        <f t="shared" si="15"/>
        <v>69.820506087871976</v>
      </c>
      <c r="AA25">
        <f t="shared" si="16"/>
        <v>3.0095294091300002</v>
      </c>
      <c r="AB25">
        <f t="shared" si="17"/>
        <v>4.3103803993376735</v>
      </c>
      <c r="AC25">
        <f t="shared" si="18"/>
        <v>1.2503086097142693</v>
      </c>
      <c r="AD25">
        <f t="shared" si="19"/>
        <v>-236.64157673114386</v>
      </c>
      <c r="AE25">
        <f t="shared" si="20"/>
        <v>32.432970717396344</v>
      </c>
      <c r="AF25">
        <f t="shared" si="21"/>
        <v>2.4658542953467868</v>
      </c>
      <c r="AG25">
        <f t="shared" si="22"/>
        <v>119.78501466276298</v>
      </c>
      <c r="AH25">
        <v>0</v>
      </c>
      <c r="AI25">
        <v>0</v>
      </c>
      <c r="AJ25">
        <f t="shared" si="23"/>
        <v>1</v>
      </c>
      <c r="AK25">
        <f t="shared" si="24"/>
        <v>0</v>
      </c>
      <c r="AL25">
        <f t="shared" si="25"/>
        <v>52252.507612546506</v>
      </c>
      <c r="AM25" t="s">
        <v>365</v>
      </c>
      <c r="AN25">
        <v>10238.9</v>
      </c>
      <c r="AO25">
        <v>302.21199999999999</v>
      </c>
      <c r="AP25">
        <v>4052.3</v>
      </c>
      <c r="AQ25">
        <f t="shared" si="26"/>
        <v>0.92542210596451402</v>
      </c>
      <c r="AR25">
        <v>-0.32343011824092399</v>
      </c>
      <c r="AS25" t="s">
        <v>412</v>
      </c>
      <c r="AT25">
        <v>10340.299999999999</v>
      </c>
      <c r="AU25">
        <v>660.99372000000005</v>
      </c>
      <c r="AV25">
        <v>1004.97</v>
      </c>
      <c r="AW25">
        <f t="shared" si="27"/>
        <v>0.34227517239320571</v>
      </c>
      <c r="AX25">
        <v>0.5</v>
      </c>
      <c r="AY25">
        <f t="shared" si="28"/>
        <v>1681.2894001974939</v>
      </c>
      <c r="AZ25">
        <f t="shared" si="29"/>
        <v>50.214875587469649</v>
      </c>
      <c r="BA25">
        <f t="shared" si="30"/>
        <v>287.73180964773331</v>
      </c>
      <c r="BB25">
        <f t="shared" si="31"/>
        <v>3.0059254343585376E-2</v>
      </c>
      <c r="BC25">
        <f t="shared" si="32"/>
        <v>3.032259669442869</v>
      </c>
      <c r="BD25">
        <f t="shared" si="33"/>
        <v>246.47439387051028</v>
      </c>
      <c r="BE25" t="s">
        <v>413</v>
      </c>
      <c r="BF25">
        <v>528.79</v>
      </c>
      <c r="BG25">
        <f t="shared" si="34"/>
        <v>528.79</v>
      </c>
      <c r="BH25">
        <f t="shared" si="35"/>
        <v>0.47382508930614853</v>
      </c>
      <c r="BI25">
        <f t="shared" si="36"/>
        <v>0.72236608005376102</v>
      </c>
      <c r="BJ25">
        <f t="shared" si="37"/>
        <v>0.8648563506276411</v>
      </c>
      <c r="BK25">
        <f t="shared" si="38"/>
        <v>0.48946618892990185</v>
      </c>
      <c r="BL25">
        <f t="shared" si="39"/>
        <v>0.8126022642668651</v>
      </c>
      <c r="BM25">
        <f t="shared" si="40"/>
        <v>0.57788742602823551</v>
      </c>
      <c r="BN25">
        <f t="shared" si="41"/>
        <v>0.42211257397176449</v>
      </c>
      <c r="BO25">
        <f t="shared" si="42"/>
        <v>2000.11</v>
      </c>
      <c r="BP25">
        <f t="shared" si="43"/>
        <v>1681.2894001974939</v>
      </c>
      <c r="BQ25">
        <f t="shared" si="44"/>
        <v>0.84059846718305198</v>
      </c>
      <c r="BR25">
        <f t="shared" si="45"/>
        <v>0.16075504166329038</v>
      </c>
      <c r="BS25">
        <v>6</v>
      </c>
      <c r="BT25">
        <v>0.5</v>
      </c>
      <c r="BU25" t="s">
        <v>368</v>
      </c>
      <c r="BV25">
        <v>2</v>
      </c>
      <c r="BW25">
        <v>1628175815.0999999</v>
      </c>
      <c r="BX25">
        <v>337.61500000000001</v>
      </c>
      <c r="BY25">
        <v>400.01799999999997</v>
      </c>
      <c r="BZ25">
        <v>30.15</v>
      </c>
      <c r="CA25">
        <v>23.907800000000002</v>
      </c>
      <c r="CB25">
        <v>338.22699999999998</v>
      </c>
      <c r="CC25">
        <v>29.8385</v>
      </c>
      <c r="CD25">
        <v>500.23099999999999</v>
      </c>
      <c r="CE25">
        <v>99.718800000000002</v>
      </c>
      <c r="CF25">
        <v>9.9754200000000001E-2</v>
      </c>
      <c r="CG25">
        <v>30.202999999999999</v>
      </c>
      <c r="CH25">
        <v>29.997499999999999</v>
      </c>
      <c r="CI25">
        <v>999.9</v>
      </c>
      <c r="CJ25">
        <v>0</v>
      </c>
      <c r="CK25">
        <v>0</v>
      </c>
      <c r="CL25">
        <v>10016.200000000001</v>
      </c>
      <c r="CM25">
        <v>0</v>
      </c>
      <c r="CN25">
        <v>1278.75</v>
      </c>
      <c r="CO25">
        <v>-62.402900000000002</v>
      </c>
      <c r="CP25">
        <v>348.11</v>
      </c>
      <c r="CQ25">
        <v>409.81599999999997</v>
      </c>
      <c r="CR25">
        <v>6.2421699999999998</v>
      </c>
      <c r="CS25">
        <v>400.01799999999997</v>
      </c>
      <c r="CT25">
        <v>23.907800000000002</v>
      </c>
      <c r="CU25">
        <v>3.0065200000000001</v>
      </c>
      <c r="CV25">
        <v>2.3840599999999998</v>
      </c>
      <c r="CW25">
        <v>24.0641</v>
      </c>
      <c r="CX25">
        <v>20.2559</v>
      </c>
      <c r="CY25">
        <v>2000.11</v>
      </c>
      <c r="CZ25">
        <v>0.98</v>
      </c>
      <c r="DA25">
        <v>2.00001E-2</v>
      </c>
      <c r="DB25">
        <v>0</v>
      </c>
      <c r="DC25">
        <v>661.36</v>
      </c>
      <c r="DD25">
        <v>4.9996700000000001</v>
      </c>
      <c r="DE25">
        <v>13339.9</v>
      </c>
      <c r="DF25">
        <v>16735</v>
      </c>
      <c r="DG25">
        <v>48.686999999999998</v>
      </c>
      <c r="DH25">
        <v>50.311999999999998</v>
      </c>
      <c r="DI25">
        <v>49.375</v>
      </c>
      <c r="DJ25">
        <v>49.811999999999998</v>
      </c>
      <c r="DK25">
        <v>50.186999999999998</v>
      </c>
      <c r="DL25">
        <v>1955.21</v>
      </c>
      <c r="DM25">
        <v>39.9</v>
      </c>
      <c r="DN25">
        <v>0</v>
      </c>
      <c r="DO25">
        <v>180</v>
      </c>
      <c r="DP25">
        <v>0</v>
      </c>
      <c r="DQ25">
        <v>660.99372000000005</v>
      </c>
      <c r="DR25">
        <v>2.6794615371407899</v>
      </c>
      <c r="DS25">
        <v>48.861538507981997</v>
      </c>
      <c r="DT25">
        <v>13331.744000000001</v>
      </c>
      <c r="DU25">
        <v>15</v>
      </c>
      <c r="DV25">
        <v>1628175702.0999999</v>
      </c>
      <c r="DW25" t="s">
        <v>414</v>
      </c>
      <c r="DX25">
        <v>1628175702.0999999</v>
      </c>
      <c r="DY25">
        <v>1628175700.0999999</v>
      </c>
      <c r="DZ25">
        <v>10</v>
      </c>
      <c r="EA25">
        <v>-0.19600000000000001</v>
      </c>
      <c r="EB25">
        <v>6.0000000000000001E-3</v>
      </c>
      <c r="EC25">
        <v>-0.56200000000000006</v>
      </c>
      <c r="ED25">
        <v>0.311</v>
      </c>
      <c r="EE25">
        <v>400</v>
      </c>
      <c r="EF25">
        <v>24</v>
      </c>
      <c r="EG25">
        <v>0.13</v>
      </c>
      <c r="EH25">
        <v>0.05</v>
      </c>
      <c r="EI25">
        <v>49.667606948030098</v>
      </c>
      <c r="EJ25">
        <v>1.9877854396936301</v>
      </c>
      <c r="EK25">
        <v>0.312409011671061</v>
      </c>
      <c r="EL25">
        <v>0</v>
      </c>
      <c r="EM25">
        <v>0.45340474538126302</v>
      </c>
      <c r="EN25">
        <v>-2.5134900776192199E-2</v>
      </c>
      <c r="EO25">
        <v>3.77751382086117E-3</v>
      </c>
      <c r="EP25">
        <v>1</v>
      </c>
      <c r="EQ25">
        <v>1</v>
      </c>
      <c r="ER25">
        <v>2</v>
      </c>
      <c r="ES25" t="s">
        <v>379</v>
      </c>
      <c r="ET25">
        <v>2.9202300000000001</v>
      </c>
      <c r="EU25">
        <v>2.7863899999999999</v>
      </c>
      <c r="EV25">
        <v>7.7915799999999993E-2</v>
      </c>
      <c r="EW25">
        <v>8.9315099999999994E-2</v>
      </c>
      <c r="EX25">
        <v>0.13500499999999999</v>
      </c>
      <c r="EY25">
        <v>0.115985</v>
      </c>
      <c r="EZ25">
        <v>22322</v>
      </c>
      <c r="FA25">
        <v>19119.099999999999</v>
      </c>
      <c r="FB25">
        <v>23915.599999999999</v>
      </c>
      <c r="FC25">
        <v>20605.3</v>
      </c>
      <c r="FD25">
        <v>30397.599999999999</v>
      </c>
      <c r="FE25">
        <v>26082.3</v>
      </c>
      <c r="FF25">
        <v>38949.599999999999</v>
      </c>
      <c r="FG25">
        <v>32797.4</v>
      </c>
      <c r="FH25">
        <v>2.0114000000000001</v>
      </c>
      <c r="FI25">
        <v>1.8673500000000001</v>
      </c>
      <c r="FJ25">
        <v>6.9689000000000001E-2</v>
      </c>
      <c r="FK25">
        <v>0</v>
      </c>
      <c r="FL25">
        <v>28.862300000000001</v>
      </c>
      <c r="FM25">
        <v>999.9</v>
      </c>
      <c r="FN25">
        <v>48.156999999999996</v>
      </c>
      <c r="FO25">
        <v>36.476999999999997</v>
      </c>
      <c r="FP25">
        <v>29.587299999999999</v>
      </c>
      <c r="FQ25">
        <v>60.642800000000001</v>
      </c>
      <c r="FR25">
        <v>33.193100000000001</v>
      </c>
      <c r="FS25">
        <v>1</v>
      </c>
      <c r="FT25">
        <v>0.48802600000000002</v>
      </c>
      <c r="FU25">
        <v>2.3247499999999999</v>
      </c>
      <c r="FV25">
        <v>20.399799999999999</v>
      </c>
      <c r="FW25">
        <v>5.2460399999999998</v>
      </c>
      <c r="FX25">
        <v>11.997999999999999</v>
      </c>
      <c r="FY25">
        <v>4.9638999999999998</v>
      </c>
      <c r="FZ25">
        <v>3.3010000000000002</v>
      </c>
      <c r="GA25">
        <v>9999</v>
      </c>
      <c r="GB25">
        <v>9999</v>
      </c>
      <c r="GC25">
        <v>9999</v>
      </c>
      <c r="GD25">
        <v>999.9</v>
      </c>
      <c r="GE25">
        <v>1.8711599999999999</v>
      </c>
      <c r="GF25">
        <v>1.8763799999999999</v>
      </c>
      <c r="GG25">
        <v>1.8765400000000001</v>
      </c>
      <c r="GH25">
        <v>1.87524</v>
      </c>
      <c r="GI25">
        <v>1.87771</v>
      </c>
      <c r="GJ25">
        <v>1.8734599999999999</v>
      </c>
      <c r="GK25">
        <v>1.87114</v>
      </c>
      <c r="GL25">
        <v>1.87862</v>
      </c>
      <c r="GM25">
        <v>5</v>
      </c>
      <c r="GN25">
        <v>0</v>
      </c>
      <c r="GO25">
        <v>0</v>
      </c>
      <c r="GP25">
        <v>0</v>
      </c>
      <c r="GQ25" t="s">
        <v>371</v>
      </c>
      <c r="GR25" t="s">
        <v>372</v>
      </c>
      <c r="GS25" t="s">
        <v>373</v>
      </c>
      <c r="GT25" t="s">
        <v>373</v>
      </c>
      <c r="GU25" t="s">
        <v>373</v>
      </c>
      <c r="GV25" t="s">
        <v>373</v>
      </c>
      <c r="GW25">
        <v>0</v>
      </c>
      <c r="GX25">
        <v>100</v>
      </c>
      <c r="GY25">
        <v>100</v>
      </c>
      <c r="GZ25">
        <v>-0.61199999999999999</v>
      </c>
      <c r="HA25">
        <v>0.3115</v>
      </c>
      <c r="HB25">
        <v>-0.94785173872787598</v>
      </c>
      <c r="HC25">
        <v>1.17587188380478E-3</v>
      </c>
      <c r="HD25">
        <v>-6.2601144054332803E-7</v>
      </c>
      <c r="HE25">
        <v>2.41796582943236E-10</v>
      </c>
      <c r="HF25">
        <v>0.31146999999999597</v>
      </c>
      <c r="HG25">
        <v>0</v>
      </c>
      <c r="HH25">
        <v>0</v>
      </c>
      <c r="HI25">
        <v>0</v>
      </c>
      <c r="HJ25">
        <v>2</v>
      </c>
      <c r="HK25">
        <v>2154</v>
      </c>
      <c r="HL25">
        <v>1</v>
      </c>
      <c r="HM25">
        <v>23</v>
      </c>
      <c r="HN25">
        <v>1.9</v>
      </c>
      <c r="HO25">
        <v>1.9</v>
      </c>
      <c r="HP25">
        <v>18</v>
      </c>
      <c r="HQ25">
        <v>508.44</v>
      </c>
      <c r="HR25">
        <v>479.80200000000002</v>
      </c>
      <c r="HS25">
        <v>27.000499999999999</v>
      </c>
      <c r="HT25">
        <v>33.487900000000003</v>
      </c>
      <c r="HU25">
        <v>29.9999</v>
      </c>
      <c r="HV25">
        <v>33.278300000000002</v>
      </c>
      <c r="HW25">
        <v>33.234000000000002</v>
      </c>
      <c r="HX25">
        <v>19.936499999999999</v>
      </c>
      <c r="HY25">
        <v>19.657399999999999</v>
      </c>
      <c r="HZ25">
        <v>34.494999999999997</v>
      </c>
      <c r="IA25">
        <v>27</v>
      </c>
      <c r="IB25">
        <v>400</v>
      </c>
      <c r="IC25">
        <v>23.894500000000001</v>
      </c>
      <c r="ID25">
        <v>98.332499999999996</v>
      </c>
      <c r="IE25">
        <v>93.837500000000006</v>
      </c>
    </row>
    <row r="26" spans="1:239" x14ac:dyDescent="0.3">
      <c r="A26">
        <v>10</v>
      </c>
      <c r="B26">
        <v>1628175963</v>
      </c>
      <c r="C26">
        <v>1205.4000000953699</v>
      </c>
      <c r="D26" t="s">
        <v>415</v>
      </c>
      <c r="E26" t="s">
        <v>416</v>
      </c>
      <c r="F26">
        <v>0</v>
      </c>
      <c r="G26" t="s">
        <v>362</v>
      </c>
      <c r="H26" t="s">
        <v>363</v>
      </c>
      <c r="I26" t="s">
        <v>364</v>
      </c>
      <c r="J26">
        <v>1628175963</v>
      </c>
      <c r="K26">
        <f t="shared" si="0"/>
        <v>5.2131316308306544E-3</v>
      </c>
      <c r="L26">
        <f t="shared" si="1"/>
        <v>5.2131316308306541</v>
      </c>
      <c r="M26">
        <f t="shared" si="2"/>
        <v>54.581841572961004</v>
      </c>
      <c r="N26">
        <f t="shared" si="3"/>
        <v>332.46800000000002</v>
      </c>
      <c r="O26">
        <f t="shared" si="4"/>
        <v>112.99156628165289</v>
      </c>
      <c r="P26">
        <f t="shared" si="5"/>
        <v>11.27920140232826</v>
      </c>
      <c r="Q26">
        <f t="shared" si="6"/>
        <v>33.188083458209199</v>
      </c>
      <c r="R26">
        <f t="shared" si="7"/>
        <v>0.43494513339320007</v>
      </c>
      <c r="S26">
        <f t="shared" si="8"/>
        <v>2.9266604671395746</v>
      </c>
      <c r="T26">
        <f t="shared" si="9"/>
        <v>0.40196315679016636</v>
      </c>
      <c r="U26">
        <f t="shared" si="10"/>
        <v>0.25398153371726068</v>
      </c>
      <c r="V26">
        <f t="shared" si="11"/>
        <v>321.51659438117701</v>
      </c>
      <c r="W26">
        <f t="shared" si="12"/>
        <v>30.752577696338935</v>
      </c>
      <c r="X26">
        <f t="shared" si="13"/>
        <v>30.011600000000001</v>
      </c>
      <c r="Y26">
        <f t="shared" si="14"/>
        <v>4.2632893109636871</v>
      </c>
      <c r="Z26">
        <f t="shared" si="15"/>
        <v>69.927359104524072</v>
      </c>
      <c r="AA26">
        <f t="shared" si="16"/>
        <v>3.0158643160827996</v>
      </c>
      <c r="AB26">
        <f t="shared" si="17"/>
        <v>4.3128531589114205</v>
      </c>
      <c r="AC26">
        <f t="shared" si="18"/>
        <v>1.2474249948808875</v>
      </c>
      <c r="AD26">
        <f t="shared" si="19"/>
        <v>-229.89910491963187</v>
      </c>
      <c r="AE26">
        <f t="shared" si="20"/>
        <v>31.777318787631884</v>
      </c>
      <c r="AF26">
        <f t="shared" si="21"/>
        <v>2.4169454314059671</v>
      </c>
      <c r="AG26">
        <f t="shared" si="22"/>
        <v>125.811753680583</v>
      </c>
      <c r="AH26">
        <v>0</v>
      </c>
      <c r="AI26">
        <v>0</v>
      </c>
      <c r="AJ26">
        <f t="shared" si="23"/>
        <v>1</v>
      </c>
      <c r="AK26">
        <f t="shared" si="24"/>
        <v>0</v>
      </c>
      <c r="AL26">
        <f t="shared" si="25"/>
        <v>52228.341888775984</v>
      </c>
      <c r="AM26" t="s">
        <v>365</v>
      </c>
      <c r="AN26">
        <v>10238.9</v>
      </c>
      <c r="AO26">
        <v>302.21199999999999</v>
      </c>
      <c r="AP26">
        <v>4052.3</v>
      </c>
      <c r="AQ26">
        <f t="shared" si="26"/>
        <v>0.92542210596451402</v>
      </c>
      <c r="AR26">
        <v>-0.32343011824092399</v>
      </c>
      <c r="AS26" t="s">
        <v>417</v>
      </c>
      <c r="AT26">
        <v>10340.200000000001</v>
      </c>
      <c r="AU26">
        <v>678.59132</v>
      </c>
      <c r="AV26">
        <v>1053.78</v>
      </c>
      <c r="AW26">
        <f t="shared" si="27"/>
        <v>0.35604080548121997</v>
      </c>
      <c r="AX26">
        <v>0.5</v>
      </c>
      <c r="AY26">
        <f t="shared" si="28"/>
        <v>1681.2306001975007</v>
      </c>
      <c r="AZ26">
        <f t="shared" si="29"/>
        <v>54.581841572961004</v>
      </c>
      <c r="BA26">
        <f t="shared" si="30"/>
        <v>299.29334854699653</v>
      </c>
      <c r="BB26">
        <f t="shared" si="31"/>
        <v>3.2657787506813155E-2</v>
      </c>
      <c r="BC26">
        <f t="shared" si="32"/>
        <v>2.8454895708781724</v>
      </c>
      <c r="BD26">
        <f t="shared" si="33"/>
        <v>249.30651084031993</v>
      </c>
      <c r="BE26" t="s">
        <v>418</v>
      </c>
      <c r="BF26">
        <v>527.96</v>
      </c>
      <c r="BG26">
        <f t="shared" si="34"/>
        <v>527.96</v>
      </c>
      <c r="BH26">
        <f t="shared" si="35"/>
        <v>0.49898460779289788</v>
      </c>
      <c r="BI26">
        <f t="shared" si="36"/>
        <v>0.71353063786086501</v>
      </c>
      <c r="BJ26">
        <f t="shared" si="37"/>
        <v>0.85080327096704644</v>
      </c>
      <c r="BK26">
        <f t="shared" si="38"/>
        <v>0.49920789602537624</v>
      </c>
      <c r="BL26">
        <f t="shared" si="39"/>
        <v>0.79958656970183106</v>
      </c>
      <c r="BM26">
        <f t="shared" si="40"/>
        <v>0.55514361068606399</v>
      </c>
      <c r="BN26">
        <f t="shared" si="41"/>
        <v>0.44485638931393601</v>
      </c>
      <c r="BO26">
        <f t="shared" si="42"/>
        <v>2000.04</v>
      </c>
      <c r="BP26">
        <f t="shared" si="43"/>
        <v>1681.2306001975007</v>
      </c>
      <c r="BQ26">
        <f t="shared" si="44"/>
        <v>0.84059848812898785</v>
      </c>
      <c r="BR26">
        <f t="shared" si="45"/>
        <v>0.16075508208894673</v>
      </c>
      <c r="BS26">
        <v>6</v>
      </c>
      <c r="BT26">
        <v>0.5</v>
      </c>
      <c r="BU26" t="s">
        <v>368</v>
      </c>
      <c r="BV26">
        <v>2</v>
      </c>
      <c r="BW26">
        <v>1628175963</v>
      </c>
      <c r="BX26">
        <v>332.46800000000002</v>
      </c>
      <c r="BY26">
        <v>400.02199999999999</v>
      </c>
      <c r="BZ26">
        <v>30.212</v>
      </c>
      <c r="CA26">
        <v>24.147400000000001</v>
      </c>
      <c r="CB26">
        <v>333.11599999999999</v>
      </c>
      <c r="CC26">
        <v>29.882200000000001</v>
      </c>
      <c r="CD26">
        <v>500.178</v>
      </c>
      <c r="CE26">
        <v>99.723699999999994</v>
      </c>
      <c r="CF26">
        <v>9.96919E-2</v>
      </c>
      <c r="CG26">
        <v>30.213000000000001</v>
      </c>
      <c r="CH26">
        <v>30.011600000000001</v>
      </c>
      <c r="CI26">
        <v>999.9</v>
      </c>
      <c r="CJ26">
        <v>0</v>
      </c>
      <c r="CK26">
        <v>0</v>
      </c>
      <c r="CL26">
        <v>10011.200000000001</v>
      </c>
      <c r="CM26">
        <v>0</v>
      </c>
      <c r="CN26">
        <v>1289.75</v>
      </c>
      <c r="CO26">
        <v>-67.554000000000002</v>
      </c>
      <c r="CP26">
        <v>342.82499999999999</v>
      </c>
      <c r="CQ26">
        <v>409.92</v>
      </c>
      <c r="CR26">
        <v>6.0645899999999999</v>
      </c>
      <c r="CS26">
        <v>400.02199999999999</v>
      </c>
      <c r="CT26">
        <v>24.147400000000001</v>
      </c>
      <c r="CU26">
        <v>3.0128499999999998</v>
      </c>
      <c r="CV26">
        <v>2.4080699999999999</v>
      </c>
      <c r="CW26">
        <v>24.0991</v>
      </c>
      <c r="CX26">
        <v>20.418099999999999</v>
      </c>
      <c r="CY26">
        <v>2000.04</v>
      </c>
      <c r="CZ26">
        <v>0.98</v>
      </c>
      <c r="DA26">
        <v>2.00001E-2</v>
      </c>
      <c r="DB26">
        <v>0</v>
      </c>
      <c r="DC26">
        <v>678.79100000000005</v>
      </c>
      <c r="DD26">
        <v>4.9996700000000001</v>
      </c>
      <c r="DE26">
        <v>13698.6</v>
      </c>
      <c r="DF26">
        <v>16734.400000000001</v>
      </c>
      <c r="DG26">
        <v>48.686999999999998</v>
      </c>
      <c r="DH26">
        <v>50.311999999999998</v>
      </c>
      <c r="DI26">
        <v>49.436999999999998</v>
      </c>
      <c r="DJ26">
        <v>49.875</v>
      </c>
      <c r="DK26">
        <v>50.186999999999998</v>
      </c>
      <c r="DL26">
        <v>1955.14</v>
      </c>
      <c r="DM26">
        <v>39.9</v>
      </c>
      <c r="DN26">
        <v>0</v>
      </c>
      <c r="DO26">
        <v>147.59999990463299</v>
      </c>
      <c r="DP26">
        <v>0</v>
      </c>
      <c r="DQ26">
        <v>678.59132</v>
      </c>
      <c r="DR26">
        <v>3.4360769222773402</v>
      </c>
      <c r="DS26">
        <v>63.900000107259601</v>
      </c>
      <c r="DT26">
        <v>13691.78</v>
      </c>
      <c r="DU26">
        <v>15</v>
      </c>
      <c r="DV26">
        <v>1628175900.5</v>
      </c>
      <c r="DW26" t="s">
        <v>419</v>
      </c>
      <c r="DX26">
        <v>1628175895.5</v>
      </c>
      <c r="DY26">
        <v>1628175900.5</v>
      </c>
      <c r="DZ26">
        <v>11</v>
      </c>
      <c r="EA26">
        <v>-3.2000000000000001E-2</v>
      </c>
      <c r="EB26">
        <v>1.7999999999999999E-2</v>
      </c>
      <c r="EC26">
        <v>-0.59299999999999997</v>
      </c>
      <c r="ED26">
        <v>0.33</v>
      </c>
      <c r="EE26">
        <v>400</v>
      </c>
      <c r="EF26">
        <v>24</v>
      </c>
      <c r="EG26">
        <v>0.04</v>
      </c>
      <c r="EH26">
        <v>0.01</v>
      </c>
      <c r="EI26">
        <v>54.315146195339103</v>
      </c>
      <c r="EJ26">
        <v>0.99794100698176902</v>
      </c>
      <c r="EK26">
        <v>0.14999918893615999</v>
      </c>
      <c r="EL26">
        <v>1</v>
      </c>
      <c r="EM26">
        <v>0.43734674776600901</v>
      </c>
      <c r="EN26">
        <v>5.7138559916604797E-3</v>
      </c>
      <c r="EO26">
        <v>2.6472964100023701E-3</v>
      </c>
      <c r="EP26">
        <v>1</v>
      </c>
      <c r="EQ26">
        <v>2</v>
      </c>
      <c r="ER26">
        <v>2</v>
      </c>
      <c r="ES26" t="s">
        <v>370</v>
      </c>
      <c r="ET26">
        <v>2.9200200000000001</v>
      </c>
      <c r="EU26">
        <v>2.7862800000000001</v>
      </c>
      <c r="EV26">
        <v>7.6960000000000001E-2</v>
      </c>
      <c r="EW26">
        <v>8.9299299999999998E-2</v>
      </c>
      <c r="EX26">
        <v>0.13511799999999999</v>
      </c>
      <c r="EY26">
        <v>0.11676300000000001</v>
      </c>
      <c r="EZ26">
        <v>22341.7</v>
      </c>
      <c r="FA26">
        <v>19116</v>
      </c>
      <c r="FB26">
        <v>23912.1</v>
      </c>
      <c r="FC26">
        <v>20601.8</v>
      </c>
      <c r="FD26">
        <v>30389.9</v>
      </c>
      <c r="FE26">
        <v>26055.3</v>
      </c>
      <c r="FF26">
        <v>38944.5</v>
      </c>
      <c r="FG26">
        <v>32792.199999999997</v>
      </c>
      <c r="FH26">
        <v>2.0104000000000002</v>
      </c>
      <c r="FI26">
        <v>1.86402</v>
      </c>
      <c r="FJ26">
        <v>6.8187700000000004E-2</v>
      </c>
      <c r="FK26">
        <v>0</v>
      </c>
      <c r="FL26">
        <v>28.901</v>
      </c>
      <c r="FM26">
        <v>999.9</v>
      </c>
      <c r="FN26">
        <v>47.436</v>
      </c>
      <c r="FO26">
        <v>36.85</v>
      </c>
      <c r="FP26">
        <v>29.744800000000001</v>
      </c>
      <c r="FQ26">
        <v>60.662799999999997</v>
      </c>
      <c r="FR26">
        <v>33.1691</v>
      </c>
      <c r="FS26">
        <v>1</v>
      </c>
      <c r="FT26">
        <v>0.49585400000000002</v>
      </c>
      <c r="FU26">
        <v>2.3825400000000001</v>
      </c>
      <c r="FV26">
        <v>20.399100000000001</v>
      </c>
      <c r="FW26">
        <v>5.24709</v>
      </c>
      <c r="FX26">
        <v>11.997999999999999</v>
      </c>
      <c r="FY26">
        <v>4.9638</v>
      </c>
      <c r="FZ26">
        <v>3.3010000000000002</v>
      </c>
      <c r="GA26">
        <v>9999</v>
      </c>
      <c r="GB26">
        <v>9999</v>
      </c>
      <c r="GC26">
        <v>9999</v>
      </c>
      <c r="GD26">
        <v>999.9</v>
      </c>
      <c r="GE26">
        <v>1.8711800000000001</v>
      </c>
      <c r="GF26">
        <v>1.8763700000000001</v>
      </c>
      <c r="GG26">
        <v>1.8765400000000001</v>
      </c>
      <c r="GH26">
        <v>1.8752500000000001</v>
      </c>
      <c r="GI26">
        <v>1.8777299999999999</v>
      </c>
      <c r="GJ26">
        <v>1.87347</v>
      </c>
      <c r="GK26">
        <v>1.8711500000000001</v>
      </c>
      <c r="GL26">
        <v>1.8785499999999999</v>
      </c>
      <c r="GM26">
        <v>5</v>
      </c>
      <c r="GN26">
        <v>0</v>
      </c>
      <c r="GO26">
        <v>0</v>
      </c>
      <c r="GP26">
        <v>0</v>
      </c>
      <c r="GQ26" t="s">
        <v>371</v>
      </c>
      <c r="GR26" t="s">
        <v>372</v>
      </c>
      <c r="GS26" t="s">
        <v>373</v>
      </c>
      <c r="GT26" t="s">
        <v>373</v>
      </c>
      <c r="GU26" t="s">
        <v>373</v>
      </c>
      <c r="GV26" t="s">
        <v>373</v>
      </c>
      <c r="GW26">
        <v>0</v>
      </c>
      <c r="GX26">
        <v>100</v>
      </c>
      <c r="GY26">
        <v>100</v>
      </c>
      <c r="GZ26">
        <v>-0.64800000000000002</v>
      </c>
      <c r="HA26">
        <v>0.32979999999999998</v>
      </c>
      <c r="HB26">
        <v>-0.97959196559658701</v>
      </c>
      <c r="HC26">
        <v>1.17587188380478E-3</v>
      </c>
      <c r="HD26">
        <v>-6.2601144054332803E-7</v>
      </c>
      <c r="HE26">
        <v>2.41796582943236E-10</v>
      </c>
      <c r="HF26">
        <v>0.32981500000000402</v>
      </c>
      <c r="HG26">
        <v>0</v>
      </c>
      <c r="HH26">
        <v>0</v>
      </c>
      <c r="HI26">
        <v>0</v>
      </c>
      <c r="HJ26">
        <v>2</v>
      </c>
      <c r="HK26">
        <v>2154</v>
      </c>
      <c r="HL26">
        <v>1</v>
      </c>
      <c r="HM26">
        <v>23</v>
      </c>
      <c r="HN26">
        <v>1.1000000000000001</v>
      </c>
      <c r="HO26">
        <v>1</v>
      </c>
      <c r="HP26">
        <v>18</v>
      </c>
      <c r="HQ26">
        <v>508.53500000000003</v>
      </c>
      <c r="HR26">
        <v>478.35</v>
      </c>
      <c r="HS26">
        <v>27.000800000000002</v>
      </c>
      <c r="HT26">
        <v>33.555999999999997</v>
      </c>
      <c r="HU26">
        <v>30.000399999999999</v>
      </c>
      <c r="HV26">
        <v>33.372799999999998</v>
      </c>
      <c r="HW26">
        <v>33.335799999999999</v>
      </c>
      <c r="HX26">
        <v>19.939800000000002</v>
      </c>
      <c r="HY26">
        <v>18.625699999999998</v>
      </c>
      <c r="HZ26">
        <v>34.291600000000003</v>
      </c>
      <c r="IA26">
        <v>27</v>
      </c>
      <c r="IB26">
        <v>400</v>
      </c>
      <c r="IC26">
        <v>24.228300000000001</v>
      </c>
      <c r="ID26">
        <v>98.319199999999995</v>
      </c>
      <c r="IE26">
        <v>93.822000000000003</v>
      </c>
    </row>
    <row r="27" spans="1:239" x14ac:dyDescent="0.3">
      <c r="A27">
        <v>11</v>
      </c>
      <c r="B27">
        <v>1628176066.5</v>
      </c>
      <c r="C27">
        <v>1308.9000000953699</v>
      </c>
      <c r="D27" t="s">
        <v>420</v>
      </c>
      <c r="E27" t="s">
        <v>421</v>
      </c>
      <c r="F27">
        <v>0</v>
      </c>
      <c r="G27" t="s">
        <v>362</v>
      </c>
      <c r="H27" t="s">
        <v>363</v>
      </c>
      <c r="I27" t="s">
        <v>364</v>
      </c>
      <c r="J27">
        <v>1628176066.5</v>
      </c>
      <c r="K27">
        <f t="shared" si="0"/>
        <v>5.1316673624614197E-3</v>
      </c>
      <c r="L27">
        <f t="shared" si="1"/>
        <v>5.1316673624614193</v>
      </c>
      <c r="M27">
        <f t="shared" si="2"/>
        <v>58.38051399859517</v>
      </c>
      <c r="N27">
        <f t="shared" si="3"/>
        <v>526.59900000000005</v>
      </c>
      <c r="O27">
        <f t="shared" si="4"/>
        <v>284.55422710167028</v>
      </c>
      <c r="P27">
        <f t="shared" si="5"/>
        <v>28.406277918712753</v>
      </c>
      <c r="Q27">
        <f t="shared" si="6"/>
        <v>52.568952139908006</v>
      </c>
      <c r="R27">
        <f t="shared" si="7"/>
        <v>0.4272841423210702</v>
      </c>
      <c r="S27">
        <f t="shared" si="8"/>
        <v>2.9267220021752856</v>
      </c>
      <c r="T27">
        <f t="shared" si="9"/>
        <v>0.39540880629543357</v>
      </c>
      <c r="U27">
        <f t="shared" si="10"/>
        <v>0.24979592637073159</v>
      </c>
      <c r="V27">
        <f t="shared" si="11"/>
        <v>321.51659438117701</v>
      </c>
      <c r="W27">
        <f t="shared" si="12"/>
        <v>30.795316590912599</v>
      </c>
      <c r="X27">
        <f t="shared" si="13"/>
        <v>30.077400000000001</v>
      </c>
      <c r="Y27">
        <f t="shared" si="14"/>
        <v>4.2794275819648258</v>
      </c>
      <c r="Z27">
        <f t="shared" si="15"/>
        <v>70.198153821997266</v>
      </c>
      <c r="AA27">
        <f t="shared" si="16"/>
        <v>3.0312956524967998</v>
      </c>
      <c r="AB27">
        <f t="shared" si="17"/>
        <v>4.3181985386443511</v>
      </c>
      <c r="AC27">
        <f t="shared" si="18"/>
        <v>1.248131929468026</v>
      </c>
      <c r="AD27">
        <f t="shared" si="19"/>
        <v>-226.30653068454862</v>
      </c>
      <c r="AE27">
        <f t="shared" si="20"/>
        <v>24.803870630576203</v>
      </c>
      <c r="AF27">
        <f t="shared" si="21"/>
        <v>1.8873294922457862</v>
      </c>
      <c r="AG27">
        <f t="shared" si="22"/>
        <v>121.90126381945038</v>
      </c>
      <c r="AH27">
        <v>0</v>
      </c>
      <c r="AI27">
        <v>0</v>
      </c>
      <c r="AJ27">
        <f t="shared" si="23"/>
        <v>1</v>
      </c>
      <c r="AK27">
        <f t="shared" si="24"/>
        <v>0</v>
      </c>
      <c r="AL27">
        <f t="shared" si="25"/>
        <v>52226.454486866431</v>
      </c>
      <c r="AM27" t="s">
        <v>365</v>
      </c>
      <c r="AN27">
        <v>10238.9</v>
      </c>
      <c r="AO27">
        <v>302.21199999999999</v>
      </c>
      <c r="AP27">
        <v>4052.3</v>
      </c>
      <c r="AQ27">
        <f t="shared" si="26"/>
        <v>0.92542210596451402</v>
      </c>
      <c r="AR27">
        <v>-0.32343011824092399</v>
      </c>
      <c r="AS27" t="s">
        <v>422</v>
      </c>
      <c r="AT27">
        <v>10340.299999999999</v>
      </c>
      <c r="AU27">
        <v>687.75868000000003</v>
      </c>
      <c r="AV27">
        <v>1105.29</v>
      </c>
      <c r="AW27">
        <f t="shared" si="27"/>
        <v>0.37775725827610851</v>
      </c>
      <c r="AX27">
        <v>0.5</v>
      </c>
      <c r="AY27">
        <f t="shared" si="28"/>
        <v>1681.2306001975007</v>
      </c>
      <c r="AZ27">
        <f t="shared" si="29"/>
        <v>58.38051399859517</v>
      </c>
      <c r="BA27">
        <f t="shared" si="30"/>
        <v>317.54853103025209</v>
      </c>
      <c r="BB27">
        <f t="shared" si="31"/>
        <v>3.4917246991542923E-2</v>
      </c>
      <c r="BC27">
        <f t="shared" si="32"/>
        <v>2.6662776284956893</v>
      </c>
      <c r="BD27">
        <f t="shared" si="33"/>
        <v>252.08588818029358</v>
      </c>
      <c r="BE27" t="s">
        <v>423</v>
      </c>
      <c r="BF27">
        <v>539.84</v>
      </c>
      <c r="BG27">
        <f t="shared" si="34"/>
        <v>539.84</v>
      </c>
      <c r="BH27">
        <f t="shared" si="35"/>
        <v>0.51158519483574438</v>
      </c>
      <c r="BI27">
        <f t="shared" si="36"/>
        <v>0.73840537624900515</v>
      </c>
      <c r="BJ27">
        <f t="shared" si="37"/>
        <v>0.83901596032410342</v>
      </c>
      <c r="BK27">
        <f t="shared" si="38"/>
        <v>0.51991378172481373</v>
      </c>
      <c r="BL27">
        <f t="shared" si="39"/>
        <v>0.78585089203240033</v>
      </c>
      <c r="BM27">
        <f t="shared" si="40"/>
        <v>0.5795939330264257</v>
      </c>
      <c r="BN27">
        <f t="shared" si="41"/>
        <v>0.4204060669735743</v>
      </c>
      <c r="BO27">
        <f t="shared" si="42"/>
        <v>2000.04</v>
      </c>
      <c r="BP27">
        <f t="shared" si="43"/>
        <v>1681.2306001975007</v>
      </c>
      <c r="BQ27">
        <f t="shared" si="44"/>
        <v>0.84059848812898785</v>
      </c>
      <c r="BR27">
        <f t="shared" si="45"/>
        <v>0.16075508208894673</v>
      </c>
      <c r="BS27">
        <v>6</v>
      </c>
      <c r="BT27">
        <v>0.5</v>
      </c>
      <c r="BU27" t="s">
        <v>368</v>
      </c>
      <c r="BV27">
        <v>2</v>
      </c>
      <c r="BW27">
        <v>1628176066.5</v>
      </c>
      <c r="BX27">
        <v>526.59900000000005</v>
      </c>
      <c r="BY27">
        <v>599.85900000000004</v>
      </c>
      <c r="BZ27">
        <v>30.365400000000001</v>
      </c>
      <c r="CA27">
        <v>24.397600000000001</v>
      </c>
      <c r="CB27">
        <v>527.08299999999997</v>
      </c>
      <c r="CC27">
        <v>30.029699999999998</v>
      </c>
      <c r="CD27">
        <v>500.26900000000001</v>
      </c>
      <c r="CE27">
        <v>99.727199999999996</v>
      </c>
      <c r="CF27">
        <v>0.100092</v>
      </c>
      <c r="CG27">
        <v>30.2346</v>
      </c>
      <c r="CH27">
        <v>30.077400000000001</v>
      </c>
      <c r="CI27">
        <v>999.9</v>
      </c>
      <c r="CJ27">
        <v>0</v>
      </c>
      <c r="CK27">
        <v>0</v>
      </c>
      <c r="CL27">
        <v>10011.200000000001</v>
      </c>
      <c r="CM27">
        <v>0</v>
      </c>
      <c r="CN27">
        <v>1296.71</v>
      </c>
      <c r="CO27">
        <v>-73.259900000000002</v>
      </c>
      <c r="CP27">
        <v>543.09100000000001</v>
      </c>
      <c r="CQ27">
        <v>614.86</v>
      </c>
      <c r="CR27">
        <v>5.9678399999999998</v>
      </c>
      <c r="CS27">
        <v>599.85900000000004</v>
      </c>
      <c r="CT27">
        <v>24.397600000000001</v>
      </c>
      <c r="CU27">
        <v>3.02826</v>
      </c>
      <c r="CV27">
        <v>2.4331</v>
      </c>
      <c r="CW27">
        <v>24.184100000000001</v>
      </c>
      <c r="CX27">
        <v>20.585799999999999</v>
      </c>
      <c r="CY27">
        <v>2000.04</v>
      </c>
      <c r="CZ27">
        <v>0.98</v>
      </c>
      <c r="DA27">
        <v>2.00001E-2</v>
      </c>
      <c r="DB27">
        <v>0</v>
      </c>
      <c r="DC27">
        <v>688.31299999999999</v>
      </c>
      <c r="DD27">
        <v>4.9996700000000001</v>
      </c>
      <c r="DE27">
        <v>13887.4</v>
      </c>
      <c r="DF27">
        <v>16734.400000000001</v>
      </c>
      <c r="DG27">
        <v>48.75</v>
      </c>
      <c r="DH27">
        <v>50.375</v>
      </c>
      <c r="DI27">
        <v>49.436999999999998</v>
      </c>
      <c r="DJ27">
        <v>49.936999999999998</v>
      </c>
      <c r="DK27">
        <v>50.25</v>
      </c>
      <c r="DL27">
        <v>1955.14</v>
      </c>
      <c r="DM27">
        <v>39.9</v>
      </c>
      <c r="DN27">
        <v>0</v>
      </c>
      <c r="DO27">
        <v>103.200000047684</v>
      </c>
      <c r="DP27">
        <v>0</v>
      </c>
      <c r="DQ27">
        <v>687.75868000000003</v>
      </c>
      <c r="DR27">
        <v>3.1089999947518399</v>
      </c>
      <c r="DS27">
        <v>43.869230818963302</v>
      </c>
      <c r="DT27">
        <v>13881.944</v>
      </c>
      <c r="DU27">
        <v>15</v>
      </c>
      <c r="DV27">
        <v>1628176028.5</v>
      </c>
      <c r="DW27" t="s">
        <v>424</v>
      </c>
      <c r="DX27">
        <v>1628176028.5</v>
      </c>
      <c r="DY27">
        <v>1628176025.5</v>
      </c>
      <c r="DZ27">
        <v>12</v>
      </c>
      <c r="EA27">
        <v>1.4999999999999999E-2</v>
      </c>
      <c r="EB27">
        <v>6.0000000000000001E-3</v>
      </c>
      <c r="EC27">
        <v>-0.432</v>
      </c>
      <c r="ED27">
        <v>0.33600000000000002</v>
      </c>
      <c r="EE27">
        <v>600</v>
      </c>
      <c r="EF27">
        <v>24</v>
      </c>
      <c r="EG27">
        <v>0.03</v>
      </c>
      <c r="EH27">
        <v>0.05</v>
      </c>
      <c r="EI27">
        <v>58.293494253714996</v>
      </c>
      <c r="EJ27">
        <v>0.58025911620078097</v>
      </c>
      <c r="EK27">
        <v>0.181768882149942</v>
      </c>
      <c r="EL27">
        <v>1</v>
      </c>
      <c r="EM27">
        <v>0.41932691735953798</v>
      </c>
      <c r="EN27">
        <v>9.6891295312696496E-2</v>
      </c>
      <c r="EO27">
        <v>1.9644950007993999E-2</v>
      </c>
      <c r="EP27">
        <v>1</v>
      </c>
      <c r="EQ27">
        <v>2</v>
      </c>
      <c r="ER27">
        <v>2</v>
      </c>
      <c r="ES27" t="s">
        <v>370</v>
      </c>
      <c r="ET27">
        <v>2.92014</v>
      </c>
      <c r="EU27">
        <v>2.78668</v>
      </c>
      <c r="EV27">
        <v>0.109053</v>
      </c>
      <c r="EW27">
        <v>0.120212</v>
      </c>
      <c r="EX27">
        <v>0.135548</v>
      </c>
      <c r="EY27">
        <v>0.11757099999999999</v>
      </c>
      <c r="EZ27">
        <v>21559.9</v>
      </c>
      <c r="FA27">
        <v>18462.599999999999</v>
      </c>
      <c r="FB27">
        <v>23906.799999999999</v>
      </c>
      <c r="FC27">
        <v>20597.099999999999</v>
      </c>
      <c r="FD27">
        <v>30369</v>
      </c>
      <c r="FE27">
        <v>26026.5</v>
      </c>
      <c r="FF27">
        <v>38936.199999999997</v>
      </c>
      <c r="FG27">
        <v>32785.599999999999</v>
      </c>
      <c r="FH27">
        <v>2.0088499999999998</v>
      </c>
      <c r="FI27">
        <v>1.8616200000000001</v>
      </c>
      <c r="FJ27">
        <v>6.63102E-2</v>
      </c>
      <c r="FK27">
        <v>0</v>
      </c>
      <c r="FL27">
        <v>28.997499999999999</v>
      </c>
      <c r="FM27">
        <v>999.9</v>
      </c>
      <c r="FN27">
        <v>46.942</v>
      </c>
      <c r="FO27">
        <v>37.081000000000003</v>
      </c>
      <c r="FP27">
        <v>29.807300000000001</v>
      </c>
      <c r="FQ27">
        <v>60.772799999999997</v>
      </c>
      <c r="FR27">
        <v>33.181100000000001</v>
      </c>
      <c r="FS27">
        <v>1</v>
      </c>
      <c r="FT27">
        <v>0.50658300000000001</v>
      </c>
      <c r="FU27">
        <v>2.4578500000000001</v>
      </c>
      <c r="FV27">
        <v>20.398</v>
      </c>
      <c r="FW27">
        <v>5.2469400000000004</v>
      </c>
      <c r="FX27">
        <v>11.997999999999999</v>
      </c>
      <c r="FY27">
        <v>4.9640500000000003</v>
      </c>
      <c r="FZ27">
        <v>3.3010000000000002</v>
      </c>
      <c r="GA27">
        <v>9999</v>
      </c>
      <c r="GB27">
        <v>9999</v>
      </c>
      <c r="GC27">
        <v>9999</v>
      </c>
      <c r="GD27">
        <v>999.9</v>
      </c>
      <c r="GE27">
        <v>1.8711899999999999</v>
      </c>
      <c r="GF27">
        <v>1.8763700000000001</v>
      </c>
      <c r="GG27">
        <v>1.8765400000000001</v>
      </c>
      <c r="GH27">
        <v>1.8752500000000001</v>
      </c>
      <c r="GI27">
        <v>1.8776900000000001</v>
      </c>
      <c r="GJ27">
        <v>1.87347</v>
      </c>
      <c r="GK27">
        <v>1.8711899999999999</v>
      </c>
      <c r="GL27">
        <v>1.87853</v>
      </c>
      <c r="GM27">
        <v>5</v>
      </c>
      <c r="GN27">
        <v>0</v>
      </c>
      <c r="GO27">
        <v>0</v>
      </c>
      <c r="GP27">
        <v>0</v>
      </c>
      <c r="GQ27" t="s">
        <v>371</v>
      </c>
      <c r="GR27" t="s">
        <v>372</v>
      </c>
      <c r="GS27" t="s">
        <v>373</v>
      </c>
      <c r="GT27" t="s">
        <v>373</v>
      </c>
      <c r="GU27" t="s">
        <v>373</v>
      </c>
      <c r="GV27" t="s">
        <v>373</v>
      </c>
      <c r="GW27">
        <v>0</v>
      </c>
      <c r="GX27">
        <v>100</v>
      </c>
      <c r="GY27">
        <v>100</v>
      </c>
      <c r="GZ27">
        <v>-0.48399999999999999</v>
      </c>
      <c r="HA27">
        <v>0.3357</v>
      </c>
      <c r="HB27">
        <v>-0.96435306421999301</v>
      </c>
      <c r="HC27">
        <v>1.17587188380478E-3</v>
      </c>
      <c r="HD27">
        <v>-6.2601144054332803E-7</v>
      </c>
      <c r="HE27">
        <v>2.41796582943236E-10</v>
      </c>
      <c r="HF27">
        <v>0.33573999999999399</v>
      </c>
      <c r="HG27">
        <v>0</v>
      </c>
      <c r="HH27">
        <v>0</v>
      </c>
      <c r="HI27">
        <v>0</v>
      </c>
      <c r="HJ27">
        <v>2</v>
      </c>
      <c r="HK27">
        <v>2154</v>
      </c>
      <c r="HL27">
        <v>1</v>
      </c>
      <c r="HM27">
        <v>23</v>
      </c>
      <c r="HN27">
        <v>0.6</v>
      </c>
      <c r="HO27">
        <v>0.7</v>
      </c>
      <c r="HP27">
        <v>18</v>
      </c>
      <c r="HQ27">
        <v>508.36399999999998</v>
      </c>
      <c r="HR27">
        <v>477.529</v>
      </c>
      <c r="HS27">
        <v>26.999400000000001</v>
      </c>
      <c r="HT27">
        <v>33.667099999999998</v>
      </c>
      <c r="HU27">
        <v>30.000599999999999</v>
      </c>
      <c r="HV27">
        <v>33.478000000000002</v>
      </c>
      <c r="HW27">
        <v>33.438899999999997</v>
      </c>
      <c r="HX27">
        <v>27.6249</v>
      </c>
      <c r="HY27">
        <v>18.195399999999999</v>
      </c>
      <c r="HZ27">
        <v>34.419499999999999</v>
      </c>
      <c r="IA27">
        <v>27</v>
      </c>
      <c r="IB27">
        <v>600</v>
      </c>
      <c r="IC27">
        <v>24.366499999999998</v>
      </c>
      <c r="ID27">
        <v>98.297899999999998</v>
      </c>
      <c r="IE27">
        <v>93.802199999999999</v>
      </c>
    </row>
    <row r="28" spans="1:239" x14ac:dyDescent="0.3">
      <c r="A28">
        <v>12</v>
      </c>
      <c r="B28">
        <v>1628176179.5</v>
      </c>
      <c r="C28">
        <v>1421.9000000953699</v>
      </c>
      <c r="D28" t="s">
        <v>425</v>
      </c>
      <c r="E28" t="s">
        <v>426</v>
      </c>
      <c r="F28">
        <v>0</v>
      </c>
      <c r="G28" t="s">
        <v>362</v>
      </c>
      <c r="H28" t="s">
        <v>363</v>
      </c>
      <c r="I28" t="s">
        <v>364</v>
      </c>
      <c r="J28">
        <v>1628176179.5</v>
      </c>
      <c r="K28">
        <f t="shared" si="0"/>
        <v>4.7114832390825079E-3</v>
      </c>
      <c r="L28">
        <f t="shared" si="1"/>
        <v>4.7114832390825079</v>
      </c>
      <c r="M28">
        <f t="shared" si="2"/>
        <v>59.50771347816459</v>
      </c>
      <c r="N28">
        <f t="shared" si="3"/>
        <v>724.46299999999997</v>
      </c>
      <c r="O28">
        <f t="shared" si="4"/>
        <v>449.4144435123049</v>
      </c>
      <c r="P28">
        <f t="shared" si="5"/>
        <v>44.864296519613838</v>
      </c>
      <c r="Q28">
        <f t="shared" si="6"/>
        <v>72.321936508031001</v>
      </c>
      <c r="R28">
        <f t="shared" si="7"/>
        <v>0.38482988571586962</v>
      </c>
      <c r="S28">
        <f t="shared" si="8"/>
        <v>2.923132745966627</v>
      </c>
      <c r="T28">
        <f t="shared" si="9"/>
        <v>0.3587373074216525</v>
      </c>
      <c r="U28">
        <f t="shared" si="10"/>
        <v>0.22640753408525208</v>
      </c>
      <c r="V28">
        <f t="shared" si="11"/>
        <v>321.50861438118659</v>
      </c>
      <c r="W28">
        <f t="shared" si="12"/>
        <v>30.856785156812105</v>
      </c>
      <c r="X28">
        <f t="shared" si="13"/>
        <v>30.0977</v>
      </c>
      <c r="Y28">
        <f t="shared" si="14"/>
        <v>4.2844171439025729</v>
      </c>
      <c r="Z28">
        <f t="shared" si="15"/>
        <v>70.16103127543316</v>
      </c>
      <c r="AA28">
        <f t="shared" si="16"/>
        <v>3.0212946364713003</v>
      </c>
      <c r="AB28">
        <f t="shared" si="17"/>
        <v>4.3062289443986614</v>
      </c>
      <c r="AC28">
        <f t="shared" si="18"/>
        <v>1.2631225074312726</v>
      </c>
      <c r="AD28">
        <f t="shared" si="19"/>
        <v>-207.7764108435386</v>
      </c>
      <c r="AE28">
        <f t="shared" si="20"/>
        <v>13.946886035148889</v>
      </c>
      <c r="AF28">
        <f t="shared" si="21"/>
        <v>1.0623755105191675</v>
      </c>
      <c r="AG28">
        <f t="shared" si="22"/>
        <v>128.74146508331606</v>
      </c>
      <c r="AH28">
        <v>0</v>
      </c>
      <c r="AI28">
        <v>0</v>
      </c>
      <c r="AJ28">
        <f t="shared" si="23"/>
        <v>1</v>
      </c>
      <c r="AK28">
        <f t="shared" si="24"/>
        <v>0</v>
      </c>
      <c r="AL28">
        <f t="shared" si="25"/>
        <v>52132.322488902326</v>
      </c>
      <c r="AM28" t="s">
        <v>365</v>
      </c>
      <c r="AN28">
        <v>10238.9</v>
      </c>
      <c r="AO28">
        <v>302.21199999999999</v>
      </c>
      <c r="AP28">
        <v>4052.3</v>
      </c>
      <c r="AQ28">
        <f t="shared" si="26"/>
        <v>0.92542210596451402</v>
      </c>
      <c r="AR28">
        <v>-0.32343011824092399</v>
      </c>
      <c r="AS28" t="s">
        <v>427</v>
      </c>
      <c r="AT28">
        <v>10340.1</v>
      </c>
      <c r="AU28">
        <v>685.14380000000006</v>
      </c>
      <c r="AV28">
        <v>1117.07</v>
      </c>
      <c r="AW28">
        <f t="shared" si="27"/>
        <v>0.38665992283384198</v>
      </c>
      <c r="AX28">
        <v>0.5</v>
      </c>
      <c r="AY28">
        <f t="shared" si="28"/>
        <v>1681.1886001975058</v>
      </c>
      <c r="AZ28">
        <f t="shared" si="29"/>
        <v>59.50771347816459</v>
      </c>
      <c r="BA28">
        <f t="shared" si="30"/>
        <v>325.0241272107512</v>
      </c>
      <c r="BB28">
        <f t="shared" si="31"/>
        <v>3.5588597013670301E-2</v>
      </c>
      <c r="BC28">
        <f t="shared" si="32"/>
        <v>2.6276151002175339</v>
      </c>
      <c r="BD28">
        <f t="shared" si="33"/>
        <v>252.69364734925483</v>
      </c>
      <c r="BE28" t="s">
        <v>428</v>
      </c>
      <c r="BF28">
        <v>537.16</v>
      </c>
      <c r="BG28">
        <f t="shared" si="34"/>
        <v>537.16</v>
      </c>
      <c r="BH28">
        <f t="shared" si="35"/>
        <v>0.51913487964048799</v>
      </c>
      <c r="BI28">
        <f t="shared" si="36"/>
        <v>0.74481591971167926</v>
      </c>
      <c r="BJ28">
        <f t="shared" si="37"/>
        <v>0.8350250630131375</v>
      </c>
      <c r="BK28">
        <f t="shared" si="38"/>
        <v>0.53006315210748367</v>
      </c>
      <c r="BL28">
        <f t="shared" si="39"/>
        <v>0.78270963241395941</v>
      </c>
      <c r="BM28">
        <f t="shared" si="40"/>
        <v>0.58394357422825038</v>
      </c>
      <c r="BN28">
        <f t="shared" si="41"/>
        <v>0.41605642577174962</v>
      </c>
      <c r="BO28">
        <f t="shared" si="42"/>
        <v>1999.99</v>
      </c>
      <c r="BP28">
        <f t="shared" si="43"/>
        <v>1681.1886001975058</v>
      </c>
      <c r="BQ28">
        <f t="shared" si="44"/>
        <v>0.84059850309126838</v>
      </c>
      <c r="BR28">
        <f t="shared" si="45"/>
        <v>0.16075511096614811</v>
      </c>
      <c r="BS28">
        <v>6</v>
      </c>
      <c r="BT28">
        <v>0.5</v>
      </c>
      <c r="BU28" t="s">
        <v>368</v>
      </c>
      <c r="BV28">
        <v>2</v>
      </c>
      <c r="BW28">
        <v>1628176179.5</v>
      </c>
      <c r="BX28">
        <v>724.46299999999997</v>
      </c>
      <c r="BY28">
        <v>799.95899999999995</v>
      </c>
      <c r="BZ28">
        <v>30.264900000000001</v>
      </c>
      <c r="CA28">
        <v>24.782900000000001</v>
      </c>
      <c r="CB28">
        <v>724.976</v>
      </c>
      <c r="CC28">
        <v>29.929500000000001</v>
      </c>
      <c r="CD28">
        <v>500.06099999999998</v>
      </c>
      <c r="CE28">
        <v>99.728200000000001</v>
      </c>
      <c r="CF28">
        <v>0.100137</v>
      </c>
      <c r="CG28">
        <v>30.186199999999999</v>
      </c>
      <c r="CH28">
        <v>30.0977</v>
      </c>
      <c r="CI28">
        <v>999.9</v>
      </c>
      <c r="CJ28">
        <v>0</v>
      </c>
      <c r="CK28">
        <v>0</v>
      </c>
      <c r="CL28">
        <v>9990.6200000000008</v>
      </c>
      <c r="CM28">
        <v>0</v>
      </c>
      <c r="CN28">
        <v>1310.0999999999999</v>
      </c>
      <c r="CO28">
        <v>-75.496099999999998</v>
      </c>
      <c r="CP28">
        <v>747.07299999999998</v>
      </c>
      <c r="CQ28">
        <v>820.28800000000001</v>
      </c>
      <c r="CR28">
        <v>5.4820099999999998</v>
      </c>
      <c r="CS28">
        <v>799.95899999999995</v>
      </c>
      <c r="CT28">
        <v>24.782900000000001</v>
      </c>
      <c r="CU28">
        <v>3.0182600000000002</v>
      </c>
      <c r="CV28">
        <v>2.4715500000000001</v>
      </c>
      <c r="CW28">
        <v>24.129000000000001</v>
      </c>
      <c r="CX28">
        <v>20.840399999999999</v>
      </c>
      <c r="CY28">
        <v>1999.99</v>
      </c>
      <c r="CZ28">
        <v>0.98</v>
      </c>
      <c r="DA28">
        <v>2.00001E-2</v>
      </c>
      <c r="DB28">
        <v>0</v>
      </c>
      <c r="DC28">
        <v>685.00800000000004</v>
      </c>
      <c r="DD28">
        <v>4.9996700000000001</v>
      </c>
      <c r="DE28">
        <v>13831.5</v>
      </c>
      <c r="DF28">
        <v>16733.900000000001</v>
      </c>
      <c r="DG28">
        <v>48.75</v>
      </c>
      <c r="DH28">
        <v>50.375</v>
      </c>
      <c r="DI28">
        <v>49.5</v>
      </c>
      <c r="DJ28">
        <v>49.875</v>
      </c>
      <c r="DK28">
        <v>50.25</v>
      </c>
      <c r="DL28">
        <v>1955.09</v>
      </c>
      <c r="DM28">
        <v>39.9</v>
      </c>
      <c r="DN28">
        <v>0</v>
      </c>
      <c r="DO28">
        <v>112.799999952316</v>
      </c>
      <c r="DP28">
        <v>0</v>
      </c>
      <c r="DQ28">
        <v>685.14380000000006</v>
      </c>
      <c r="DR28">
        <v>-1.21369229554361</v>
      </c>
      <c r="DS28">
        <v>-10.0307691977298</v>
      </c>
      <c r="DT28">
        <v>13833.316000000001</v>
      </c>
      <c r="DU28">
        <v>15</v>
      </c>
      <c r="DV28">
        <v>1628176138.5</v>
      </c>
      <c r="DW28" t="s">
        <v>429</v>
      </c>
      <c r="DX28">
        <v>1628176138.5</v>
      </c>
      <c r="DY28">
        <v>1628176123</v>
      </c>
      <c r="DZ28">
        <v>13</v>
      </c>
      <c r="EA28">
        <v>-0.16400000000000001</v>
      </c>
      <c r="EB28">
        <v>0</v>
      </c>
      <c r="EC28">
        <v>-0.46500000000000002</v>
      </c>
      <c r="ED28">
        <v>0.33500000000000002</v>
      </c>
      <c r="EE28">
        <v>800</v>
      </c>
      <c r="EF28">
        <v>24</v>
      </c>
      <c r="EG28">
        <v>0.05</v>
      </c>
      <c r="EH28">
        <v>0.02</v>
      </c>
      <c r="EI28">
        <v>59.496463475802301</v>
      </c>
      <c r="EJ28">
        <v>-0.43804625755377402</v>
      </c>
      <c r="EK28">
        <v>0.171690274495088</v>
      </c>
      <c r="EL28">
        <v>1</v>
      </c>
      <c r="EM28">
        <v>0.38570562611014803</v>
      </c>
      <c r="EN28">
        <v>2.91393626210012E-2</v>
      </c>
      <c r="EO28">
        <v>6.9601605574765198E-3</v>
      </c>
      <c r="EP28">
        <v>1</v>
      </c>
      <c r="EQ28">
        <v>2</v>
      </c>
      <c r="ER28">
        <v>2</v>
      </c>
      <c r="ES28" t="s">
        <v>370</v>
      </c>
      <c r="ET28">
        <v>2.9195000000000002</v>
      </c>
      <c r="EU28">
        <v>2.78654</v>
      </c>
      <c r="EV28">
        <v>0.13624600000000001</v>
      </c>
      <c r="EW28">
        <v>0.146311</v>
      </c>
      <c r="EX28">
        <v>0.13520699999999999</v>
      </c>
      <c r="EY28">
        <v>0.11881700000000001</v>
      </c>
      <c r="EZ28">
        <v>20896.400000000001</v>
      </c>
      <c r="FA28">
        <v>17911.099999999999</v>
      </c>
      <c r="FB28">
        <v>23901.200000000001</v>
      </c>
      <c r="FC28">
        <v>20593.3</v>
      </c>
      <c r="FD28">
        <v>30375.4</v>
      </c>
      <c r="FE28">
        <v>25985.8</v>
      </c>
      <c r="FF28">
        <v>38928.1</v>
      </c>
      <c r="FG28">
        <v>32780.300000000003</v>
      </c>
      <c r="FH28">
        <v>2.0073799999999999</v>
      </c>
      <c r="FI28">
        <v>1.8595200000000001</v>
      </c>
      <c r="FJ28">
        <v>7.2680400000000006E-2</v>
      </c>
      <c r="FK28">
        <v>0</v>
      </c>
      <c r="FL28">
        <v>28.914000000000001</v>
      </c>
      <c r="FM28">
        <v>999.9</v>
      </c>
      <c r="FN28">
        <v>46.466000000000001</v>
      </c>
      <c r="FO28">
        <v>37.332999999999998</v>
      </c>
      <c r="FP28">
        <v>29.915199999999999</v>
      </c>
      <c r="FQ28">
        <v>60.812899999999999</v>
      </c>
      <c r="FR28">
        <v>33.753999999999998</v>
      </c>
      <c r="FS28">
        <v>1</v>
      </c>
      <c r="FT28">
        <v>0.51583100000000004</v>
      </c>
      <c r="FU28">
        <v>2.4097900000000001</v>
      </c>
      <c r="FV28">
        <v>20.398399999999999</v>
      </c>
      <c r="FW28">
        <v>5.24709</v>
      </c>
      <c r="FX28">
        <v>11.997999999999999</v>
      </c>
      <c r="FY28">
        <v>4.9638999999999998</v>
      </c>
      <c r="FZ28">
        <v>3.3010000000000002</v>
      </c>
      <c r="GA28">
        <v>9999</v>
      </c>
      <c r="GB28">
        <v>9999</v>
      </c>
      <c r="GC28">
        <v>9999</v>
      </c>
      <c r="GD28">
        <v>999.9</v>
      </c>
      <c r="GE28">
        <v>1.8711599999999999</v>
      </c>
      <c r="GF28">
        <v>1.8763700000000001</v>
      </c>
      <c r="GG28">
        <v>1.87653</v>
      </c>
      <c r="GH28">
        <v>1.8752800000000001</v>
      </c>
      <c r="GI28">
        <v>1.87768</v>
      </c>
      <c r="GJ28">
        <v>1.87347</v>
      </c>
      <c r="GK28">
        <v>1.87117</v>
      </c>
      <c r="GL28">
        <v>1.8785700000000001</v>
      </c>
      <c r="GM28">
        <v>5</v>
      </c>
      <c r="GN28">
        <v>0</v>
      </c>
      <c r="GO28">
        <v>0</v>
      </c>
      <c r="GP28">
        <v>0</v>
      </c>
      <c r="GQ28" t="s">
        <v>371</v>
      </c>
      <c r="GR28" t="s">
        <v>372</v>
      </c>
      <c r="GS28" t="s">
        <v>373</v>
      </c>
      <c r="GT28" t="s">
        <v>373</v>
      </c>
      <c r="GU28" t="s">
        <v>373</v>
      </c>
      <c r="GV28" t="s">
        <v>373</v>
      </c>
      <c r="GW28">
        <v>0</v>
      </c>
      <c r="GX28">
        <v>100</v>
      </c>
      <c r="GY28">
        <v>100</v>
      </c>
      <c r="GZ28">
        <v>-0.51300000000000001</v>
      </c>
      <c r="HA28">
        <v>0.33539999999999998</v>
      </c>
      <c r="HB28">
        <v>-1.1288686466134199</v>
      </c>
      <c r="HC28">
        <v>1.17587188380478E-3</v>
      </c>
      <c r="HD28">
        <v>-6.2601144054332803E-7</v>
      </c>
      <c r="HE28">
        <v>2.41796582943236E-10</v>
      </c>
      <c r="HF28">
        <v>0.335395000000002</v>
      </c>
      <c r="HG28">
        <v>0</v>
      </c>
      <c r="HH28">
        <v>0</v>
      </c>
      <c r="HI28">
        <v>0</v>
      </c>
      <c r="HJ28">
        <v>2</v>
      </c>
      <c r="HK28">
        <v>2154</v>
      </c>
      <c r="HL28">
        <v>1</v>
      </c>
      <c r="HM28">
        <v>23</v>
      </c>
      <c r="HN28">
        <v>0.7</v>
      </c>
      <c r="HO28">
        <v>0.9</v>
      </c>
      <c r="HP28">
        <v>18</v>
      </c>
      <c r="HQ28">
        <v>508.25099999999998</v>
      </c>
      <c r="HR28">
        <v>476.91899999999998</v>
      </c>
      <c r="HS28">
        <v>26.998999999999999</v>
      </c>
      <c r="HT28">
        <v>33.770200000000003</v>
      </c>
      <c r="HU28">
        <v>30.000399999999999</v>
      </c>
      <c r="HV28">
        <v>33.584800000000001</v>
      </c>
      <c r="HW28">
        <v>33.543300000000002</v>
      </c>
      <c r="HX28">
        <v>34.951500000000003</v>
      </c>
      <c r="HY28">
        <v>16.685199999999998</v>
      </c>
      <c r="HZ28">
        <v>34.541600000000003</v>
      </c>
      <c r="IA28">
        <v>27</v>
      </c>
      <c r="IB28">
        <v>800</v>
      </c>
      <c r="IC28">
        <v>24.762</v>
      </c>
      <c r="ID28">
        <v>98.276399999999995</v>
      </c>
      <c r="IE28">
        <v>93.786500000000004</v>
      </c>
    </row>
    <row r="29" spans="1:239" x14ac:dyDescent="0.3">
      <c r="A29">
        <v>13</v>
      </c>
      <c r="B29">
        <v>1628176294.5</v>
      </c>
      <c r="C29">
        <v>1536.9000000953699</v>
      </c>
      <c r="D29" t="s">
        <v>430</v>
      </c>
      <c r="E29" t="s">
        <v>431</v>
      </c>
      <c r="F29">
        <v>0</v>
      </c>
      <c r="G29" t="s">
        <v>362</v>
      </c>
      <c r="H29" t="s">
        <v>363</v>
      </c>
      <c r="I29" t="s">
        <v>364</v>
      </c>
      <c r="J29">
        <v>1628176294.5</v>
      </c>
      <c r="K29">
        <f t="shared" si="0"/>
        <v>4.393045548430524E-3</v>
      </c>
      <c r="L29">
        <f t="shared" si="1"/>
        <v>4.393045548430524</v>
      </c>
      <c r="M29">
        <f t="shared" si="2"/>
        <v>59.332397783620848</v>
      </c>
      <c r="N29">
        <f t="shared" si="3"/>
        <v>923.92600000000004</v>
      </c>
      <c r="O29">
        <f t="shared" si="4"/>
        <v>634.92061856750433</v>
      </c>
      <c r="P29">
        <f t="shared" si="5"/>
        <v>63.382234557991865</v>
      </c>
      <c r="Q29">
        <f t="shared" si="6"/>
        <v>92.232781128372011</v>
      </c>
      <c r="R29">
        <f t="shared" si="7"/>
        <v>0.3681690069447015</v>
      </c>
      <c r="S29">
        <f t="shared" si="8"/>
        <v>2.9211361177432478</v>
      </c>
      <c r="T29">
        <f t="shared" si="9"/>
        <v>0.34419618585330147</v>
      </c>
      <c r="U29">
        <f t="shared" si="10"/>
        <v>0.2171462675599731</v>
      </c>
      <c r="V29">
        <f t="shared" si="11"/>
        <v>321.50542238119044</v>
      </c>
      <c r="W29">
        <f t="shared" si="12"/>
        <v>30.883375358185432</v>
      </c>
      <c r="X29">
        <f t="shared" si="13"/>
        <v>29.8996</v>
      </c>
      <c r="Y29">
        <f t="shared" si="14"/>
        <v>4.2359418659146124</v>
      </c>
      <c r="Z29">
        <f t="shared" si="15"/>
        <v>70.081245586405743</v>
      </c>
      <c r="AA29">
        <f t="shared" si="16"/>
        <v>3.0080577058193998</v>
      </c>
      <c r="AB29">
        <f t="shared" si="17"/>
        <v>4.2922434963155078</v>
      </c>
      <c r="AC29">
        <f t="shared" si="18"/>
        <v>1.2278841600952126</v>
      </c>
      <c r="AD29">
        <f t="shared" si="19"/>
        <v>-193.73330868578611</v>
      </c>
      <c r="AE29">
        <f t="shared" si="20"/>
        <v>36.205638358310139</v>
      </c>
      <c r="AF29">
        <f t="shared" si="21"/>
        <v>2.7562977663333035</v>
      </c>
      <c r="AG29">
        <f t="shared" si="22"/>
        <v>166.7340498200478</v>
      </c>
      <c r="AH29">
        <v>0</v>
      </c>
      <c r="AI29">
        <v>0</v>
      </c>
      <c r="AJ29">
        <f t="shared" si="23"/>
        <v>1</v>
      </c>
      <c r="AK29">
        <f t="shared" si="24"/>
        <v>0</v>
      </c>
      <c r="AL29">
        <f t="shared" si="25"/>
        <v>52085.055083387342</v>
      </c>
      <c r="AM29" t="s">
        <v>365</v>
      </c>
      <c r="AN29">
        <v>10238.9</v>
      </c>
      <c r="AO29">
        <v>302.21199999999999</v>
      </c>
      <c r="AP29">
        <v>4052.3</v>
      </c>
      <c r="AQ29">
        <f t="shared" si="26"/>
        <v>0.92542210596451402</v>
      </c>
      <c r="AR29">
        <v>-0.32343011824092399</v>
      </c>
      <c r="AS29" t="s">
        <v>432</v>
      </c>
      <c r="AT29">
        <v>10340</v>
      </c>
      <c r="AU29">
        <v>681.49068</v>
      </c>
      <c r="AV29">
        <v>1119.51</v>
      </c>
      <c r="AW29">
        <f t="shared" si="27"/>
        <v>0.39125985475788516</v>
      </c>
      <c r="AX29">
        <v>0.5</v>
      </c>
      <c r="AY29">
        <f t="shared" si="28"/>
        <v>1681.171800197508</v>
      </c>
      <c r="AZ29">
        <f t="shared" si="29"/>
        <v>59.332397783620848</v>
      </c>
      <c r="BA29">
        <f t="shared" si="30"/>
        <v>328.88751718416466</v>
      </c>
      <c r="BB29">
        <f t="shared" si="31"/>
        <v>3.5484670808095441E-2</v>
      </c>
      <c r="BC29">
        <f t="shared" si="32"/>
        <v>2.6197086225223534</v>
      </c>
      <c r="BD29">
        <f t="shared" si="33"/>
        <v>252.81829505311046</v>
      </c>
      <c r="BE29" t="s">
        <v>433</v>
      </c>
      <c r="BF29">
        <v>535.25</v>
      </c>
      <c r="BG29">
        <f t="shared" si="34"/>
        <v>535.25</v>
      </c>
      <c r="BH29">
        <f t="shared" si="35"/>
        <v>0.52188904074103848</v>
      </c>
      <c r="BI29">
        <f t="shared" si="36"/>
        <v>0.74969931195015915</v>
      </c>
      <c r="BJ29">
        <f t="shared" si="37"/>
        <v>0.83387782374433117</v>
      </c>
      <c r="BK29">
        <f t="shared" si="38"/>
        <v>0.53593587651015906</v>
      </c>
      <c r="BL29">
        <f t="shared" si="39"/>
        <v>0.78205898101591209</v>
      </c>
      <c r="BM29">
        <f t="shared" si="40"/>
        <v>0.58882178215749426</v>
      </c>
      <c r="BN29">
        <f t="shared" si="41"/>
        <v>0.41117821784250574</v>
      </c>
      <c r="BO29">
        <f t="shared" si="42"/>
        <v>1999.97</v>
      </c>
      <c r="BP29">
        <f t="shared" si="43"/>
        <v>1681.171800197508</v>
      </c>
      <c r="BQ29">
        <f t="shared" si="44"/>
        <v>0.84059850907639011</v>
      </c>
      <c r="BR29">
        <f t="shared" si="45"/>
        <v>0.16075512251743299</v>
      </c>
      <c r="BS29">
        <v>6</v>
      </c>
      <c r="BT29">
        <v>0.5</v>
      </c>
      <c r="BU29" t="s">
        <v>368</v>
      </c>
      <c r="BV29">
        <v>2</v>
      </c>
      <c r="BW29">
        <v>1628176294.5</v>
      </c>
      <c r="BX29">
        <v>923.92600000000004</v>
      </c>
      <c r="BY29">
        <v>999.98500000000001</v>
      </c>
      <c r="BZ29">
        <v>30.1327</v>
      </c>
      <c r="CA29">
        <v>25.020600000000002</v>
      </c>
      <c r="CB29">
        <v>924.17499999999995</v>
      </c>
      <c r="CC29">
        <v>29.7973</v>
      </c>
      <c r="CD29">
        <v>500.06900000000002</v>
      </c>
      <c r="CE29">
        <v>99.726799999999997</v>
      </c>
      <c r="CF29">
        <v>0.10022200000000001</v>
      </c>
      <c r="CG29">
        <v>30.1295</v>
      </c>
      <c r="CH29">
        <v>29.8996</v>
      </c>
      <c r="CI29">
        <v>999.9</v>
      </c>
      <c r="CJ29">
        <v>0</v>
      </c>
      <c r="CK29">
        <v>0</v>
      </c>
      <c r="CL29">
        <v>9979.3799999999992</v>
      </c>
      <c r="CM29">
        <v>0</v>
      </c>
      <c r="CN29">
        <v>1320.73</v>
      </c>
      <c r="CO29">
        <v>-76.058300000000003</v>
      </c>
      <c r="CP29">
        <v>952.63199999999995</v>
      </c>
      <c r="CQ29">
        <v>1025.6500000000001</v>
      </c>
      <c r="CR29">
        <v>5.1120999999999999</v>
      </c>
      <c r="CS29">
        <v>999.98500000000001</v>
      </c>
      <c r="CT29">
        <v>25.020600000000002</v>
      </c>
      <c r="CU29">
        <v>3.0050400000000002</v>
      </c>
      <c r="CV29">
        <v>2.4952299999999998</v>
      </c>
      <c r="CW29">
        <v>24.055900000000001</v>
      </c>
      <c r="CX29">
        <v>20.9954</v>
      </c>
      <c r="CY29">
        <v>1999.97</v>
      </c>
      <c r="CZ29">
        <v>0.98</v>
      </c>
      <c r="DA29">
        <v>2.00001E-2</v>
      </c>
      <c r="DB29">
        <v>0</v>
      </c>
      <c r="DC29">
        <v>681.01800000000003</v>
      </c>
      <c r="DD29">
        <v>4.9996700000000001</v>
      </c>
      <c r="DE29">
        <v>13761.4</v>
      </c>
      <c r="DF29">
        <v>16733.8</v>
      </c>
      <c r="DG29">
        <v>48.75</v>
      </c>
      <c r="DH29">
        <v>50.311999999999998</v>
      </c>
      <c r="DI29">
        <v>49.5</v>
      </c>
      <c r="DJ29">
        <v>49.811999999999998</v>
      </c>
      <c r="DK29">
        <v>50.186999999999998</v>
      </c>
      <c r="DL29">
        <v>1955.07</v>
      </c>
      <c r="DM29">
        <v>39.9</v>
      </c>
      <c r="DN29">
        <v>0</v>
      </c>
      <c r="DO29">
        <v>114.39999985694899</v>
      </c>
      <c r="DP29">
        <v>0</v>
      </c>
      <c r="DQ29">
        <v>681.49068</v>
      </c>
      <c r="DR29">
        <v>-1.44023077711609</v>
      </c>
      <c r="DS29">
        <v>-23.946153885103499</v>
      </c>
      <c r="DT29">
        <v>13765.34</v>
      </c>
      <c r="DU29">
        <v>15</v>
      </c>
      <c r="DV29">
        <v>1628176253</v>
      </c>
      <c r="DW29" t="s">
        <v>434</v>
      </c>
      <c r="DX29">
        <v>1628176240</v>
      </c>
      <c r="DY29">
        <v>1628176123</v>
      </c>
      <c r="DZ29">
        <v>14</v>
      </c>
      <c r="EA29">
        <v>0.13800000000000001</v>
      </c>
      <c r="EB29">
        <v>0</v>
      </c>
      <c r="EC29">
        <v>-0.2</v>
      </c>
      <c r="ED29">
        <v>0.33500000000000002</v>
      </c>
      <c r="EE29">
        <v>1000</v>
      </c>
      <c r="EF29">
        <v>24</v>
      </c>
      <c r="EG29">
        <v>0.05</v>
      </c>
      <c r="EH29">
        <v>0.02</v>
      </c>
      <c r="EI29">
        <v>59.350185593894203</v>
      </c>
      <c r="EJ29">
        <v>-0.40482511214323202</v>
      </c>
      <c r="EK29">
        <v>0.16827752927560199</v>
      </c>
      <c r="EL29">
        <v>1</v>
      </c>
      <c r="EM29">
        <v>0.37040611207720697</v>
      </c>
      <c r="EN29">
        <v>1.56371605993584E-2</v>
      </c>
      <c r="EO29">
        <v>4.5162602243561598E-3</v>
      </c>
      <c r="EP29">
        <v>1</v>
      </c>
      <c r="EQ29">
        <v>2</v>
      </c>
      <c r="ER29">
        <v>2</v>
      </c>
      <c r="ES29" t="s">
        <v>370</v>
      </c>
      <c r="ET29">
        <v>2.9194800000000001</v>
      </c>
      <c r="EU29">
        <v>2.78653</v>
      </c>
      <c r="EV29">
        <v>0.15998000000000001</v>
      </c>
      <c r="EW29">
        <v>0.169186</v>
      </c>
      <c r="EX29">
        <v>0.13477600000000001</v>
      </c>
      <c r="EY29">
        <v>0.11958000000000001</v>
      </c>
      <c r="EZ29">
        <v>20319.900000000001</v>
      </c>
      <c r="FA29">
        <v>17429.400000000001</v>
      </c>
      <c r="FB29">
        <v>23899.5</v>
      </c>
      <c r="FC29">
        <v>20592.2</v>
      </c>
      <c r="FD29">
        <v>30389.3</v>
      </c>
      <c r="FE29">
        <v>25960.400000000001</v>
      </c>
      <c r="FF29">
        <v>38926.1</v>
      </c>
      <c r="FG29">
        <v>32776.6</v>
      </c>
      <c r="FH29">
        <v>2.0064700000000002</v>
      </c>
      <c r="FI29">
        <v>1.8583700000000001</v>
      </c>
      <c r="FJ29">
        <v>7.0556999999999995E-2</v>
      </c>
      <c r="FK29">
        <v>0</v>
      </c>
      <c r="FL29">
        <v>28.7501</v>
      </c>
      <c r="FM29">
        <v>999.9</v>
      </c>
      <c r="FN29">
        <v>46.215000000000003</v>
      </c>
      <c r="FO29">
        <v>37.575000000000003</v>
      </c>
      <c r="FP29">
        <v>30.148099999999999</v>
      </c>
      <c r="FQ29">
        <v>60.832900000000002</v>
      </c>
      <c r="FR29">
        <v>33.822099999999999</v>
      </c>
      <c r="FS29">
        <v>1</v>
      </c>
      <c r="FT29">
        <v>0.51885899999999996</v>
      </c>
      <c r="FU29">
        <v>2.2506499999999998</v>
      </c>
      <c r="FV29">
        <v>20.399799999999999</v>
      </c>
      <c r="FW29">
        <v>5.24709</v>
      </c>
      <c r="FX29">
        <v>11.997999999999999</v>
      </c>
      <c r="FY29">
        <v>4.9638499999999999</v>
      </c>
      <c r="FZ29">
        <v>3.3010000000000002</v>
      </c>
      <c r="GA29">
        <v>9999</v>
      </c>
      <c r="GB29">
        <v>9999</v>
      </c>
      <c r="GC29">
        <v>9999</v>
      </c>
      <c r="GD29">
        <v>999.9</v>
      </c>
      <c r="GE29">
        <v>1.8710899999999999</v>
      </c>
      <c r="GF29">
        <v>1.8763700000000001</v>
      </c>
      <c r="GG29">
        <v>1.87653</v>
      </c>
      <c r="GH29">
        <v>1.8751599999999999</v>
      </c>
      <c r="GI29">
        <v>1.8775999999999999</v>
      </c>
      <c r="GJ29">
        <v>1.8734599999999999</v>
      </c>
      <c r="GK29">
        <v>1.8711500000000001</v>
      </c>
      <c r="GL29">
        <v>1.8785099999999999</v>
      </c>
      <c r="GM29">
        <v>5</v>
      </c>
      <c r="GN29">
        <v>0</v>
      </c>
      <c r="GO29">
        <v>0</v>
      </c>
      <c r="GP29">
        <v>0</v>
      </c>
      <c r="GQ29" t="s">
        <v>371</v>
      </c>
      <c r="GR29" t="s">
        <v>372</v>
      </c>
      <c r="GS29" t="s">
        <v>373</v>
      </c>
      <c r="GT29" t="s">
        <v>373</v>
      </c>
      <c r="GU29" t="s">
        <v>373</v>
      </c>
      <c r="GV29" t="s">
        <v>373</v>
      </c>
      <c r="GW29">
        <v>0</v>
      </c>
      <c r="GX29">
        <v>100</v>
      </c>
      <c r="GY29">
        <v>100</v>
      </c>
      <c r="GZ29">
        <v>-0.249</v>
      </c>
      <c r="HA29">
        <v>0.33539999999999998</v>
      </c>
      <c r="HB29">
        <v>-0.99139138503957502</v>
      </c>
      <c r="HC29">
        <v>1.17587188380478E-3</v>
      </c>
      <c r="HD29">
        <v>-6.2601144054332803E-7</v>
      </c>
      <c r="HE29">
        <v>2.41796582943236E-10</v>
      </c>
      <c r="HF29">
        <v>0.335395000000002</v>
      </c>
      <c r="HG29">
        <v>0</v>
      </c>
      <c r="HH29">
        <v>0</v>
      </c>
      <c r="HI29">
        <v>0</v>
      </c>
      <c r="HJ29">
        <v>2</v>
      </c>
      <c r="HK29">
        <v>2154</v>
      </c>
      <c r="HL29">
        <v>1</v>
      </c>
      <c r="HM29">
        <v>23</v>
      </c>
      <c r="HN29">
        <v>0.9</v>
      </c>
      <c r="HO29">
        <v>2.9</v>
      </c>
      <c r="HP29">
        <v>18</v>
      </c>
      <c r="HQ29">
        <v>508.15600000000001</v>
      </c>
      <c r="HR29">
        <v>476.63</v>
      </c>
      <c r="HS29">
        <v>26.998799999999999</v>
      </c>
      <c r="HT29">
        <v>33.811199999999999</v>
      </c>
      <c r="HU29">
        <v>30.0001</v>
      </c>
      <c r="HV29">
        <v>33.646700000000003</v>
      </c>
      <c r="HW29">
        <v>33.606499999999997</v>
      </c>
      <c r="HX29">
        <v>41.971499999999999</v>
      </c>
      <c r="HY29">
        <v>16.8781</v>
      </c>
      <c r="HZ29">
        <v>34.797199999999997</v>
      </c>
      <c r="IA29">
        <v>27</v>
      </c>
      <c r="IB29">
        <v>1000</v>
      </c>
      <c r="IC29">
        <v>24.9803</v>
      </c>
      <c r="ID29">
        <v>98.270700000000005</v>
      </c>
      <c r="IE29">
        <v>93.777699999999996</v>
      </c>
    </row>
    <row r="30" spans="1:239" x14ac:dyDescent="0.3">
      <c r="A30">
        <v>14</v>
      </c>
      <c r="B30">
        <v>1628176406.5</v>
      </c>
      <c r="C30">
        <v>1648.9000000953699</v>
      </c>
      <c r="D30" t="s">
        <v>435</v>
      </c>
      <c r="E30" t="s">
        <v>436</v>
      </c>
      <c r="F30">
        <v>0</v>
      </c>
      <c r="G30" t="s">
        <v>362</v>
      </c>
      <c r="H30" t="s">
        <v>363</v>
      </c>
      <c r="I30" t="s">
        <v>364</v>
      </c>
      <c r="J30">
        <v>1628176406.5</v>
      </c>
      <c r="K30">
        <f t="shared" si="0"/>
        <v>4.2105224804484748E-3</v>
      </c>
      <c r="L30">
        <f t="shared" si="1"/>
        <v>4.2105224804484749</v>
      </c>
      <c r="M30">
        <f t="shared" si="2"/>
        <v>59.002376386735435</v>
      </c>
      <c r="N30">
        <f t="shared" si="3"/>
        <v>1123.6400000000001</v>
      </c>
      <c r="O30">
        <f t="shared" si="4"/>
        <v>813.96684309036141</v>
      </c>
      <c r="P30">
        <f t="shared" si="5"/>
        <v>81.260022938932053</v>
      </c>
      <c r="Q30">
        <f t="shared" si="6"/>
        <v>112.17534590038001</v>
      </c>
      <c r="R30">
        <f t="shared" si="7"/>
        <v>0.34407349448919128</v>
      </c>
      <c r="S30">
        <f t="shared" si="8"/>
        <v>2.9269342595539132</v>
      </c>
      <c r="T30">
        <f t="shared" si="9"/>
        <v>0.32307866795185286</v>
      </c>
      <c r="U30">
        <f t="shared" si="10"/>
        <v>0.20370362611278484</v>
      </c>
      <c r="V30">
        <f t="shared" si="11"/>
        <v>321.50701838118846</v>
      </c>
      <c r="W30">
        <f t="shared" si="12"/>
        <v>30.96258284538553</v>
      </c>
      <c r="X30">
        <f t="shared" si="13"/>
        <v>29.996700000000001</v>
      </c>
      <c r="Y30">
        <f t="shared" si="14"/>
        <v>4.2596422738682334</v>
      </c>
      <c r="Z30">
        <f t="shared" si="15"/>
        <v>69.898273216033786</v>
      </c>
      <c r="AA30">
        <f t="shared" si="16"/>
        <v>3.0059247000741003</v>
      </c>
      <c r="AB30">
        <f t="shared" si="17"/>
        <v>4.3004276955222105</v>
      </c>
      <c r="AC30">
        <f t="shared" si="18"/>
        <v>1.2537175737941331</v>
      </c>
      <c r="AD30">
        <f t="shared" si="19"/>
        <v>-185.68404138777774</v>
      </c>
      <c r="AE30">
        <f t="shared" si="20"/>
        <v>26.194282046977776</v>
      </c>
      <c r="AF30">
        <f t="shared" si="21"/>
        <v>1.9914771048244042</v>
      </c>
      <c r="AG30">
        <f t="shared" si="22"/>
        <v>164.00873614521291</v>
      </c>
      <c r="AH30">
        <v>0</v>
      </c>
      <c r="AI30">
        <v>0</v>
      </c>
      <c r="AJ30">
        <f t="shared" si="23"/>
        <v>1</v>
      </c>
      <c r="AK30">
        <f t="shared" si="24"/>
        <v>0</v>
      </c>
      <c r="AL30">
        <f t="shared" si="25"/>
        <v>52245.014808718799</v>
      </c>
      <c r="AM30" t="s">
        <v>365</v>
      </c>
      <c r="AN30">
        <v>10238.9</v>
      </c>
      <c r="AO30">
        <v>302.21199999999999</v>
      </c>
      <c r="AP30">
        <v>4052.3</v>
      </c>
      <c r="AQ30">
        <f t="shared" si="26"/>
        <v>0.92542210596451402</v>
      </c>
      <c r="AR30">
        <v>-0.32343011824092399</v>
      </c>
      <c r="AS30" t="s">
        <v>437</v>
      </c>
      <c r="AT30">
        <v>10340.1</v>
      </c>
      <c r="AU30">
        <v>678.87732000000005</v>
      </c>
      <c r="AV30">
        <v>1121.74</v>
      </c>
      <c r="AW30">
        <f t="shared" si="27"/>
        <v>0.39479975751956775</v>
      </c>
      <c r="AX30">
        <v>0.5</v>
      </c>
      <c r="AY30">
        <f t="shared" si="28"/>
        <v>1681.1802001975068</v>
      </c>
      <c r="AZ30">
        <f t="shared" si="29"/>
        <v>59.002376386735435</v>
      </c>
      <c r="BA30">
        <f t="shared" si="30"/>
        <v>331.86476769233701</v>
      </c>
      <c r="BB30">
        <f t="shared" si="31"/>
        <v>3.5288190104788709E-2</v>
      </c>
      <c r="BC30">
        <f t="shared" si="32"/>
        <v>2.6125127034785249</v>
      </c>
      <c r="BD30">
        <f t="shared" si="33"/>
        <v>252.93184755142738</v>
      </c>
      <c r="BE30" t="s">
        <v>438</v>
      </c>
      <c r="BF30">
        <v>536.01</v>
      </c>
      <c r="BG30">
        <f t="shared" si="34"/>
        <v>536.01</v>
      </c>
      <c r="BH30">
        <f t="shared" si="35"/>
        <v>0.52216199832403232</v>
      </c>
      <c r="BI30">
        <f t="shared" si="36"/>
        <v>0.7560867293804312</v>
      </c>
      <c r="BJ30">
        <f t="shared" si="37"/>
        <v>0.83342386435703553</v>
      </c>
      <c r="BK30">
        <f t="shared" si="38"/>
        <v>0.54038749133647657</v>
      </c>
      <c r="BL30">
        <f t="shared" si="39"/>
        <v>0.78146432830376256</v>
      </c>
      <c r="BM30">
        <f t="shared" si="40"/>
        <v>0.59697096349485479</v>
      </c>
      <c r="BN30">
        <f t="shared" si="41"/>
        <v>0.40302903650514521</v>
      </c>
      <c r="BO30">
        <f t="shared" si="42"/>
        <v>1999.98</v>
      </c>
      <c r="BP30">
        <f t="shared" si="43"/>
        <v>1681.1802001975068</v>
      </c>
      <c r="BQ30">
        <f t="shared" si="44"/>
        <v>0.84059850608381426</v>
      </c>
      <c r="BR30">
        <f t="shared" si="45"/>
        <v>0.16075511674176166</v>
      </c>
      <c r="BS30">
        <v>6</v>
      </c>
      <c r="BT30">
        <v>0.5</v>
      </c>
      <c r="BU30" t="s">
        <v>368</v>
      </c>
      <c r="BV30">
        <v>2</v>
      </c>
      <c r="BW30">
        <v>1628176406.5</v>
      </c>
      <c r="BX30">
        <v>1123.6400000000001</v>
      </c>
      <c r="BY30">
        <v>1200.0999999999999</v>
      </c>
      <c r="BZ30">
        <v>30.1098</v>
      </c>
      <c r="CA30">
        <v>25.210599999999999</v>
      </c>
      <c r="CB30">
        <v>1123.8399999999999</v>
      </c>
      <c r="CC30">
        <v>29.746300000000002</v>
      </c>
      <c r="CD30">
        <v>500.13200000000001</v>
      </c>
      <c r="CE30">
        <v>99.732299999999995</v>
      </c>
      <c r="CF30">
        <v>9.9804500000000004E-2</v>
      </c>
      <c r="CG30">
        <v>30.162700000000001</v>
      </c>
      <c r="CH30">
        <v>29.996700000000001</v>
      </c>
      <c r="CI30">
        <v>999.9</v>
      </c>
      <c r="CJ30">
        <v>0</v>
      </c>
      <c r="CK30">
        <v>0</v>
      </c>
      <c r="CL30">
        <v>10011.9</v>
      </c>
      <c r="CM30">
        <v>0</v>
      </c>
      <c r="CN30">
        <v>1327.29</v>
      </c>
      <c r="CO30">
        <v>-76.460899999999995</v>
      </c>
      <c r="CP30">
        <v>1158.52</v>
      </c>
      <c r="CQ30">
        <v>1231.1300000000001</v>
      </c>
      <c r="CR30">
        <v>4.8992199999999997</v>
      </c>
      <c r="CS30">
        <v>1200.0999999999999</v>
      </c>
      <c r="CT30">
        <v>25.210599999999999</v>
      </c>
      <c r="CU30">
        <v>3.00292</v>
      </c>
      <c r="CV30">
        <v>2.51431</v>
      </c>
      <c r="CW30">
        <v>24.0441</v>
      </c>
      <c r="CX30">
        <v>21.119499999999999</v>
      </c>
      <c r="CY30">
        <v>1999.98</v>
      </c>
      <c r="CZ30">
        <v>0.98</v>
      </c>
      <c r="DA30">
        <v>2.00001E-2</v>
      </c>
      <c r="DB30">
        <v>0</v>
      </c>
      <c r="DC30">
        <v>678.726</v>
      </c>
      <c r="DD30">
        <v>4.9996700000000001</v>
      </c>
      <c r="DE30">
        <v>13707.2</v>
      </c>
      <c r="DF30">
        <v>16733.8</v>
      </c>
      <c r="DG30">
        <v>48.686999999999998</v>
      </c>
      <c r="DH30">
        <v>50.186999999999998</v>
      </c>
      <c r="DI30">
        <v>49.375</v>
      </c>
      <c r="DJ30">
        <v>49.75</v>
      </c>
      <c r="DK30">
        <v>50.125</v>
      </c>
      <c r="DL30">
        <v>1955.08</v>
      </c>
      <c r="DM30">
        <v>39.9</v>
      </c>
      <c r="DN30">
        <v>0</v>
      </c>
      <c r="DO30">
        <v>111.60000014305101</v>
      </c>
      <c r="DP30">
        <v>0</v>
      </c>
      <c r="DQ30">
        <v>678.87732000000005</v>
      </c>
      <c r="DR30">
        <v>-0.45215385226125399</v>
      </c>
      <c r="DS30">
        <v>-15.1230768851765</v>
      </c>
      <c r="DT30">
        <v>13708.791999999999</v>
      </c>
      <c r="DU30">
        <v>15</v>
      </c>
      <c r="DV30">
        <v>1628176365</v>
      </c>
      <c r="DW30" t="s">
        <v>439</v>
      </c>
      <c r="DX30">
        <v>1628176352</v>
      </c>
      <c r="DY30">
        <v>1628176365</v>
      </c>
      <c r="DZ30">
        <v>15</v>
      </c>
      <c r="EA30">
        <v>-0.09</v>
      </c>
      <c r="EB30">
        <v>2.8000000000000001E-2</v>
      </c>
      <c r="EC30">
        <v>-0.155</v>
      </c>
      <c r="ED30">
        <v>0.36399999999999999</v>
      </c>
      <c r="EE30">
        <v>1200</v>
      </c>
      <c r="EF30">
        <v>25</v>
      </c>
      <c r="EG30">
        <v>0.05</v>
      </c>
      <c r="EH30">
        <v>0.02</v>
      </c>
      <c r="EI30">
        <v>58.874587983106899</v>
      </c>
      <c r="EJ30">
        <v>-0.47348314449712298</v>
      </c>
      <c r="EK30">
        <v>0.15148311177694701</v>
      </c>
      <c r="EL30">
        <v>1</v>
      </c>
      <c r="EM30">
        <v>0.34792392837017999</v>
      </c>
      <c r="EN30">
        <v>8.7133834124643005E-3</v>
      </c>
      <c r="EO30">
        <v>3.6020764345119599E-3</v>
      </c>
      <c r="EP30">
        <v>1</v>
      </c>
      <c r="EQ30">
        <v>2</v>
      </c>
      <c r="ER30">
        <v>2</v>
      </c>
      <c r="ES30" t="s">
        <v>370</v>
      </c>
      <c r="ET30">
        <v>2.9196599999999999</v>
      </c>
      <c r="EU30">
        <v>2.7864</v>
      </c>
      <c r="EV30">
        <v>0.181223</v>
      </c>
      <c r="EW30">
        <v>0.18976799999999999</v>
      </c>
      <c r="EX30">
        <v>0.13462399999999999</v>
      </c>
      <c r="EY30">
        <v>0.12020599999999999</v>
      </c>
      <c r="EZ30">
        <v>19807.8</v>
      </c>
      <c r="FA30">
        <v>16998.5</v>
      </c>
      <c r="FB30">
        <v>23902.6</v>
      </c>
      <c r="FC30">
        <v>20594.2</v>
      </c>
      <c r="FD30">
        <v>30398.5</v>
      </c>
      <c r="FE30">
        <v>25945.599999999999</v>
      </c>
      <c r="FF30">
        <v>38930.800000000003</v>
      </c>
      <c r="FG30">
        <v>32781.1</v>
      </c>
      <c r="FH30">
        <v>2.0065</v>
      </c>
      <c r="FI30">
        <v>1.85785</v>
      </c>
      <c r="FJ30">
        <v>7.3351E-2</v>
      </c>
      <c r="FK30">
        <v>0</v>
      </c>
      <c r="FL30">
        <v>28.8019</v>
      </c>
      <c r="FM30">
        <v>999.9</v>
      </c>
      <c r="FN30">
        <v>46.167000000000002</v>
      </c>
      <c r="FO30">
        <v>37.847000000000001</v>
      </c>
      <c r="FP30">
        <v>30.5593</v>
      </c>
      <c r="FQ30">
        <v>60.732900000000001</v>
      </c>
      <c r="FR30">
        <v>33.373399999999997</v>
      </c>
      <c r="FS30">
        <v>1</v>
      </c>
      <c r="FT30">
        <v>0.51598299999999997</v>
      </c>
      <c r="FU30">
        <v>2.3410500000000001</v>
      </c>
      <c r="FV30">
        <v>20.3992</v>
      </c>
      <c r="FW30">
        <v>5.2467899999999998</v>
      </c>
      <c r="FX30">
        <v>11.997999999999999</v>
      </c>
      <c r="FY30">
        <v>4.9637000000000002</v>
      </c>
      <c r="FZ30">
        <v>3.30098</v>
      </c>
      <c r="GA30">
        <v>9999</v>
      </c>
      <c r="GB30">
        <v>9999</v>
      </c>
      <c r="GC30">
        <v>9999</v>
      </c>
      <c r="GD30">
        <v>999.9</v>
      </c>
      <c r="GE30">
        <v>1.87113</v>
      </c>
      <c r="GF30">
        <v>1.8763700000000001</v>
      </c>
      <c r="GG30">
        <v>1.87653</v>
      </c>
      <c r="GH30">
        <v>1.87517</v>
      </c>
      <c r="GI30">
        <v>1.8775999999999999</v>
      </c>
      <c r="GJ30">
        <v>1.87347</v>
      </c>
      <c r="GK30">
        <v>1.8711599999999999</v>
      </c>
      <c r="GL30">
        <v>1.8785099999999999</v>
      </c>
      <c r="GM30">
        <v>5</v>
      </c>
      <c r="GN30">
        <v>0</v>
      </c>
      <c r="GO30">
        <v>0</v>
      </c>
      <c r="GP30">
        <v>0</v>
      </c>
      <c r="GQ30" t="s">
        <v>371</v>
      </c>
      <c r="GR30" t="s">
        <v>372</v>
      </c>
      <c r="GS30" t="s">
        <v>373</v>
      </c>
      <c r="GT30" t="s">
        <v>373</v>
      </c>
      <c r="GU30" t="s">
        <v>373</v>
      </c>
      <c r="GV30" t="s">
        <v>373</v>
      </c>
      <c r="GW30">
        <v>0</v>
      </c>
      <c r="GX30">
        <v>100</v>
      </c>
      <c r="GY30">
        <v>100</v>
      </c>
      <c r="GZ30">
        <v>-0.2</v>
      </c>
      <c r="HA30">
        <v>0.36349999999999999</v>
      </c>
      <c r="HB30">
        <v>-1.0824251242901599</v>
      </c>
      <c r="HC30">
        <v>1.17587188380478E-3</v>
      </c>
      <c r="HD30">
        <v>-6.2601144054332803E-7</v>
      </c>
      <c r="HE30">
        <v>2.41796582943236E-10</v>
      </c>
      <c r="HF30">
        <v>0.363580952380953</v>
      </c>
      <c r="HG30">
        <v>0</v>
      </c>
      <c r="HH30">
        <v>0</v>
      </c>
      <c r="HI30">
        <v>0</v>
      </c>
      <c r="HJ30">
        <v>2</v>
      </c>
      <c r="HK30">
        <v>2154</v>
      </c>
      <c r="HL30">
        <v>1</v>
      </c>
      <c r="HM30">
        <v>23</v>
      </c>
      <c r="HN30">
        <v>0.9</v>
      </c>
      <c r="HO30">
        <v>0.7</v>
      </c>
      <c r="HP30">
        <v>18</v>
      </c>
      <c r="HQ30">
        <v>508.20100000000002</v>
      </c>
      <c r="HR30">
        <v>476.34800000000001</v>
      </c>
      <c r="HS30">
        <v>27.002300000000002</v>
      </c>
      <c r="HT30">
        <v>33.796100000000003</v>
      </c>
      <c r="HU30">
        <v>30</v>
      </c>
      <c r="HV30">
        <v>33.650500000000001</v>
      </c>
      <c r="HW30">
        <v>33.615699999999997</v>
      </c>
      <c r="HX30">
        <v>48.775300000000001</v>
      </c>
      <c r="HY30">
        <v>17.668099999999999</v>
      </c>
      <c r="HZ30">
        <v>35.064500000000002</v>
      </c>
      <c r="IA30">
        <v>27</v>
      </c>
      <c r="IB30">
        <v>1200</v>
      </c>
      <c r="IC30">
        <v>25.165099999999999</v>
      </c>
      <c r="ID30">
        <v>98.282899999999998</v>
      </c>
      <c r="IE30">
        <v>93.789299999999997</v>
      </c>
    </row>
    <row r="31" spans="1:239" x14ac:dyDescent="0.3">
      <c r="A31">
        <v>15</v>
      </c>
      <c r="B31">
        <v>1628176514.5</v>
      </c>
      <c r="C31">
        <v>1756.9000000953699</v>
      </c>
      <c r="D31" t="s">
        <v>440</v>
      </c>
      <c r="E31" t="s">
        <v>441</v>
      </c>
      <c r="F31">
        <v>0</v>
      </c>
      <c r="G31" t="s">
        <v>362</v>
      </c>
      <c r="H31" t="s">
        <v>363</v>
      </c>
      <c r="I31" t="s">
        <v>364</v>
      </c>
      <c r="J31">
        <v>1628176514.5</v>
      </c>
      <c r="K31">
        <f t="shared" si="0"/>
        <v>3.9886284561380355E-3</v>
      </c>
      <c r="L31">
        <f t="shared" si="1"/>
        <v>3.9886284561380356</v>
      </c>
      <c r="M31">
        <f t="shared" si="2"/>
        <v>58.554247633134956</v>
      </c>
      <c r="N31">
        <f t="shared" si="3"/>
        <v>1423.25</v>
      </c>
      <c r="O31">
        <f t="shared" si="4"/>
        <v>1093.74668602222</v>
      </c>
      <c r="P31">
        <f t="shared" si="5"/>
        <v>109.19280291888761</v>
      </c>
      <c r="Q31">
        <f t="shared" si="6"/>
        <v>142.08834526347499</v>
      </c>
      <c r="R31">
        <f t="shared" si="7"/>
        <v>0.32495222262048062</v>
      </c>
      <c r="S31">
        <f t="shared" si="8"/>
        <v>2.9245461848207519</v>
      </c>
      <c r="T31">
        <f t="shared" si="9"/>
        <v>0.30614326803526487</v>
      </c>
      <c r="U31">
        <f t="shared" si="10"/>
        <v>0.19293866628715833</v>
      </c>
      <c r="V31">
        <f t="shared" si="11"/>
        <v>321.49584638120177</v>
      </c>
      <c r="W31">
        <f t="shared" si="12"/>
        <v>31.067168282515031</v>
      </c>
      <c r="X31">
        <f t="shared" si="13"/>
        <v>30.0623</v>
      </c>
      <c r="Y31">
        <f t="shared" si="14"/>
        <v>4.2757194194305308</v>
      </c>
      <c r="Z31">
        <f t="shared" si="15"/>
        <v>70.098419317799397</v>
      </c>
      <c r="AA31">
        <f t="shared" si="16"/>
        <v>3.0225657763548002</v>
      </c>
      <c r="AB31">
        <f t="shared" si="17"/>
        <v>4.3118886356789927</v>
      </c>
      <c r="AC31">
        <f t="shared" si="18"/>
        <v>1.2531536430757306</v>
      </c>
      <c r="AD31">
        <f t="shared" si="19"/>
        <v>-175.89851491568737</v>
      </c>
      <c r="AE31">
        <f t="shared" si="20"/>
        <v>23.145682058876908</v>
      </c>
      <c r="AF31">
        <f t="shared" si="21"/>
        <v>1.7621139513558595</v>
      </c>
      <c r="AG31">
        <f t="shared" si="22"/>
        <v>170.50512747574714</v>
      </c>
      <c r="AH31">
        <v>0</v>
      </c>
      <c r="AI31">
        <v>0</v>
      </c>
      <c r="AJ31">
        <f t="shared" si="23"/>
        <v>1</v>
      </c>
      <c r="AK31">
        <f t="shared" si="24"/>
        <v>0</v>
      </c>
      <c r="AL31">
        <f t="shared" si="25"/>
        <v>52168.852683052799</v>
      </c>
      <c r="AM31" t="s">
        <v>365</v>
      </c>
      <c r="AN31">
        <v>10238.9</v>
      </c>
      <c r="AO31">
        <v>302.21199999999999</v>
      </c>
      <c r="AP31">
        <v>4052.3</v>
      </c>
      <c r="AQ31">
        <f t="shared" si="26"/>
        <v>0.92542210596451402</v>
      </c>
      <c r="AR31">
        <v>-0.32343011824092399</v>
      </c>
      <c r="AS31" t="s">
        <v>442</v>
      </c>
      <c r="AT31">
        <v>10339.799999999999</v>
      </c>
      <c r="AU31">
        <v>677.50188461538505</v>
      </c>
      <c r="AV31">
        <v>1124.1600000000001</v>
      </c>
      <c r="AW31">
        <f t="shared" si="27"/>
        <v>0.39732610605662455</v>
      </c>
      <c r="AX31">
        <v>0.5</v>
      </c>
      <c r="AY31">
        <f t="shared" si="28"/>
        <v>1681.1214001975138</v>
      </c>
      <c r="AZ31">
        <f t="shared" si="29"/>
        <v>58.554247633134956</v>
      </c>
      <c r="BA31">
        <f t="shared" si="30"/>
        <v>333.97670987446929</v>
      </c>
      <c r="BB31">
        <f t="shared" si="31"/>
        <v>3.5022858994275118E-2</v>
      </c>
      <c r="BC31">
        <f t="shared" si="32"/>
        <v>2.604735980643325</v>
      </c>
      <c r="BD31">
        <f t="shared" si="33"/>
        <v>253.05467994677915</v>
      </c>
      <c r="BE31" t="s">
        <v>443</v>
      </c>
      <c r="BF31">
        <v>532.96</v>
      </c>
      <c r="BG31">
        <f t="shared" si="34"/>
        <v>532.96</v>
      </c>
      <c r="BH31">
        <f t="shared" si="35"/>
        <v>0.52590378593794473</v>
      </c>
      <c r="BI31">
        <f t="shared" si="36"/>
        <v>0.75551102060997122</v>
      </c>
      <c r="BJ31">
        <f t="shared" si="37"/>
        <v>0.83201395716242255</v>
      </c>
      <c r="BK31">
        <f t="shared" si="38"/>
        <v>0.54341407897411387</v>
      </c>
      <c r="BL31">
        <f t="shared" si="39"/>
        <v>0.78081901011389609</v>
      </c>
      <c r="BM31">
        <f t="shared" si="40"/>
        <v>0.59432624866110451</v>
      </c>
      <c r="BN31">
        <f t="shared" si="41"/>
        <v>0.40567375133889549</v>
      </c>
      <c r="BO31">
        <f t="shared" si="42"/>
        <v>1999.91</v>
      </c>
      <c r="BP31">
        <f t="shared" si="43"/>
        <v>1681.1214001975138</v>
      </c>
      <c r="BQ31">
        <f t="shared" si="44"/>
        <v>0.84059852703247329</v>
      </c>
      <c r="BR31">
        <f t="shared" si="45"/>
        <v>0.16075515717267366</v>
      </c>
      <c r="BS31">
        <v>6</v>
      </c>
      <c r="BT31">
        <v>0.5</v>
      </c>
      <c r="BU31" t="s">
        <v>368</v>
      </c>
      <c r="BV31">
        <v>2</v>
      </c>
      <c r="BW31">
        <v>1628176514.5</v>
      </c>
      <c r="BX31">
        <v>1423.25</v>
      </c>
      <c r="BY31">
        <v>1500.3</v>
      </c>
      <c r="BZ31">
        <v>30.276</v>
      </c>
      <c r="CA31">
        <v>25.636199999999999</v>
      </c>
      <c r="CB31">
        <v>1423.53</v>
      </c>
      <c r="CC31">
        <v>29.906300000000002</v>
      </c>
      <c r="CD31">
        <v>500.17700000000002</v>
      </c>
      <c r="CE31">
        <v>99.733800000000002</v>
      </c>
      <c r="CF31">
        <v>9.9922300000000006E-2</v>
      </c>
      <c r="CG31">
        <v>30.209099999999999</v>
      </c>
      <c r="CH31">
        <v>30.0623</v>
      </c>
      <c r="CI31">
        <v>999.9</v>
      </c>
      <c r="CJ31">
        <v>0</v>
      </c>
      <c r="CK31">
        <v>0</v>
      </c>
      <c r="CL31">
        <v>9998.1200000000008</v>
      </c>
      <c r="CM31">
        <v>0</v>
      </c>
      <c r="CN31">
        <v>1344.44</v>
      </c>
      <c r="CO31">
        <v>-77.052199999999999</v>
      </c>
      <c r="CP31">
        <v>1467.69</v>
      </c>
      <c r="CQ31">
        <v>1539.78</v>
      </c>
      <c r="CR31">
        <v>4.6398299999999999</v>
      </c>
      <c r="CS31">
        <v>1500.3</v>
      </c>
      <c r="CT31">
        <v>25.636199999999999</v>
      </c>
      <c r="CU31">
        <v>3.0195400000000001</v>
      </c>
      <c r="CV31">
        <v>2.5567899999999999</v>
      </c>
      <c r="CW31">
        <v>24.135999999999999</v>
      </c>
      <c r="CX31">
        <v>21.392600000000002</v>
      </c>
      <c r="CY31">
        <v>1999.91</v>
      </c>
      <c r="CZ31">
        <v>0.98</v>
      </c>
      <c r="DA31">
        <v>2.00001E-2</v>
      </c>
      <c r="DB31">
        <v>0</v>
      </c>
      <c r="DC31">
        <v>677.53899999999999</v>
      </c>
      <c r="DD31">
        <v>4.9996700000000001</v>
      </c>
      <c r="DE31">
        <v>13682</v>
      </c>
      <c r="DF31">
        <v>16733.3</v>
      </c>
      <c r="DG31">
        <v>48.686999999999998</v>
      </c>
      <c r="DH31">
        <v>50.25</v>
      </c>
      <c r="DI31">
        <v>49.375</v>
      </c>
      <c r="DJ31">
        <v>49.75</v>
      </c>
      <c r="DK31">
        <v>50.125</v>
      </c>
      <c r="DL31">
        <v>1955.01</v>
      </c>
      <c r="DM31">
        <v>39.9</v>
      </c>
      <c r="DN31">
        <v>0</v>
      </c>
      <c r="DO31">
        <v>107.39999985694899</v>
      </c>
      <c r="DP31">
        <v>0</v>
      </c>
      <c r="DQ31">
        <v>677.50188461538505</v>
      </c>
      <c r="DR31">
        <v>-0.12782906094565299</v>
      </c>
      <c r="DS31">
        <v>-16.967521345828299</v>
      </c>
      <c r="DT31">
        <v>13684.896153846201</v>
      </c>
      <c r="DU31">
        <v>15</v>
      </c>
      <c r="DV31">
        <v>1628176471.5</v>
      </c>
      <c r="DW31" t="s">
        <v>444</v>
      </c>
      <c r="DX31">
        <v>1628176471.5</v>
      </c>
      <c r="DY31">
        <v>1628176468.5</v>
      </c>
      <c r="DZ31">
        <v>16</v>
      </c>
      <c r="EA31">
        <v>-0.30099999999999999</v>
      </c>
      <c r="EB31">
        <v>6.0000000000000001E-3</v>
      </c>
      <c r="EC31">
        <v>-0.21199999999999999</v>
      </c>
      <c r="ED31">
        <v>0.37</v>
      </c>
      <c r="EE31">
        <v>1500</v>
      </c>
      <c r="EF31">
        <v>25</v>
      </c>
      <c r="EG31">
        <v>0.04</v>
      </c>
      <c r="EH31">
        <v>0.02</v>
      </c>
      <c r="EI31">
        <v>58.535849550792697</v>
      </c>
      <c r="EJ31">
        <v>-0.85462665260846304</v>
      </c>
      <c r="EK31">
        <v>0.170874892892804</v>
      </c>
      <c r="EL31">
        <v>1</v>
      </c>
      <c r="EM31">
        <v>0.32448118436173601</v>
      </c>
      <c r="EN31">
        <v>2.3426583209823101E-2</v>
      </c>
      <c r="EO31">
        <v>4.4656767211605896E-3</v>
      </c>
      <c r="EP31">
        <v>1</v>
      </c>
      <c r="EQ31">
        <v>2</v>
      </c>
      <c r="ER31">
        <v>2</v>
      </c>
      <c r="ES31" t="s">
        <v>370</v>
      </c>
      <c r="ET31">
        <v>2.9197299999999999</v>
      </c>
      <c r="EU31">
        <v>2.7863899999999999</v>
      </c>
      <c r="EV31">
        <v>0.20954100000000001</v>
      </c>
      <c r="EW31">
        <v>0.217336</v>
      </c>
      <c r="EX31">
        <v>0.13511100000000001</v>
      </c>
      <c r="EY31">
        <v>0.121583</v>
      </c>
      <c r="EZ31">
        <v>19119.5</v>
      </c>
      <c r="FA31">
        <v>16416.400000000001</v>
      </c>
      <c r="FB31">
        <v>23900.7</v>
      </c>
      <c r="FC31">
        <v>20591.3</v>
      </c>
      <c r="FD31">
        <v>30379.5</v>
      </c>
      <c r="FE31">
        <v>25901.5</v>
      </c>
      <c r="FF31">
        <v>38928</v>
      </c>
      <c r="FG31">
        <v>32776.5</v>
      </c>
      <c r="FH31">
        <v>2.0057299999999998</v>
      </c>
      <c r="FI31">
        <v>1.85728</v>
      </c>
      <c r="FJ31">
        <v>6.6757200000000003E-2</v>
      </c>
      <c r="FK31">
        <v>0</v>
      </c>
      <c r="FL31">
        <v>28.975100000000001</v>
      </c>
      <c r="FM31">
        <v>999.9</v>
      </c>
      <c r="FN31">
        <v>45.941000000000003</v>
      </c>
      <c r="FO31">
        <v>38.067999999999998</v>
      </c>
      <c r="FP31">
        <v>30.779599999999999</v>
      </c>
      <c r="FQ31">
        <v>60.882899999999999</v>
      </c>
      <c r="FR31">
        <v>33.060899999999997</v>
      </c>
      <c r="FS31">
        <v>1</v>
      </c>
      <c r="FT31">
        <v>0.520401</v>
      </c>
      <c r="FU31">
        <v>2.3877100000000002</v>
      </c>
      <c r="FV31">
        <v>20.398099999999999</v>
      </c>
      <c r="FW31">
        <v>5.2461900000000004</v>
      </c>
      <c r="FX31">
        <v>11.997999999999999</v>
      </c>
      <c r="FY31">
        <v>4.9637500000000001</v>
      </c>
      <c r="FZ31">
        <v>3.3010000000000002</v>
      </c>
      <c r="GA31">
        <v>9999</v>
      </c>
      <c r="GB31">
        <v>9999</v>
      </c>
      <c r="GC31">
        <v>9999</v>
      </c>
      <c r="GD31">
        <v>999.9</v>
      </c>
      <c r="GE31">
        <v>1.87107</v>
      </c>
      <c r="GF31">
        <v>1.8763700000000001</v>
      </c>
      <c r="GG31">
        <v>1.87653</v>
      </c>
      <c r="GH31">
        <v>1.87517</v>
      </c>
      <c r="GI31">
        <v>1.8775900000000001</v>
      </c>
      <c r="GJ31">
        <v>1.8734200000000001</v>
      </c>
      <c r="GK31">
        <v>1.8711199999999999</v>
      </c>
      <c r="GL31">
        <v>1.8785099999999999</v>
      </c>
      <c r="GM31">
        <v>5</v>
      </c>
      <c r="GN31">
        <v>0</v>
      </c>
      <c r="GO31">
        <v>0</v>
      </c>
      <c r="GP31">
        <v>0</v>
      </c>
      <c r="GQ31" t="s">
        <v>371</v>
      </c>
      <c r="GR31" t="s">
        <v>372</v>
      </c>
      <c r="GS31" t="s">
        <v>373</v>
      </c>
      <c r="GT31" t="s">
        <v>373</v>
      </c>
      <c r="GU31" t="s">
        <v>373</v>
      </c>
      <c r="GV31" t="s">
        <v>373</v>
      </c>
      <c r="GW31">
        <v>0</v>
      </c>
      <c r="GX31">
        <v>100</v>
      </c>
      <c r="GY31">
        <v>100</v>
      </c>
      <c r="GZ31">
        <v>-0.28000000000000003</v>
      </c>
      <c r="HA31">
        <v>0.36969999999999997</v>
      </c>
      <c r="HB31">
        <v>-1.3830971411294599</v>
      </c>
      <c r="HC31">
        <v>1.17587188380478E-3</v>
      </c>
      <c r="HD31">
        <v>-6.2601144054332803E-7</v>
      </c>
      <c r="HE31">
        <v>2.41796582943236E-10</v>
      </c>
      <c r="HF31">
        <v>0.36965500000000201</v>
      </c>
      <c r="HG31">
        <v>0</v>
      </c>
      <c r="HH31">
        <v>0</v>
      </c>
      <c r="HI31">
        <v>0</v>
      </c>
      <c r="HJ31">
        <v>2</v>
      </c>
      <c r="HK31">
        <v>2154</v>
      </c>
      <c r="HL31">
        <v>1</v>
      </c>
      <c r="HM31">
        <v>23</v>
      </c>
      <c r="HN31">
        <v>0.7</v>
      </c>
      <c r="HO31">
        <v>0.8</v>
      </c>
      <c r="HP31">
        <v>18</v>
      </c>
      <c r="HQ31">
        <v>508.01100000000002</v>
      </c>
      <c r="HR31">
        <v>476.27699999999999</v>
      </c>
      <c r="HS31">
        <v>27.000800000000002</v>
      </c>
      <c r="HT31">
        <v>33.829500000000003</v>
      </c>
      <c r="HU31">
        <v>30.0002</v>
      </c>
      <c r="HV31">
        <v>33.689900000000002</v>
      </c>
      <c r="HW31">
        <v>33.656999999999996</v>
      </c>
      <c r="HX31">
        <v>58.546599999999998</v>
      </c>
      <c r="HY31">
        <v>16.679600000000001</v>
      </c>
      <c r="HZ31">
        <v>35.172600000000003</v>
      </c>
      <c r="IA31">
        <v>27</v>
      </c>
      <c r="IB31">
        <v>1500</v>
      </c>
      <c r="IC31">
        <v>25.591000000000001</v>
      </c>
      <c r="ID31">
        <v>98.275499999999994</v>
      </c>
      <c r="IE31">
        <v>93.775999999999996</v>
      </c>
    </row>
    <row r="32" spans="1:239" x14ac:dyDescent="0.3">
      <c r="A32">
        <v>16</v>
      </c>
      <c r="B32">
        <v>1628176657.5</v>
      </c>
      <c r="C32">
        <v>1899.9000000953699</v>
      </c>
      <c r="D32" t="s">
        <v>445</v>
      </c>
      <c r="E32" t="s">
        <v>446</v>
      </c>
      <c r="F32">
        <v>0</v>
      </c>
      <c r="G32" t="s">
        <v>362</v>
      </c>
      <c r="H32" t="s">
        <v>363</v>
      </c>
      <c r="I32" t="s">
        <v>364</v>
      </c>
      <c r="J32">
        <v>1628176657.5</v>
      </c>
      <c r="K32">
        <f t="shared" si="0"/>
        <v>3.8402640591234704E-3</v>
      </c>
      <c r="L32">
        <f t="shared" si="1"/>
        <v>3.8402640591234705</v>
      </c>
      <c r="M32">
        <f t="shared" si="2"/>
        <v>57.993350842658607</v>
      </c>
      <c r="N32">
        <f t="shared" si="3"/>
        <v>1722.18</v>
      </c>
      <c r="O32">
        <f t="shared" si="4"/>
        <v>1373.8154816935116</v>
      </c>
      <c r="P32">
        <f t="shared" si="5"/>
        <v>137.15633997125263</v>
      </c>
      <c r="Q32">
        <f t="shared" si="6"/>
        <v>171.93568475478</v>
      </c>
      <c r="R32">
        <f t="shared" si="7"/>
        <v>0.30836057937807321</v>
      </c>
      <c r="S32">
        <f t="shared" si="8"/>
        <v>2.9189885866683727</v>
      </c>
      <c r="T32">
        <f t="shared" si="9"/>
        <v>0.29133897289736388</v>
      </c>
      <c r="U32">
        <f t="shared" si="10"/>
        <v>0.18353783916129054</v>
      </c>
      <c r="V32">
        <f t="shared" si="11"/>
        <v>321.4942503812037</v>
      </c>
      <c r="W32">
        <f t="shared" si="12"/>
        <v>31.139284728107921</v>
      </c>
      <c r="X32">
        <f t="shared" si="13"/>
        <v>30.131900000000002</v>
      </c>
      <c r="Y32">
        <f t="shared" si="14"/>
        <v>4.2928346697069166</v>
      </c>
      <c r="Z32">
        <f t="shared" si="15"/>
        <v>70.028175028965208</v>
      </c>
      <c r="AA32">
        <f t="shared" si="16"/>
        <v>3.0250828693355003</v>
      </c>
      <c r="AB32">
        <f t="shared" si="17"/>
        <v>4.3198082315928676</v>
      </c>
      <c r="AC32">
        <f t="shared" si="18"/>
        <v>1.2677518003714163</v>
      </c>
      <c r="AD32">
        <f t="shared" si="19"/>
        <v>-169.35564500734503</v>
      </c>
      <c r="AE32">
        <f t="shared" si="20"/>
        <v>17.184641585143257</v>
      </c>
      <c r="AF32">
        <f t="shared" si="21"/>
        <v>1.3114413781103438</v>
      </c>
      <c r="AG32">
        <f t="shared" si="22"/>
        <v>170.63468833711224</v>
      </c>
      <c r="AH32">
        <v>0</v>
      </c>
      <c r="AI32">
        <v>0</v>
      </c>
      <c r="AJ32">
        <f t="shared" si="23"/>
        <v>1</v>
      </c>
      <c r="AK32">
        <f t="shared" si="24"/>
        <v>0</v>
      </c>
      <c r="AL32">
        <f t="shared" si="25"/>
        <v>52004.828879703564</v>
      </c>
      <c r="AM32" t="s">
        <v>365</v>
      </c>
      <c r="AN32">
        <v>10238.9</v>
      </c>
      <c r="AO32">
        <v>302.21199999999999</v>
      </c>
      <c r="AP32">
        <v>4052.3</v>
      </c>
      <c r="AQ32">
        <f t="shared" si="26"/>
        <v>0.92542210596451402</v>
      </c>
      <c r="AR32">
        <v>-0.32343011824092399</v>
      </c>
      <c r="AS32" t="s">
        <v>447</v>
      </c>
      <c r="AT32">
        <v>10339.700000000001</v>
      </c>
      <c r="AU32">
        <v>676.19176000000004</v>
      </c>
      <c r="AV32">
        <v>1128.49</v>
      </c>
      <c r="AW32">
        <f t="shared" si="27"/>
        <v>0.40079951085078291</v>
      </c>
      <c r="AX32">
        <v>0.5</v>
      </c>
      <c r="AY32">
        <f t="shared" si="28"/>
        <v>1681.1130001975146</v>
      </c>
      <c r="AZ32">
        <f t="shared" si="29"/>
        <v>57.993350842658607</v>
      </c>
      <c r="BA32">
        <f t="shared" si="30"/>
        <v>336.89463408202801</v>
      </c>
      <c r="BB32">
        <f t="shared" si="31"/>
        <v>3.468938789602357E-2</v>
      </c>
      <c r="BC32">
        <f t="shared" si="32"/>
        <v>2.5909046602096608</v>
      </c>
      <c r="BD32">
        <f t="shared" si="33"/>
        <v>253.27343901966026</v>
      </c>
      <c r="BE32" t="s">
        <v>448</v>
      </c>
      <c r="BF32">
        <v>537.35</v>
      </c>
      <c r="BG32">
        <f t="shared" si="34"/>
        <v>537.35</v>
      </c>
      <c r="BH32">
        <f t="shared" si="35"/>
        <v>0.52383273223511062</v>
      </c>
      <c r="BI32">
        <f t="shared" si="36"/>
        <v>0.76512880197584321</v>
      </c>
      <c r="BJ32">
        <f t="shared" si="37"/>
        <v>0.83182122078550202</v>
      </c>
      <c r="BK32">
        <f t="shared" si="38"/>
        <v>0.54739233042632141</v>
      </c>
      <c r="BL32">
        <f t="shared" si="39"/>
        <v>0.77966437054277138</v>
      </c>
      <c r="BM32">
        <f t="shared" si="40"/>
        <v>0.60802569043686561</v>
      </c>
      <c r="BN32">
        <f t="shared" si="41"/>
        <v>0.39197430956313439</v>
      </c>
      <c r="BO32">
        <f t="shared" si="42"/>
        <v>1999.9</v>
      </c>
      <c r="BP32">
        <f t="shared" si="43"/>
        <v>1681.1130001975146</v>
      </c>
      <c r="BQ32">
        <f t="shared" si="44"/>
        <v>0.84059853002525853</v>
      </c>
      <c r="BR32">
        <f t="shared" si="45"/>
        <v>0.16075516294874928</v>
      </c>
      <c r="BS32">
        <v>6</v>
      </c>
      <c r="BT32">
        <v>0.5</v>
      </c>
      <c r="BU32" t="s">
        <v>368</v>
      </c>
      <c r="BV32">
        <v>2</v>
      </c>
      <c r="BW32">
        <v>1628176657.5</v>
      </c>
      <c r="BX32">
        <v>1722.18</v>
      </c>
      <c r="BY32">
        <v>1799.7</v>
      </c>
      <c r="BZ32">
        <v>30.3005</v>
      </c>
      <c r="CA32">
        <v>25.8323</v>
      </c>
      <c r="CB32">
        <v>1722.05</v>
      </c>
      <c r="CC32">
        <v>29.929200000000002</v>
      </c>
      <c r="CD32">
        <v>500.05399999999997</v>
      </c>
      <c r="CE32">
        <v>99.735799999999998</v>
      </c>
      <c r="CF32">
        <v>0.100271</v>
      </c>
      <c r="CG32">
        <v>30.241099999999999</v>
      </c>
      <c r="CH32">
        <v>30.131900000000002</v>
      </c>
      <c r="CI32">
        <v>999.9</v>
      </c>
      <c r="CJ32">
        <v>0</v>
      </c>
      <c r="CK32">
        <v>0</v>
      </c>
      <c r="CL32">
        <v>9966.25</v>
      </c>
      <c r="CM32">
        <v>0</v>
      </c>
      <c r="CN32">
        <v>1353.26</v>
      </c>
      <c r="CO32">
        <v>-77.518699999999995</v>
      </c>
      <c r="CP32">
        <v>1776</v>
      </c>
      <c r="CQ32">
        <v>1847.42</v>
      </c>
      <c r="CR32">
        <v>4.4682199999999996</v>
      </c>
      <c r="CS32">
        <v>1799.7</v>
      </c>
      <c r="CT32">
        <v>25.8323</v>
      </c>
      <c r="CU32">
        <v>3.0220500000000001</v>
      </c>
      <c r="CV32">
        <v>2.5764100000000001</v>
      </c>
      <c r="CW32">
        <v>24.149899999999999</v>
      </c>
      <c r="CX32">
        <v>21.517399999999999</v>
      </c>
      <c r="CY32">
        <v>1999.9</v>
      </c>
      <c r="CZ32">
        <v>0.98</v>
      </c>
      <c r="DA32">
        <v>2.00001E-2</v>
      </c>
      <c r="DB32">
        <v>0</v>
      </c>
      <c r="DC32">
        <v>676.2</v>
      </c>
      <c r="DD32">
        <v>4.9996700000000001</v>
      </c>
      <c r="DE32">
        <v>13658.6</v>
      </c>
      <c r="DF32">
        <v>16733.2</v>
      </c>
      <c r="DG32">
        <v>48.686999999999998</v>
      </c>
      <c r="DH32">
        <v>50.25</v>
      </c>
      <c r="DI32">
        <v>49.375</v>
      </c>
      <c r="DJ32">
        <v>49.811999999999998</v>
      </c>
      <c r="DK32">
        <v>50.186999999999998</v>
      </c>
      <c r="DL32">
        <v>1955</v>
      </c>
      <c r="DM32">
        <v>39.9</v>
      </c>
      <c r="DN32">
        <v>0</v>
      </c>
      <c r="DO32">
        <v>142.90000009536701</v>
      </c>
      <c r="DP32">
        <v>0</v>
      </c>
      <c r="DQ32">
        <v>676.19176000000004</v>
      </c>
      <c r="DR32">
        <v>-0.216923086956333</v>
      </c>
      <c r="DS32">
        <v>-18.715384536814099</v>
      </c>
      <c r="DT32">
        <v>13660.763999999999</v>
      </c>
      <c r="DU32">
        <v>15</v>
      </c>
      <c r="DV32">
        <v>1628176610</v>
      </c>
      <c r="DW32" t="s">
        <v>449</v>
      </c>
      <c r="DX32">
        <v>1628176610</v>
      </c>
      <c r="DY32">
        <v>1628176608</v>
      </c>
      <c r="DZ32">
        <v>17</v>
      </c>
      <c r="EA32">
        <v>0.111</v>
      </c>
      <c r="EB32">
        <v>2E-3</v>
      </c>
      <c r="EC32">
        <v>0.22600000000000001</v>
      </c>
      <c r="ED32">
        <v>0.371</v>
      </c>
      <c r="EE32">
        <v>1800</v>
      </c>
      <c r="EF32">
        <v>25</v>
      </c>
      <c r="EG32">
        <v>0.03</v>
      </c>
      <c r="EH32">
        <v>0.02</v>
      </c>
      <c r="EI32">
        <v>58.184253424509102</v>
      </c>
      <c r="EJ32">
        <v>-0.102172910950065</v>
      </c>
      <c r="EK32">
        <v>0.199229572134622</v>
      </c>
      <c r="EL32">
        <v>1</v>
      </c>
      <c r="EM32">
        <v>0.309012067073209</v>
      </c>
      <c r="EN32">
        <v>1.5459739347661899E-2</v>
      </c>
      <c r="EO32">
        <v>3.8794139796883499E-3</v>
      </c>
      <c r="EP32">
        <v>1</v>
      </c>
      <c r="EQ32">
        <v>2</v>
      </c>
      <c r="ER32">
        <v>2</v>
      </c>
      <c r="ES32" t="s">
        <v>370</v>
      </c>
      <c r="ET32">
        <v>2.91934</v>
      </c>
      <c r="EU32">
        <v>2.78647</v>
      </c>
      <c r="EV32">
        <v>0.234485</v>
      </c>
      <c r="EW32">
        <v>0.241728</v>
      </c>
      <c r="EX32">
        <v>0.13516800000000001</v>
      </c>
      <c r="EY32">
        <v>0.122207</v>
      </c>
      <c r="EZ32">
        <v>18512.3</v>
      </c>
      <c r="FA32">
        <v>15901.2</v>
      </c>
      <c r="FB32">
        <v>23898.5</v>
      </c>
      <c r="FC32">
        <v>20589</v>
      </c>
      <c r="FD32">
        <v>30375.5</v>
      </c>
      <c r="FE32">
        <v>25880.1</v>
      </c>
      <c r="FF32">
        <v>38925</v>
      </c>
      <c r="FG32">
        <v>32772.400000000001</v>
      </c>
      <c r="FH32">
        <v>2.0047999999999999</v>
      </c>
      <c r="FI32">
        <v>1.85592</v>
      </c>
      <c r="FJ32">
        <v>7.0031700000000002E-2</v>
      </c>
      <c r="FK32">
        <v>0</v>
      </c>
      <c r="FL32">
        <v>28.991399999999999</v>
      </c>
      <c r="FM32">
        <v>999.9</v>
      </c>
      <c r="FN32">
        <v>45.091999999999999</v>
      </c>
      <c r="FO32">
        <v>38.381</v>
      </c>
      <c r="FP32">
        <v>30.726099999999999</v>
      </c>
      <c r="FQ32">
        <v>60.352899999999998</v>
      </c>
      <c r="FR32">
        <v>33.906199999999998</v>
      </c>
      <c r="FS32">
        <v>1</v>
      </c>
      <c r="FT32">
        <v>0.52516300000000005</v>
      </c>
      <c r="FU32">
        <v>2.4135399999999998</v>
      </c>
      <c r="FV32">
        <v>20.398299999999999</v>
      </c>
      <c r="FW32">
        <v>5.2449899999999996</v>
      </c>
      <c r="FX32">
        <v>11.997999999999999</v>
      </c>
      <c r="FY32">
        <v>4.9638</v>
      </c>
      <c r="FZ32">
        <v>3.3010000000000002</v>
      </c>
      <c r="GA32">
        <v>9999</v>
      </c>
      <c r="GB32">
        <v>9999</v>
      </c>
      <c r="GC32">
        <v>9999</v>
      </c>
      <c r="GD32">
        <v>999.9</v>
      </c>
      <c r="GE32">
        <v>1.8710599999999999</v>
      </c>
      <c r="GF32">
        <v>1.8763700000000001</v>
      </c>
      <c r="GG32">
        <v>1.87653</v>
      </c>
      <c r="GH32">
        <v>1.87517</v>
      </c>
      <c r="GI32">
        <v>1.8775900000000001</v>
      </c>
      <c r="GJ32">
        <v>1.8734200000000001</v>
      </c>
      <c r="GK32">
        <v>1.87113</v>
      </c>
      <c r="GL32">
        <v>1.8785099999999999</v>
      </c>
      <c r="GM32">
        <v>5</v>
      </c>
      <c r="GN32">
        <v>0</v>
      </c>
      <c r="GO32">
        <v>0</v>
      </c>
      <c r="GP32">
        <v>0</v>
      </c>
      <c r="GQ32" t="s">
        <v>371</v>
      </c>
      <c r="GR32" t="s">
        <v>372</v>
      </c>
      <c r="GS32" t="s">
        <v>373</v>
      </c>
      <c r="GT32" t="s">
        <v>373</v>
      </c>
      <c r="GU32" t="s">
        <v>373</v>
      </c>
      <c r="GV32" t="s">
        <v>373</v>
      </c>
      <c r="GW32">
        <v>0</v>
      </c>
      <c r="GX32">
        <v>100</v>
      </c>
      <c r="GY32">
        <v>100</v>
      </c>
      <c r="GZ32">
        <v>0.13</v>
      </c>
      <c r="HA32">
        <v>0.37130000000000002</v>
      </c>
      <c r="HB32">
        <v>-1.2716516328643801</v>
      </c>
      <c r="HC32">
        <v>1.17587188380478E-3</v>
      </c>
      <c r="HD32">
        <v>-6.2601144054332803E-7</v>
      </c>
      <c r="HE32">
        <v>2.41796582943236E-10</v>
      </c>
      <c r="HF32">
        <v>0.37137500000000001</v>
      </c>
      <c r="HG32">
        <v>0</v>
      </c>
      <c r="HH32">
        <v>0</v>
      </c>
      <c r="HI32">
        <v>0</v>
      </c>
      <c r="HJ32">
        <v>2</v>
      </c>
      <c r="HK32">
        <v>2154</v>
      </c>
      <c r="HL32">
        <v>1</v>
      </c>
      <c r="HM32">
        <v>23</v>
      </c>
      <c r="HN32">
        <v>0.8</v>
      </c>
      <c r="HO32">
        <v>0.8</v>
      </c>
      <c r="HP32">
        <v>18</v>
      </c>
      <c r="HQ32">
        <v>507.83</v>
      </c>
      <c r="HR32">
        <v>475.77</v>
      </c>
      <c r="HS32">
        <v>26.999700000000001</v>
      </c>
      <c r="HT32">
        <v>33.887500000000003</v>
      </c>
      <c r="HU32">
        <v>30.0001</v>
      </c>
      <c r="HV32">
        <v>33.742699999999999</v>
      </c>
      <c r="HW32">
        <v>33.709299999999999</v>
      </c>
      <c r="HX32">
        <v>67.879099999999994</v>
      </c>
      <c r="HY32">
        <v>14.909800000000001</v>
      </c>
      <c r="HZ32">
        <v>35.397500000000001</v>
      </c>
      <c r="IA32">
        <v>27</v>
      </c>
      <c r="IB32">
        <v>1800</v>
      </c>
      <c r="IC32">
        <v>25.7972</v>
      </c>
      <c r="ID32">
        <v>98.267300000000006</v>
      </c>
      <c r="IE32">
        <v>93.764899999999997</v>
      </c>
    </row>
    <row r="33" spans="1:239" x14ac:dyDescent="0.3">
      <c r="A33">
        <v>17</v>
      </c>
      <c r="B33">
        <v>1628178092.5999999</v>
      </c>
      <c r="C33">
        <v>3335</v>
      </c>
      <c r="D33" t="s">
        <v>450</v>
      </c>
      <c r="E33" t="s">
        <v>451</v>
      </c>
      <c r="F33">
        <v>0</v>
      </c>
      <c r="G33" t="s">
        <v>452</v>
      </c>
      <c r="H33" t="s">
        <v>453</v>
      </c>
      <c r="I33" t="s">
        <v>364</v>
      </c>
      <c r="J33">
        <v>1628178092.5999999</v>
      </c>
      <c r="K33">
        <f t="shared" si="0"/>
        <v>4.7100029170295569E-3</v>
      </c>
      <c r="L33">
        <f t="shared" si="1"/>
        <v>4.7100029170295565</v>
      </c>
      <c r="M33">
        <f t="shared" si="2"/>
        <v>50.324229333342856</v>
      </c>
      <c r="N33">
        <f t="shared" si="3"/>
        <v>337.66899999999998</v>
      </c>
      <c r="O33">
        <f t="shared" si="4"/>
        <v>99.218480177930701</v>
      </c>
      <c r="P33">
        <f t="shared" si="5"/>
        <v>9.9059729815898176</v>
      </c>
      <c r="Q33">
        <f t="shared" si="6"/>
        <v>33.712872689864803</v>
      </c>
      <c r="R33">
        <f t="shared" si="7"/>
        <v>0.36491028762294653</v>
      </c>
      <c r="S33">
        <f t="shared" si="8"/>
        <v>2.9285981336372333</v>
      </c>
      <c r="T33">
        <f t="shared" si="9"/>
        <v>0.34140129021971433</v>
      </c>
      <c r="U33">
        <f t="shared" si="10"/>
        <v>0.21536166087911313</v>
      </c>
      <c r="V33">
        <f t="shared" si="11"/>
        <v>321.49642538129734</v>
      </c>
      <c r="W33">
        <f t="shared" si="12"/>
        <v>30.709403315590126</v>
      </c>
      <c r="X33">
        <f t="shared" si="13"/>
        <v>30.253</v>
      </c>
      <c r="Y33">
        <f t="shared" si="14"/>
        <v>4.3227565628363003</v>
      </c>
      <c r="Z33">
        <f t="shared" si="15"/>
        <v>70.157695529086894</v>
      </c>
      <c r="AA33">
        <f t="shared" si="16"/>
        <v>2.9958389519948803</v>
      </c>
      <c r="AB33">
        <f t="shared" si="17"/>
        <v>4.2701501658543304</v>
      </c>
      <c r="AC33">
        <f t="shared" si="18"/>
        <v>1.32691761084142</v>
      </c>
      <c r="AD33">
        <f t="shared" si="19"/>
        <v>-207.71112864100346</v>
      </c>
      <c r="AE33">
        <f t="shared" si="20"/>
        <v>-33.692996722710831</v>
      </c>
      <c r="AF33">
        <f t="shared" si="21"/>
        <v>-2.5618160118882325</v>
      </c>
      <c r="AG33">
        <f t="shared" si="22"/>
        <v>77.530484005694802</v>
      </c>
      <c r="AH33">
        <v>0</v>
      </c>
      <c r="AI33">
        <v>0</v>
      </c>
      <c r="AJ33">
        <f t="shared" si="23"/>
        <v>1</v>
      </c>
      <c r="AK33">
        <f t="shared" si="24"/>
        <v>0</v>
      </c>
      <c r="AL33">
        <f t="shared" si="25"/>
        <v>52313.976372892736</v>
      </c>
      <c r="AM33" t="s">
        <v>365</v>
      </c>
      <c r="AN33">
        <v>10238.9</v>
      </c>
      <c r="AO33">
        <v>302.21199999999999</v>
      </c>
      <c r="AP33">
        <v>4052.3</v>
      </c>
      <c r="AQ33">
        <f t="shared" si="26"/>
        <v>0.92542210596451402</v>
      </c>
      <c r="AR33">
        <v>-0.32343011824092399</v>
      </c>
      <c r="AS33" t="s">
        <v>454</v>
      </c>
      <c r="AT33">
        <v>10311.799999999999</v>
      </c>
      <c r="AU33">
        <v>731.98335999999995</v>
      </c>
      <c r="AV33">
        <v>1156.6300000000001</v>
      </c>
      <c r="AW33">
        <f t="shared" si="27"/>
        <v>0.36714129842732779</v>
      </c>
      <c r="AX33">
        <v>0.5</v>
      </c>
      <c r="AY33">
        <f t="shared" si="28"/>
        <v>1681.1217001975633</v>
      </c>
      <c r="AZ33">
        <f t="shared" si="29"/>
        <v>50.324229333342856</v>
      </c>
      <c r="BA33">
        <f t="shared" si="30"/>
        <v>308.60460191244516</v>
      </c>
      <c r="BB33">
        <f t="shared" si="31"/>
        <v>3.0127300983403955E-2</v>
      </c>
      <c r="BC33">
        <f t="shared" si="32"/>
        <v>2.5035404580548661</v>
      </c>
      <c r="BD33">
        <f t="shared" si="33"/>
        <v>254.66399707159349</v>
      </c>
      <c r="BE33" t="s">
        <v>455</v>
      </c>
      <c r="BF33">
        <v>551.49</v>
      </c>
      <c r="BG33">
        <f t="shared" si="34"/>
        <v>551.49</v>
      </c>
      <c r="BH33">
        <f t="shared" si="35"/>
        <v>0.52319237785635853</v>
      </c>
      <c r="BI33">
        <f t="shared" si="36"/>
        <v>0.70173288825726299</v>
      </c>
      <c r="BJ33">
        <f t="shared" si="37"/>
        <v>0.8271428612235453</v>
      </c>
      <c r="BK33">
        <f t="shared" si="38"/>
        <v>0.49700104632627135</v>
      </c>
      <c r="BL33">
        <f t="shared" si="39"/>
        <v>0.77216054663250566</v>
      </c>
      <c r="BM33">
        <f t="shared" si="40"/>
        <v>0.52869872690138475</v>
      </c>
      <c r="BN33">
        <f t="shared" si="41"/>
        <v>0.47130127309861525</v>
      </c>
      <c r="BO33">
        <f t="shared" si="42"/>
        <v>1999.91</v>
      </c>
      <c r="BP33">
        <f t="shared" si="43"/>
        <v>1681.1217001975633</v>
      </c>
      <c r="BQ33">
        <f t="shared" si="44"/>
        <v>0.8405986770392484</v>
      </c>
      <c r="BR33">
        <f t="shared" si="45"/>
        <v>0.16075544668574954</v>
      </c>
      <c r="BS33">
        <v>6</v>
      </c>
      <c r="BT33">
        <v>0.5</v>
      </c>
      <c r="BU33" t="s">
        <v>368</v>
      </c>
      <c r="BV33">
        <v>2</v>
      </c>
      <c r="BW33">
        <v>1628178092.5999999</v>
      </c>
      <c r="BX33">
        <v>337.66899999999998</v>
      </c>
      <c r="BY33">
        <v>399.95400000000001</v>
      </c>
      <c r="BZ33">
        <v>30.006399999999999</v>
      </c>
      <c r="CA33">
        <v>24.525099999999998</v>
      </c>
      <c r="CB33">
        <v>338.488</v>
      </c>
      <c r="CC33">
        <v>29.650099999999998</v>
      </c>
      <c r="CD33">
        <v>500.101</v>
      </c>
      <c r="CE33">
        <v>99.740300000000005</v>
      </c>
      <c r="CF33">
        <v>9.9699200000000002E-2</v>
      </c>
      <c r="CG33">
        <v>30.0396</v>
      </c>
      <c r="CH33">
        <v>30.253</v>
      </c>
      <c r="CI33">
        <v>999.9</v>
      </c>
      <c r="CJ33">
        <v>0</v>
      </c>
      <c r="CK33">
        <v>0</v>
      </c>
      <c r="CL33">
        <v>10020.6</v>
      </c>
      <c r="CM33">
        <v>0</v>
      </c>
      <c r="CN33">
        <v>1374.13</v>
      </c>
      <c r="CO33">
        <v>-62.285200000000003</v>
      </c>
      <c r="CP33">
        <v>348.11500000000001</v>
      </c>
      <c r="CQ33">
        <v>410.01</v>
      </c>
      <c r="CR33">
        <v>5.4813000000000001</v>
      </c>
      <c r="CS33">
        <v>399.95400000000001</v>
      </c>
      <c r="CT33">
        <v>24.525099999999998</v>
      </c>
      <c r="CU33">
        <v>2.9928499999999998</v>
      </c>
      <c r="CV33">
        <v>2.4461400000000002</v>
      </c>
      <c r="CW33">
        <v>23.988199999999999</v>
      </c>
      <c r="CX33">
        <v>20.672499999999999</v>
      </c>
      <c r="CY33">
        <v>1999.91</v>
      </c>
      <c r="CZ33">
        <v>0.97999599999999998</v>
      </c>
      <c r="DA33">
        <v>2.0003799999999999E-2</v>
      </c>
      <c r="DB33">
        <v>0</v>
      </c>
      <c r="DC33">
        <v>732.03399999999999</v>
      </c>
      <c r="DD33">
        <v>4.9996700000000001</v>
      </c>
      <c r="DE33">
        <v>14854.6</v>
      </c>
      <c r="DF33">
        <v>16733.2</v>
      </c>
      <c r="DG33">
        <v>48.375</v>
      </c>
      <c r="DH33">
        <v>49.311999999999998</v>
      </c>
      <c r="DI33">
        <v>49</v>
      </c>
      <c r="DJ33">
        <v>49.25</v>
      </c>
      <c r="DK33">
        <v>49.811999999999998</v>
      </c>
      <c r="DL33">
        <v>1955</v>
      </c>
      <c r="DM33">
        <v>39.909999999999997</v>
      </c>
      <c r="DN33">
        <v>0</v>
      </c>
      <c r="DO33">
        <v>1434.39999985695</v>
      </c>
      <c r="DP33">
        <v>0</v>
      </c>
      <c r="DQ33">
        <v>731.98335999999995</v>
      </c>
      <c r="DR33">
        <v>1.0841538395043899</v>
      </c>
      <c r="DS33">
        <v>10.6538461863947</v>
      </c>
      <c r="DT33">
        <v>14852.76</v>
      </c>
      <c r="DU33">
        <v>15</v>
      </c>
      <c r="DV33">
        <v>1628178053.0999999</v>
      </c>
      <c r="DW33" t="s">
        <v>456</v>
      </c>
      <c r="DX33">
        <v>1628178047.5999999</v>
      </c>
      <c r="DY33">
        <v>1628178053.0999999</v>
      </c>
      <c r="DZ33">
        <v>20</v>
      </c>
      <c r="EA33">
        <v>0.88700000000000001</v>
      </c>
      <c r="EB33">
        <v>-0.14399999999999999</v>
      </c>
      <c r="EC33">
        <v>-0.76800000000000002</v>
      </c>
      <c r="ED33">
        <v>0.35599999999999998</v>
      </c>
      <c r="EE33">
        <v>400</v>
      </c>
      <c r="EF33">
        <v>25</v>
      </c>
      <c r="EG33">
        <v>0.03</v>
      </c>
      <c r="EH33">
        <v>0.02</v>
      </c>
      <c r="EI33">
        <v>50.435772128273101</v>
      </c>
      <c r="EJ33">
        <v>-0.52614403686927003</v>
      </c>
      <c r="EK33">
        <v>0.11046538700030201</v>
      </c>
      <c r="EL33">
        <v>1</v>
      </c>
      <c r="EM33">
        <v>0.35176521939503702</v>
      </c>
      <c r="EN33">
        <v>0.100690225174017</v>
      </c>
      <c r="EO33">
        <v>1.8033336386884601E-2</v>
      </c>
      <c r="EP33">
        <v>1</v>
      </c>
      <c r="EQ33">
        <v>2</v>
      </c>
      <c r="ER33">
        <v>2</v>
      </c>
      <c r="ES33" t="s">
        <v>370</v>
      </c>
      <c r="ET33">
        <v>2.9205000000000001</v>
      </c>
      <c r="EU33">
        <v>2.7863699999999998</v>
      </c>
      <c r="EV33">
        <v>7.8067300000000006E-2</v>
      </c>
      <c r="EW33">
        <v>8.9419899999999997E-2</v>
      </c>
      <c r="EX33">
        <v>0.134579</v>
      </c>
      <c r="EY33">
        <v>0.118171</v>
      </c>
      <c r="EZ33">
        <v>22360.400000000001</v>
      </c>
      <c r="FA33">
        <v>19143</v>
      </c>
      <c r="FB33">
        <v>23958.5</v>
      </c>
      <c r="FC33">
        <v>20631.599999999999</v>
      </c>
      <c r="FD33">
        <v>30463.200000000001</v>
      </c>
      <c r="FE33">
        <v>26045.9</v>
      </c>
      <c r="FF33">
        <v>39018.300000000003</v>
      </c>
      <c r="FG33">
        <v>32834</v>
      </c>
      <c r="FH33">
        <v>2.0165500000000001</v>
      </c>
      <c r="FI33">
        <v>1.83765</v>
      </c>
      <c r="FJ33">
        <v>8.1360299999999997E-2</v>
      </c>
      <c r="FK33">
        <v>0</v>
      </c>
      <c r="FL33">
        <v>28.928100000000001</v>
      </c>
      <c r="FM33">
        <v>999.9</v>
      </c>
      <c r="FN33">
        <v>39.927999999999997</v>
      </c>
      <c r="FO33">
        <v>41.523000000000003</v>
      </c>
      <c r="FP33">
        <v>32.1798</v>
      </c>
      <c r="FQ33">
        <v>60.664700000000003</v>
      </c>
      <c r="FR33">
        <v>34.647399999999998</v>
      </c>
      <c r="FS33">
        <v>1</v>
      </c>
      <c r="FT33">
        <v>0.44165399999999999</v>
      </c>
      <c r="FU33">
        <v>2.0327299999999999</v>
      </c>
      <c r="FV33">
        <v>20.4025</v>
      </c>
      <c r="FW33">
        <v>5.2473900000000002</v>
      </c>
      <c r="FX33">
        <v>11.997999999999999</v>
      </c>
      <c r="FY33">
        <v>4.9640000000000004</v>
      </c>
      <c r="FZ33">
        <v>3.3010000000000002</v>
      </c>
      <c r="GA33">
        <v>9999</v>
      </c>
      <c r="GB33">
        <v>9999</v>
      </c>
      <c r="GC33">
        <v>9999</v>
      </c>
      <c r="GD33">
        <v>999.9</v>
      </c>
      <c r="GE33">
        <v>1.87103</v>
      </c>
      <c r="GF33">
        <v>1.8763700000000001</v>
      </c>
      <c r="GG33">
        <v>1.8764799999999999</v>
      </c>
      <c r="GH33">
        <v>1.8751500000000001</v>
      </c>
      <c r="GI33">
        <v>1.8775299999999999</v>
      </c>
      <c r="GJ33">
        <v>1.8733500000000001</v>
      </c>
      <c r="GK33">
        <v>1.8710599999999999</v>
      </c>
      <c r="GL33">
        <v>1.8783700000000001</v>
      </c>
      <c r="GM33">
        <v>5</v>
      </c>
      <c r="GN33">
        <v>0</v>
      </c>
      <c r="GO33">
        <v>0</v>
      </c>
      <c r="GP33">
        <v>0</v>
      </c>
      <c r="GQ33" t="s">
        <v>371</v>
      </c>
      <c r="GR33" t="s">
        <v>372</v>
      </c>
      <c r="GS33" t="s">
        <v>373</v>
      </c>
      <c r="GT33" t="s">
        <v>373</v>
      </c>
      <c r="GU33" t="s">
        <v>373</v>
      </c>
      <c r="GV33" t="s">
        <v>373</v>
      </c>
      <c r="GW33">
        <v>0</v>
      </c>
      <c r="GX33">
        <v>100</v>
      </c>
      <c r="GY33">
        <v>100</v>
      </c>
      <c r="GZ33">
        <v>-0.81899999999999995</v>
      </c>
      <c r="HA33">
        <v>0.35630000000000001</v>
      </c>
      <c r="HB33">
        <v>-1.1546125306903201</v>
      </c>
      <c r="HC33">
        <v>1.17587188380478E-3</v>
      </c>
      <c r="HD33">
        <v>-6.2601144054332803E-7</v>
      </c>
      <c r="HE33">
        <v>2.41796582943236E-10</v>
      </c>
      <c r="HF33">
        <v>0.35625238095237999</v>
      </c>
      <c r="HG33">
        <v>0</v>
      </c>
      <c r="HH33">
        <v>0</v>
      </c>
      <c r="HI33">
        <v>0</v>
      </c>
      <c r="HJ33">
        <v>2</v>
      </c>
      <c r="HK33">
        <v>2154</v>
      </c>
      <c r="HL33">
        <v>1</v>
      </c>
      <c r="HM33">
        <v>23</v>
      </c>
      <c r="HN33">
        <v>0.8</v>
      </c>
      <c r="HO33">
        <v>0.7</v>
      </c>
      <c r="HP33">
        <v>18</v>
      </c>
      <c r="HQ33">
        <v>508.30900000000003</v>
      </c>
      <c r="HR33">
        <v>457.06200000000001</v>
      </c>
      <c r="HS33">
        <v>27.000599999999999</v>
      </c>
      <c r="HT33">
        <v>32.871600000000001</v>
      </c>
      <c r="HU33">
        <v>30.0001</v>
      </c>
      <c r="HV33">
        <v>32.8416</v>
      </c>
      <c r="HW33">
        <v>32.824100000000001</v>
      </c>
      <c r="HX33">
        <v>19.992699999999999</v>
      </c>
      <c r="HY33">
        <v>22.363099999999999</v>
      </c>
      <c r="HZ33">
        <v>29.947800000000001</v>
      </c>
      <c r="IA33">
        <v>27</v>
      </c>
      <c r="IB33">
        <v>400</v>
      </c>
      <c r="IC33">
        <v>24.509399999999999</v>
      </c>
      <c r="ID33">
        <v>98.507199999999997</v>
      </c>
      <c r="IE33">
        <v>93.947900000000004</v>
      </c>
    </row>
    <row r="34" spans="1:239" x14ac:dyDescent="0.3">
      <c r="A34">
        <v>18</v>
      </c>
      <c r="B34">
        <v>1628178214.5999999</v>
      </c>
      <c r="C34">
        <v>3457</v>
      </c>
      <c r="D34" t="s">
        <v>457</v>
      </c>
      <c r="E34" t="s">
        <v>458</v>
      </c>
      <c r="F34">
        <v>0</v>
      </c>
      <c r="G34" t="s">
        <v>452</v>
      </c>
      <c r="H34" t="s">
        <v>453</v>
      </c>
      <c r="I34" t="s">
        <v>364</v>
      </c>
      <c r="J34">
        <v>1628178214.5999999</v>
      </c>
      <c r="K34">
        <f t="shared" si="0"/>
        <v>4.9533779982797316E-3</v>
      </c>
      <c r="L34">
        <f t="shared" si="1"/>
        <v>4.9533779982797315</v>
      </c>
      <c r="M34">
        <f t="shared" si="2"/>
        <v>41.749481061430764</v>
      </c>
      <c r="N34">
        <f t="shared" si="3"/>
        <v>248.48500000000001</v>
      </c>
      <c r="O34">
        <f t="shared" si="4"/>
        <v>63.599415686989104</v>
      </c>
      <c r="P34">
        <f t="shared" si="5"/>
        <v>6.3498022954524274</v>
      </c>
      <c r="Q34">
        <f t="shared" si="6"/>
        <v>24.808885527360001</v>
      </c>
      <c r="R34">
        <f t="shared" si="7"/>
        <v>0.3913403568883555</v>
      </c>
      <c r="S34">
        <f t="shared" si="8"/>
        <v>2.9193960786321549</v>
      </c>
      <c r="T34">
        <f t="shared" si="9"/>
        <v>0.36435865186541255</v>
      </c>
      <c r="U34">
        <f t="shared" si="10"/>
        <v>0.22999314553683839</v>
      </c>
      <c r="V34">
        <f t="shared" si="11"/>
        <v>321.52515338126301</v>
      </c>
      <c r="W34">
        <f t="shared" si="12"/>
        <v>30.644171903676778</v>
      </c>
      <c r="X34">
        <f t="shared" si="13"/>
        <v>30.217400000000001</v>
      </c>
      <c r="Y34">
        <f t="shared" si="14"/>
        <v>4.3139415646715511</v>
      </c>
      <c r="Z34">
        <f t="shared" si="15"/>
        <v>70.420944217376984</v>
      </c>
      <c r="AA34">
        <f t="shared" si="16"/>
        <v>3.0063894404544</v>
      </c>
      <c r="AB34">
        <f t="shared" si="17"/>
        <v>4.2691694550050459</v>
      </c>
      <c r="AC34">
        <f t="shared" si="18"/>
        <v>1.3075521242171511</v>
      </c>
      <c r="AD34">
        <f t="shared" si="19"/>
        <v>-218.44396972413617</v>
      </c>
      <c r="AE34">
        <f t="shared" si="20"/>
        <v>-28.613589516923618</v>
      </c>
      <c r="AF34">
        <f t="shared" si="21"/>
        <v>-2.1820378727663607</v>
      </c>
      <c r="AG34">
        <f t="shared" si="22"/>
        <v>72.285556267436846</v>
      </c>
      <c r="AH34">
        <v>0</v>
      </c>
      <c r="AI34">
        <v>0</v>
      </c>
      <c r="AJ34">
        <f t="shared" si="23"/>
        <v>1</v>
      </c>
      <c r="AK34">
        <f t="shared" si="24"/>
        <v>0</v>
      </c>
      <c r="AL34">
        <f t="shared" si="25"/>
        <v>52051.816816976534</v>
      </c>
      <c r="AM34" t="s">
        <v>365</v>
      </c>
      <c r="AN34">
        <v>10238.9</v>
      </c>
      <c r="AO34">
        <v>302.21199999999999</v>
      </c>
      <c r="AP34">
        <v>4052.3</v>
      </c>
      <c r="AQ34">
        <f t="shared" si="26"/>
        <v>0.92542210596451402</v>
      </c>
      <c r="AR34">
        <v>-0.32343011824092399</v>
      </c>
      <c r="AS34" t="s">
        <v>459</v>
      </c>
      <c r="AT34">
        <v>10311.1</v>
      </c>
      <c r="AU34">
        <v>703.60708</v>
      </c>
      <c r="AV34">
        <v>1046.1500000000001</v>
      </c>
      <c r="AW34">
        <f t="shared" si="27"/>
        <v>0.32743193614682409</v>
      </c>
      <c r="AX34">
        <v>0.5</v>
      </c>
      <c r="AY34">
        <f t="shared" si="28"/>
        <v>1681.2729001975451</v>
      </c>
      <c r="AZ34">
        <f t="shared" si="29"/>
        <v>41.749481061430764</v>
      </c>
      <c r="BA34">
        <f t="shared" si="30"/>
        <v>275.25122045143416</v>
      </c>
      <c r="BB34">
        <f t="shared" si="31"/>
        <v>2.5024439027553604E-2</v>
      </c>
      <c r="BC34">
        <f t="shared" si="32"/>
        <v>2.8735362997658078</v>
      </c>
      <c r="BD34">
        <f t="shared" si="33"/>
        <v>248.87707415702448</v>
      </c>
      <c r="BE34" t="s">
        <v>460</v>
      </c>
      <c r="BF34">
        <v>546.08000000000004</v>
      </c>
      <c r="BG34">
        <f t="shared" si="34"/>
        <v>546.08000000000004</v>
      </c>
      <c r="BH34">
        <f t="shared" si="35"/>
        <v>0.47800984562443249</v>
      </c>
      <c r="BI34">
        <f t="shared" si="36"/>
        <v>0.68498994140820302</v>
      </c>
      <c r="BJ34">
        <f t="shared" si="37"/>
        <v>0.8573763197973886</v>
      </c>
      <c r="BK34">
        <f t="shared" si="38"/>
        <v>0.46044552099771763</v>
      </c>
      <c r="BL34">
        <f t="shared" si="39"/>
        <v>0.80162118862277365</v>
      </c>
      <c r="BM34">
        <f t="shared" si="40"/>
        <v>0.53163095971716423</v>
      </c>
      <c r="BN34">
        <f t="shared" si="41"/>
        <v>0.46836904028283577</v>
      </c>
      <c r="BO34">
        <f t="shared" si="42"/>
        <v>2000.09</v>
      </c>
      <c r="BP34">
        <f t="shared" si="43"/>
        <v>1681.2729001975451</v>
      </c>
      <c r="BQ34">
        <f t="shared" si="44"/>
        <v>0.84059862316073042</v>
      </c>
      <c r="BR34">
        <f t="shared" si="45"/>
        <v>0.16075534270021</v>
      </c>
      <c r="BS34">
        <v>6</v>
      </c>
      <c r="BT34">
        <v>0.5</v>
      </c>
      <c r="BU34" t="s">
        <v>368</v>
      </c>
      <c r="BV34">
        <v>2</v>
      </c>
      <c r="BW34">
        <v>1628178214.5999999</v>
      </c>
      <c r="BX34">
        <v>248.48500000000001</v>
      </c>
      <c r="BY34">
        <v>300.04199999999997</v>
      </c>
      <c r="BZ34">
        <v>30.111899999999999</v>
      </c>
      <c r="CA34">
        <v>24.349</v>
      </c>
      <c r="CB34">
        <v>249.17500000000001</v>
      </c>
      <c r="CC34">
        <v>29.751999999999999</v>
      </c>
      <c r="CD34">
        <v>500.18799999999999</v>
      </c>
      <c r="CE34">
        <v>99.740300000000005</v>
      </c>
      <c r="CF34">
        <v>0.100276</v>
      </c>
      <c r="CG34">
        <v>30.035599999999999</v>
      </c>
      <c r="CH34">
        <v>30.217400000000001</v>
      </c>
      <c r="CI34">
        <v>999.9</v>
      </c>
      <c r="CJ34">
        <v>0</v>
      </c>
      <c r="CK34">
        <v>0</v>
      </c>
      <c r="CL34">
        <v>9968.1200000000008</v>
      </c>
      <c r="CM34">
        <v>0</v>
      </c>
      <c r="CN34">
        <v>1381.67</v>
      </c>
      <c r="CO34">
        <v>-51.556699999999999</v>
      </c>
      <c r="CP34">
        <v>256.2</v>
      </c>
      <c r="CQ34">
        <v>307.52999999999997</v>
      </c>
      <c r="CR34">
        <v>5.7629000000000001</v>
      </c>
      <c r="CS34">
        <v>300.04199999999997</v>
      </c>
      <c r="CT34">
        <v>24.349</v>
      </c>
      <c r="CU34">
        <v>3.0033699999999999</v>
      </c>
      <c r="CV34">
        <v>2.4285700000000001</v>
      </c>
      <c r="CW34">
        <v>24.046600000000002</v>
      </c>
      <c r="CX34">
        <v>20.555599999999998</v>
      </c>
      <c r="CY34">
        <v>2000.09</v>
      </c>
      <c r="CZ34">
        <v>0.97999599999999998</v>
      </c>
      <c r="DA34">
        <v>2.0003799999999999E-2</v>
      </c>
      <c r="DB34">
        <v>0</v>
      </c>
      <c r="DC34">
        <v>703.91200000000003</v>
      </c>
      <c r="DD34">
        <v>4.9996700000000001</v>
      </c>
      <c r="DE34">
        <v>14292.9</v>
      </c>
      <c r="DF34">
        <v>16734.8</v>
      </c>
      <c r="DG34">
        <v>48.5</v>
      </c>
      <c r="DH34">
        <v>49.375</v>
      </c>
      <c r="DI34">
        <v>49.061999999999998</v>
      </c>
      <c r="DJ34">
        <v>49.311999999999998</v>
      </c>
      <c r="DK34">
        <v>49.875</v>
      </c>
      <c r="DL34">
        <v>1955.18</v>
      </c>
      <c r="DM34">
        <v>39.909999999999997</v>
      </c>
      <c r="DN34">
        <v>0</v>
      </c>
      <c r="DO34">
        <v>121.200000047684</v>
      </c>
      <c r="DP34">
        <v>0</v>
      </c>
      <c r="DQ34">
        <v>703.60708</v>
      </c>
      <c r="DR34">
        <v>0.44484614971303099</v>
      </c>
      <c r="DS34">
        <v>25.823076889889201</v>
      </c>
      <c r="DT34">
        <v>14289.904</v>
      </c>
      <c r="DU34">
        <v>15</v>
      </c>
      <c r="DV34">
        <v>1628178174.5999999</v>
      </c>
      <c r="DW34" t="s">
        <v>461</v>
      </c>
      <c r="DX34">
        <v>1628178163.0999999</v>
      </c>
      <c r="DY34">
        <v>1628178174.5999999</v>
      </c>
      <c r="DZ34">
        <v>21</v>
      </c>
      <c r="EA34">
        <v>0.20699999999999999</v>
      </c>
      <c r="EB34">
        <v>4.0000000000000001E-3</v>
      </c>
      <c r="EC34">
        <v>-0.64400000000000002</v>
      </c>
      <c r="ED34">
        <v>0.36</v>
      </c>
      <c r="EE34">
        <v>300</v>
      </c>
      <c r="EF34">
        <v>25</v>
      </c>
      <c r="EG34">
        <v>0.03</v>
      </c>
      <c r="EH34">
        <v>0.02</v>
      </c>
      <c r="EI34">
        <v>41.458136960986501</v>
      </c>
      <c r="EJ34">
        <v>0.72154112213819299</v>
      </c>
      <c r="EK34">
        <v>0.127175806026632</v>
      </c>
      <c r="EL34">
        <v>1</v>
      </c>
      <c r="EM34">
        <v>0.38095991193244599</v>
      </c>
      <c r="EN34">
        <v>9.31655069596104E-2</v>
      </c>
      <c r="EO34">
        <v>1.7016462747126801E-2</v>
      </c>
      <c r="EP34">
        <v>1</v>
      </c>
      <c r="EQ34">
        <v>2</v>
      </c>
      <c r="ER34">
        <v>2</v>
      </c>
      <c r="ES34" t="s">
        <v>370</v>
      </c>
      <c r="ET34">
        <v>2.9207000000000001</v>
      </c>
      <c r="EU34">
        <v>2.7864900000000001</v>
      </c>
      <c r="EV34">
        <v>6.0679499999999997E-2</v>
      </c>
      <c r="EW34">
        <v>7.1221599999999996E-2</v>
      </c>
      <c r="EX34">
        <v>0.13489599999999999</v>
      </c>
      <c r="EY34">
        <v>0.117587</v>
      </c>
      <c r="EZ34">
        <v>22780.3</v>
      </c>
      <c r="FA34">
        <v>19524.7</v>
      </c>
      <c r="FB34">
        <v>23957</v>
      </c>
      <c r="FC34">
        <v>20630.900000000001</v>
      </c>
      <c r="FD34">
        <v>30450.400000000001</v>
      </c>
      <c r="FE34">
        <v>26062.2</v>
      </c>
      <c r="FF34">
        <v>39016.300000000003</v>
      </c>
      <c r="FG34">
        <v>32832.9</v>
      </c>
      <c r="FH34">
        <v>2.0167299999999999</v>
      </c>
      <c r="FI34">
        <v>1.8344</v>
      </c>
      <c r="FJ34">
        <v>7.7940499999999996E-2</v>
      </c>
      <c r="FK34">
        <v>0</v>
      </c>
      <c r="FL34">
        <v>28.9481</v>
      </c>
      <c r="FM34">
        <v>999.9</v>
      </c>
      <c r="FN34">
        <v>39.347999999999999</v>
      </c>
      <c r="FO34">
        <v>41.774999999999999</v>
      </c>
      <c r="FP34">
        <v>32.135199999999998</v>
      </c>
      <c r="FQ34">
        <v>60.944699999999997</v>
      </c>
      <c r="FR34">
        <v>34.1907</v>
      </c>
      <c r="FS34">
        <v>1</v>
      </c>
      <c r="FT34">
        <v>0.44438499999999997</v>
      </c>
      <c r="FU34">
        <v>2.09632</v>
      </c>
      <c r="FV34">
        <v>20.401599999999998</v>
      </c>
      <c r="FW34">
        <v>5.2472399999999997</v>
      </c>
      <c r="FX34">
        <v>11.997999999999999</v>
      </c>
      <c r="FY34">
        <v>4.9638</v>
      </c>
      <c r="FZ34">
        <v>3.3010000000000002</v>
      </c>
      <c r="GA34">
        <v>9999</v>
      </c>
      <c r="GB34">
        <v>9999</v>
      </c>
      <c r="GC34">
        <v>9999</v>
      </c>
      <c r="GD34">
        <v>999.9</v>
      </c>
      <c r="GE34">
        <v>1.87103</v>
      </c>
      <c r="GF34">
        <v>1.87636</v>
      </c>
      <c r="GG34">
        <v>1.87645</v>
      </c>
      <c r="GH34">
        <v>1.8751500000000001</v>
      </c>
      <c r="GI34">
        <v>1.87748</v>
      </c>
      <c r="GJ34">
        <v>1.8733500000000001</v>
      </c>
      <c r="GK34">
        <v>1.87107</v>
      </c>
      <c r="GL34">
        <v>1.87836</v>
      </c>
      <c r="GM34">
        <v>5</v>
      </c>
      <c r="GN34">
        <v>0</v>
      </c>
      <c r="GO34">
        <v>0</v>
      </c>
      <c r="GP34">
        <v>0</v>
      </c>
      <c r="GQ34" t="s">
        <v>371</v>
      </c>
      <c r="GR34" t="s">
        <v>372</v>
      </c>
      <c r="GS34" t="s">
        <v>373</v>
      </c>
      <c r="GT34" t="s">
        <v>373</v>
      </c>
      <c r="GU34" t="s">
        <v>373</v>
      </c>
      <c r="GV34" t="s">
        <v>373</v>
      </c>
      <c r="GW34">
        <v>0</v>
      </c>
      <c r="GX34">
        <v>100</v>
      </c>
      <c r="GY34">
        <v>100</v>
      </c>
      <c r="GZ34">
        <v>-0.69</v>
      </c>
      <c r="HA34">
        <v>0.3599</v>
      </c>
      <c r="HB34">
        <v>-0.94777086372813901</v>
      </c>
      <c r="HC34">
        <v>1.17587188380478E-3</v>
      </c>
      <c r="HD34">
        <v>-6.2601144054332803E-7</v>
      </c>
      <c r="HE34">
        <v>2.41796582943236E-10</v>
      </c>
      <c r="HF34">
        <v>0.35989047619047598</v>
      </c>
      <c r="HG34">
        <v>0</v>
      </c>
      <c r="HH34">
        <v>0</v>
      </c>
      <c r="HI34">
        <v>0</v>
      </c>
      <c r="HJ34">
        <v>2</v>
      </c>
      <c r="HK34">
        <v>2154</v>
      </c>
      <c r="HL34">
        <v>1</v>
      </c>
      <c r="HM34">
        <v>23</v>
      </c>
      <c r="HN34">
        <v>0.9</v>
      </c>
      <c r="HO34">
        <v>0.7</v>
      </c>
      <c r="HP34">
        <v>18</v>
      </c>
      <c r="HQ34">
        <v>508.44200000000001</v>
      </c>
      <c r="HR34">
        <v>454.96</v>
      </c>
      <c r="HS34">
        <v>27.000699999999998</v>
      </c>
      <c r="HT34">
        <v>32.894799999999996</v>
      </c>
      <c r="HU34">
        <v>30.000299999999999</v>
      </c>
      <c r="HV34">
        <v>32.8446</v>
      </c>
      <c r="HW34">
        <v>32.824100000000001</v>
      </c>
      <c r="HX34">
        <v>15.914300000000001</v>
      </c>
      <c r="HY34">
        <v>22.944700000000001</v>
      </c>
      <c r="HZ34">
        <v>28.2257</v>
      </c>
      <c r="IA34">
        <v>27</v>
      </c>
      <c r="IB34">
        <v>300</v>
      </c>
      <c r="IC34">
        <v>24.283999999999999</v>
      </c>
      <c r="ID34">
        <v>98.5017</v>
      </c>
      <c r="IE34">
        <v>93.944699999999997</v>
      </c>
    </row>
    <row r="35" spans="1:239" x14ac:dyDescent="0.3">
      <c r="A35">
        <v>19</v>
      </c>
      <c r="B35">
        <v>1628178322.0999999</v>
      </c>
      <c r="C35">
        <v>3564.5</v>
      </c>
      <c r="D35" t="s">
        <v>462</v>
      </c>
      <c r="E35" t="s">
        <v>463</v>
      </c>
      <c r="F35">
        <v>0</v>
      </c>
      <c r="G35" t="s">
        <v>452</v>
      </c>
      <c r="H35" t="s">
        <v>453</v>
      </c>
      <c r="I35" t="s">
        <v>364</v>
      </c>
      <c r="J35">
        <v>1628178322.0999999</v>
      </c>
      <c r="K35">
        <f t="shared" si="0"/>
        <v>5.3084890852045522E-3</v>
      </c>
      <c r="L35">
        <f t="shared" si="1"/>
        <v>5.3084890852045525</v>
      </c>
      <c r="M35">
        <f t="shared" si="2"/>
        <v>29.362097460366169</v>
      </c>
      <c r="N35">
        <f t="shared" si="3"/>
        <v>163.74100000000001</v>
      </c>
      <c r="O35">
        <f t="shared" si="4"/>
        <v>42.013925933373542</v>
      </c>
      <c r="P35">
        <f t="shared" si="5"/>
        <v>4.1944833612036856</v>
      </c>
      <c r="Q35">
        <f t="shared" si="6"/>
        <v>16.347172628809002</v>
      </c>
      <c r="R35">
        <f t="shared" si="7"/>
        <v>0.41984523281561281</v>
      </c>
      <c r="S35">
        <f t="shared" si="8"/>
        <v>2.9223768962420289</v>
      </c>
      <c r="T35">
        <f t="shared" si="9"/>
        <v>0.38898501965723076</v>
      </c>
      <c r="U35">
        <f t="shared" si="10"/>
        <v>0.24569900803882216</v>
      </c>
      <c r="V35">
        <f t="shared" si="11"/>
        <v>321.51340238118087</v>
      </c>
      <c r="W35">
        <f t="shared" si="12"/>
        <v>30.651221198764357</v>
      </c>
      <c r="X35">
        <f t="shared" si="13"/>
        <v>30.285699999999999</v>
      </c>
      <c r="Y35">
        <f t="shared" si="14"/>
        <v>4.3308673109362976</v>
      </c>
      <c r="Z35">
        <f t="shared" si="15"/>
        <v>70.300858793208775</v>
      </c>
      <c r="AA35">
        <f t="shared" si="16"/>
        <v>3.0185577746796999</v>
      </c>
      <c r="AB35">
        <f t="shared" si="17"/>
        <v>4.2937708393560898</v>
      </c>
      <c r="AC35">
        <f t="shared" si="18"/>
        <v>1.3123095362565977</v>
      </c>
      <c r="AD35">
        <f t="shared" si="19"/>
        <v>-234.10436865752075</v>
      </c>
      <c r="AE35">
        <f t="shared" si="20"/>
        <v>-23.632677484529815</v>
      </c>
      <c r="AF35">
        <f t="shared" si="21"/>
        <v>-1.8018619150397575</v>
      </c>
      <c r="AG35">
        <f t="shared" si="22"/>
        <v>61.97449432409055</v>
      </c>
      <c r="AH35">
        <v>0</v>
      </c>
      <c r="AI35">
        <v>0</v>
      </c>
      <c r="AJ35">
        <f t="shared" si="23"/>
        <v>1</v>
      </c>
      <c r="AK35">
        <f t="shared" si="24"/>
        <v>0</v>
      </c>
      <c r="AL35">
        <f t="shared" si="25"/>
        <v>52119.576990139394</v>
      </c>
      <c r="AM35" t="s">
        <v>365</v>
      </c>
      <c r="AN35">
        <v>10238.9</v>
      </c>
      <c r="AO35">
        <v>302.21199999999999</v>
      </c>
      <c r="AP35">
        <v>4052.3</v>
      </c>
      <c r="AQ35">
        <f t="shared" si="26"/>
        <v>0.92542210596451402</v>
      </c>
      <c r="AR35">
        <v>-0.32343011824092399</v>
      </c>
      <c r="AS35" t="s">
        <v>464</v>
      </c>
      <c r="AT35">
        <v>10310.299999999999</v>
      </c>
      <c r="AU35">
        <v>693.50552000000005</v>
      </c>
      <c r="AV35">
        <v>928.34199999999998</v>
      </c>
      <c r="AW35">
        <f t="shared" si="27"/>
        <v>0.25296332601562777</v>
      </c>
      <c r="AX35">
        <v>0.5</v>
      </c>
      <c r="AY35">
        <f t="shared" si="28"/>
        <v>1681.2138001975031</v>
      </c>
      <c r="AZ35">
        <f t="shared" si="29"/>
        <v>29.362097460366169</v>
      </c>
      <c r="BA35">
        <f t="shared" si="30"/>
        <v>212.64271732066672</v>
      </c>
      <c r="BB35">
        <f t="shared" si="31"/>
        <v>1.7657199563267764E-2</v>
      </c>
      <c r="BC35">
        <f t="shared" si="32"/>
        <v>3.3650938985847891</v>
      </c>
      <c r="BD35">
        <f t="shared" si="33"/>
        <v>241.58375132315331</v>
      </c>
      <c r="BE35" t="s">
        <v>465</v>
      </c>
      <c r="BF35">
        <v>558.01</v>
      </c>
      <c r="BG35">
        <f t="shared" si="34"/>
        <v>558.01</v>
      </c>
      <c r="BH35">
        <f t="shared" si="35"/>
        <v>0.39891764026619503</v>
      </c>
      <c r="BI35">
        <f t="shared" si="36"/>
        <v>0.634124191266215</v>
      </c>
      <c r="BJ35">
        <f t="shared" si="37"/>
        <v>0.89401795500659653</v>
      </c>
      <c r="BK35">
        <f t="shared" si="38"/>
        <v>0.37506025905163454</v>
      </c>
      <c r="BL35">
        <f t="shared" si="39"/>
        <v>0.83303591809045541</v>
      </c>
      <c r="BM35">
        <f t="shared" si="40"/>
        <v>0.51023045925930133</v>
      </c>
      <c r="BN35">
        <f t="shared" si="41"/>
        <v>0.48976954074069867</v>
      </c>
      <c r="BO35">
        <f t="shared" si="42"/>
        <v>2000.02</v>
      </c>
      <c r="BP35">
        <f t="shared" si="43"/>
        <v>1681.2138001975031</v>
      </c>
      <c r="BQ35">
        <f t="shared" si="44"/>
        <v>0.84059849411381038</v>
      </c>
      <c r="BR35">
        <f t="shared" si="45"/>
        <v>0.16075509363965404</v>
      </c>
      <c r="BS35">
        <v>6</v>
      </c>
      <c r="BT35">
        <v>0.5</v>
      </c>
      <c r="BU35" t="s">
        <v>368</v>
      </c>
      <c r="BV35">
        <v>2</v>
      </c>
      <c r="BW35">
        <v>1628178322.0999999</v>
      </c>
      <c r="BX35">
        <v>163.74100000000001</v>
      </c>
      <c r="BY35">
        <v>200.00399999999999</v>
      </c>
      <c r="BZ35">
        <v>30.235299999999999</v>
      </c>
      <c r="CA35">
        <v>24.060199999999998</v>
      </c>
      <c r="CB35">
        <v>164.577</v>
      </c>
      <c r="CC35">
        <v>29.8932</v>
      </c>
      <c r="CD35">
        <v>500.20100000000002</v>
      </c>
      <c r="CE35">
        <v>99.735100000000003</v>
      </c>
      <c r="CF35">
        <v>0.100449</v>
      </c>
      <c r="CG35">
        <v>30.1357</v>
      </c>
      <c r="CH35">
        <v>30.285699999999999</v>
      </c>
      <c r="CI35">
        <v>999.9</v>
      </c>
      <c r="CJ35">
        <v>0</v>
      </c>
      <c r="CK35">
        <v>0</v>
      </c>
      <c r="CL35">
        <v>9985.6200000000008</v>
      </c>
      <c r="CM35">
        <v>0</v>
      </c>
      <c r="CN35">
        <v>1347.44</v>
      </c>
      <c r="CO35">
        <v>-36.263300000000001</v>
      </c>
      <c r="CP35">
        <v>168.846</v>
      </c>
      <c r="CQ35">
        <v>204.935</v>
      </c>
      <c r="CR35">
        <v>6.17516</v>
      </c>
      <c r="CS35">
        <v>200.00399999999999</v>
      </c>
      <c r="CT35">
        <v>24.060199999999998</v>
      </c>
      <c r="CU35">
        <v>3.01552</v>
      </c>
      <c r="CV35">
        <v>2.3996400000000002</v>
      </c>
      <c r="CW35">
        <v>24.113900000000001</v>
      </c>
      <c r="CX35">
        <v>20.3614</v>
      </c>
      <c r="CY35">
        <v>2000.02</v>
      </c>
      <c r="CZ35">
        <v>0.97999899999999995</v>
      </c>
      <c r="DA35">
        <v>2.0000899999999999E-2</v>
      </c>
      <c r="DB35">
        <v>0</v>
      </c>
      <c r="DC35">
        <v>693.66899999999998</v>
      </c>
      <c r="DD35">
        <v>4.9996700000000001</v>
      </c>
      <c r="DE35">
        <v>14081.4</v>
      </c>
      <c r="DF35">
        <v>16734.2</v>
      </c>
      <c r="DG35">
        <v>48.561999999999998</v>
      </c>
      <c r="DH35">
        <v>49.5</v>
      </c>
      <c r="DI35">
        <v>49.125</v>
      </c>
      <c r="DJ35">
        <v>49.436999999999998</v>
      </c>
      <c r="DK35">
        <v>49.936999999999998</v>
      </c>
      <c r="DL35">
        <v>1955.12</v>
      </c>
      <c r="DM35">
        <v>39.9</v>
      </c>
      <c r="DN35">
        <v>0</v>
      </c>
      <c r="DO35">
        <v>107.200000047684</v>
      </c>
      <c r="DP35">
        <v>0</v>
      </c>
      <c r="DQ35">
        <v>693.50552000000005</v>
      </c>
      <c r="DR35">
        <v>-1.17907691982406</v>
      </c>
      <c r="DS35">
        <v>-43.976923121653201</v>
      </c>
      <c r="DT35">
        <v>14092.227999999999</v>
      </c>
      <c r="DU35">
        <v>15</v>
      </c>
      <c r="DV35">
        <v>1628178282.0999999</v>
      </c>
      <c r="DW35" t="s">
        <v>466</v>
      </c>
      <c r="DX35">
        <v>1628178272.0999999</v>
      </c>
      <c r="DY35">
        <v>1628178282.0999999</v>
      </c>
      <c r="DZ35">
        <v>22</v>
      </c>
      <c r="EA35">
        <v>-6.6000000000000003E-2</v>
      </c>
      <c r="EB35">
        <v>-1.7999999999999999E-2</v>
      </c>
      <c r="EC35">
        <v>-0.80100000000000005</v>
      </c>
      <c r="ED35">
        <v>0.34200000000000003</v>
      </c>
      <c r="EE35">
        <v>200</v>
      </c>
      <c r="EF35">
        <v>24</v>
      </c>
      <c r="EG35">
        <v>0.06</v>
      </c>
      <c r="EH35">
        <v>0.01</v>
      </c>
      <c r="EI35">
        <v>29.318334491520499</v>
      </c>
      <c r="EJ35">
        <v>-0.180207617153891</v>
      </c>
      <c r="EK35">
        <v>6.2820794765895804E-2</v>
      </c>
      <c r="EL35">
        <v>1</v>
      </c>
      <c r="EM35">
        <v>0.40740854259557102</v>
      </c>
      <c r="EN35">
        <v>0.104731013733071</v>
      </c>
      <c r="EO35">
        <v>1.9668309642633299E-2</v>
      </c>
      <c r="EP35">
        <v>1</v>
      </c>
      <c r="EQ35">
        <v>2</v>
      </c>
      <c r="ER35">
        <v>2</v>
      </c>
      <c r="ES35" t="s">
        <v>370</v>
      </c>
      <c r="ET35">
        <v>2.9207000000000001</v>
      </c>
      <c r="EU35">
        <v>2.7868200000000001</v>
      </c>
      <c r="EV35">
        <v>4.2106200000000003E-2</v>
      </c>
      <c r="EW35">
        <v>5.0440199999999998E-2</v>
      </c>
      <c r="EX35">
        <v>0.13531899999999999</v>
      </c>
      <c r="EY35">
        <v>0.11661299999999999</v>
      </c>
      <c r="EZ35">
        <v>23228.1</v>
      </c>
      <c r="FA35">
        <v>19959.900000000001</v>
      </c>
      <c r="FB35">
        <v>23954.9</v>
      </c>
      <c r="FC35">
        <v>20629.8</v>
      </c>
      <c r="FD35">
        <v>30432.9</v>
      </c>
      <c r="FE35">
        <v>26090.5</v>
      </c>
      <c r="FF35">
        <v>39013</v>
      </c>
      <c r="FG35">
        <v>32832.199999999997</v>
      </c>
      <c r="FH35">
        <v>2.01647</v>
      </c>
      <c r="FI35">
        <v>1.83127</v>
      </c>
      <c r="FJ35">
        <v>7.5742599999999993E-2</v>
      </c>
      <c r="FK35">
        <v>0</v>
      </c>
      <c r="FL35">
        <v>29.052399999999999</v>
      </c>
      <c r="FM35">
        <v>999.9</v>
      </c>
      <c r="FN35">
        <v>38.713000000000001</v>
      </c>
      <c r="FO35">
        <v>41.985999999999997</v>
      </c>
      <c r="FP35">
        <v>31.973099999999999</v>
      </c>
      <c r="FQ35">
        <v>60.464700000000001</v>
      </c>
      <c r="FR35">
        <v>34.402999999999999</v>
      </c>
      <c r="FS35">
        <v>1</v>
      </c>
      <c r="FT35">
        <v>0.448712</v>
      </c>
      <c r="FU35">
        <v>2.19116</v>
      </c>
      <c r="FV35">
        <v>20.400700000000001</v>
      </c>
      <c r="FW35">
        <v>5.2460399999999998</v>
      </c>
      <c r="FX35">
        <v>11.997999999999999</v>
      </c>
      <c r="FY35">
        <v>4.9637000000000002</v>
      </c>
      <c r="FZ35">
        <v>3.3010000000000002</v>
      </c>
      <c r="GA35">
        <v>9999</v>
      </c>
      <c r="GB35">
        <v>9999</v>
      </c>
      <c r="GC35">
        <v>9999</v>
      </c>
      <c r="GD35">
        <v>999.9</v>
      </c>
      <c r="GE35">
        <v>1.87103</v>
      </c>
      <c r="GF35">
        <v>1.8763399999999999</v>
      </c>
      <c r="GG35">
        <v>1.8764099999999999</v>
      </c>
      <c r="GH35">
        <v>1.8751500000000001</v>
      </c>
      <c r="GI35">
        <v>1.8774599999999999</v>
      </c>
      <c r="GJ35">
        <v>1.87334</v>
      </c>
      <c r="GK35">
        <v>1.8710500000000001</v>
      </c>
      <c r="GL35">
        <v>1.87836</v>
      </c>
      <c r="GM35">
        <v>5</v>
      </c>
      <c r="GN35">
        <v>0</v>
      </c>
      <c r="GO35">
        <v>0</v>
      </c>
      <c r="GP35">
        <v>0</v>
      </c>
      <c r="GQ35" t="s">
        <v>371</v>
      </c>
      <c r="GR35" t="s">
        <v>372</v>
      </c>
      <c r="GS35" t="s">
        <v>373</v>
      </c>
      <c r="GT35" t="s">
        <v>373</v>
      </c>
      <c r="GU35" t="s">
        <v>373</v>
      </c>
      <c r="GV35" t="s">
        <v>373</v>
      </c>
      <c r="GW35">
        <v>0</v>
      </c>
      <c r="GX35">
        <v>100</v>
      </c>
      <c r="GY35">
        <v>100</v>
      </c>
      <c r="GZ35">
        <v>-0.83599999999999997</v>
      </c>
      <c r="HA35">
        <v>0.34210000000000002</v>
      </c>
      <c r="HB35">
        <v>-1.0139114221935199</v>
      </c>
      <c r="HC35">
        <v>1.17587188380478E-3</v>
      </c>
      <c r="HD35">
        <v>-6.2601144054332803E-7</v>
      </c>
      <c r="HE35">
        <v>2.41796582943236E-10</v>
      </c>
      <c r="HF35">
        <v>0.34210999999999803</v>
      </c>
      <c r="HG35">
        <v>0</v>
      </c>
      <c r="HH35">
        <v>0</v>
      </c>
      <c r="HI35">
        <v>0</v>
      </c>
      <c r="HJ35">
        <v>2</v>
      </c>
      <c r="HK35">
        <v>2154</v>
      </c>
      <c r="HL35">
        <v>1</v>
      </c>
      <c r="HM35">
        <v>23</v>
      </c>
      <c r="HN35">
        <v>0.8</v>
      </c>
      <c r="HO35">
        <v>0.7</v>
      </c>
      <c r="HP35">
        <v>18</v>
      </c>
      <c r="HQ35">
        <v>508.50599999999997</v>
      </c>
      <c r="HR35">
        <v>453.13799999999998</v>
      </c>
      <c r="HS35">
        <v>27.002300000000002</v>
      </c>
      <c r="HT35">
        <v>32.940600000000003</v>
      </c>
      <c r="HU35">
        <v>30.000399999999999</v>
      </c>
      <c r="HV35">
        <v>32.873199999999997</v>
      </c>
      <c r="HW35">
        <v>32.8504</v>
      </c>
      <c r="HX35">
        <v>11.6708</v>
      </c>
      <c r="HY35">
        <v>24.3628</v>
      </c>
      <c r="HZ35">
        <v>26.292000000000002</v>
      </c>
      <c r="IA35">
        <v>27</v>
      </c>
      <c r="IB35">
        <v>200</v>
      </c>
      <c r="IC35">
        <v>23.888500000000001</v>
      </c>
      <c r="ID35">
        <v>98.493200000000002</v>
      </c>
      <c r="IE35">
        <v>93.941699999999997</v>
      </c>
    </row>
    <row r="36" spans="1:239" x14ac:dyDescent="0.3">
      <c r="A36">
        <v>20</v>
      </c>
      <c r="B36">
        <v>1628178433.5999999</v>
      </c>
      <c r="C36">
        <v>3676</v>
      </c>
      <c r="D36" t="s">
        <v>467</v>
      </c>
      <c r="E36" t="s">
        <v>468</v>
      </c>
      <c r="F36">
        <v>0</v>
      </c>
      <c r="G36" t="s">
        <v>452</v>
      </c>
      <c r="H36" t="s">
        <v>453</v>
      </c>
      <c r="I36" t="s">
        <v>364</v>
      </c>
      <c r="J36">
        <v>1628178433.5999999</v>
      </c>
      <c r="K36">
        <f t="shared" si="0"/>
        <v>5.5805479720264731E-3</v>
      </c>
      <c r="L36">
        <f t="shared" si="1"/>
        <v>5.5805479720264728</v>
      </c>
      <c r="M36">
        <f t="shared" si="2"/>
        <v>22.6664907144662</v>
      </c>
      <c r="N36">
        <f t="shared" si="3"/>
        <v>122.051</v>
      </c>
      <c r="O36">
        <f t="shared" si="4"/>
        <v>36.120006541411769</v>
      </c>
      <c r="P36">
        <f t="shared" si="5"/>
        <v>3.6063489205976351</v>
      </c>
      <c r="Q36">
        <f t="shared" si="6"/>
        <v>12.186002557978998</v>
      </c>
      <c r="R36">
        <f t="shared" si="7"/>
        <v>0.46245788363870521</v>
      </c>
      <c r="S36">
        <f t="shared" si="8"/>
        <v>2.9228525126331086</v>
      </c>
      <c r="T36">
        <f t="shared" si="9"/>
        <v>0.42531774416226542</v>
      </c>
      <c r="U36">
        <f t="shared" si="10"/>
        <v>0.26891148617403482</v>
      </c>
      <c r="V36">
        <f t="shared" si="11"/>
        <v>321.51340238118087</v>
      </c>
      <c r="W36">
        <f t="shared" si="12"/>
        <v>30.614982535283705</v>
      </c>
      <c r="X36">
        <f t="shared" si="13"/>
        <v>30.131399999999999</v>
      </c>
      <c r="Y36">
        <f t="shared" si="14"/>
        <v>4.2927115027327369</v>
      </c>
      <c r="Z36">
        <f t="shared" si="15"/>
        <v>70.444138879266546</v>
      </c>
      <c r="AA36">
        <f t="shared" si="16"/>
        <v>3.0307203697362999</v>
      </c>
      <c r="AB36">
        <f t="shared" si="17"/>
        <v>4.3023030985311905</v>
      </c>
      <c r="AC36">
        <f t="shared" si="18"/>
        <v>1.2619911329964371</v>
      </c>
      <c r="AD36">
        <f t="shared" si="19"/>
        <v>-246.10216556636746</v>
      </c>
      <c r="AE36">
        <f t="shared" si="20"/>
        <v>6.1297384793161322</v>
      </c>
      <c r="AF36">
        <f t="shared" si="21"/>
        <v>0.46700617722279764</v>
      </c>
      <c r="AG36">
        <f t="shared" si="22"/>
        <v>82.007981471352338</v>
      </c>
      <c r="AH36">
        <v>0</v>
      </c>
      <c r="AI36">
        <v>0</v>
      </c>
      <c r="AJ36">
        <f t="shared" si="23"/>
        <v>1</v>
      </c>
      <c r="AK36">
        <f t="shared" si="24"/>
        <v>0</v>
      </c>
      <c r="AL36">
        <f t="shared" si="25"/>
        <v>52127.380019303564</v>
      </c>
      <c r="AM36" t="s">
        <v>365</v>
      </c>
      <c r="AN36">
        <v>10238.9</v>
      </c>
      <c r="AO36">
        <v>302.21199999999999</v>
      </c>
      <c r="AP36">
        <v>4052.3</v>
      </c>
      <c r="AQ36">
        <f t="shared" si="26"/>
        <v>0.92542210596451402</v>
      </c>
      <c r="AR36">
        <v>-0.32343011824092399</v>
      </c>
      <c r="AS36" t="s">
        <v>469</v>
      </c>
      <c r="AT36">
        <v>10310</v>
      </c>
      <c r="AU36">
        <v>690.86300000000006</v>
      </c>
      <c r="AV36">
        <v>857.48500000000001</v>
      </c>
      <c r="AW36">
        <f t="shared" si="27"/>
        <v>0.19431476935456593</v>
      </c>
      <c r="AX36">
        <v>0.5</v>
      </c>
      <c r="AY36">
        <f t="shared" si="28"/>
        <v>1681.2138001975031</v>
      </c>
      <c r="AZ36">
        <f t="shared" si="29"/>
        <v>22.6664907144662</v>
      </c>
      <c r="BA36">
        <f t="shared" si="30"/>
        <v>163.34233591054556</v>
      </c>
      <c r="BB36">
        <f t="shared" si="31"/>
        <v>1.3674596788348007E-2</v>
      </c>
      <c r="BC36">
        <f t="shared" si="32"/>
        <v>3.7257969527163741</v>
      </c>
      <c r="BD36">
        <f t="shared" si="33"/>
        <v>236.49813409849349</v>
      </c>
      <c r="BE36" t="s">
        <v>470</v>
      </c>
      <c r="BF36">
        <v>569.37</v>
      </c>
      <c r="BG36">
        <f t="shared" si="34"/>
        <v>569.37</v>
      </c>
      <c r="BH36">
        <f t="shared" si="35"/>
        <v>0.33600004664804628</v>
      </c>
      <c r="BI36">
        <f t="shared" si="36"/>
        <v>0.57831768564635633</v>
      </c>
      <c r="BJ36">
        <f t="shared" si="37"/>
        <v>0.91727798146962469</v>
      </c>
      <c r="BK36">
        <f t="shared" si="38"/>
        <v>0.30007221672942852</v>
      </c>
      <c r="BL36">
        <f t="shared" si="39"/>
        <v>0.85193067469350048</v>
      </c>
      <c r="BM36">
        <f t="shared" si="40"/>
        <v>0.47661655158326022</v>
      </c>
      <c r="BN36">
        <f t="shared" si="41"/>
        <v>0.52338344841673978</v>
      </c>
      <c r="BO36">
        <f t="shared" si="42"/>
        <v>2000.02</v>
      </c>
      <c r="BP36">
        <f t="shared" si="43"/>
        <v>1681.2138001975031</v>
      </c>
      <c r="BQ36">
        <f t="shared" si="44"/>
        <v>0.84059849411381038</v>
      </c>
      <c r="BR36">
        <f t="shared" si="45"/>
        <v>0.16075509363965404</v>
      </c>
      <c r="BS36">
        <v>6</v>
      </c>
      <c r="BT36">
        <v>0.5</v>
      </c>
      <c r="BU36" t="s">
        <v>368</v>
      </c>
      <c r="BV36">
        <v>2</v>
      </c>
      <c r="BW36">
        <v>1628178433.5999999</v>
      </c>
      <c r="BX36">
        <v>122.051</v>
      </c>
      <c r="BY36">
        <v>150.06</v>
      </c>
      <c r="BZ36">
        <v>30.354700000000001</v>
      </c>
      <c r="CA36">
        <v>23.863199999999999</v>
      </c>
      <c r="CB36">
        <v>122.874</v>
      </c>
      <c r="CC36">
        <v>30.020700000000001</v>
      </c>
      <c r="CD36">
        <v>500.14499999999998</v>
      </c>
      <c r="CE36">
        <v>99.743399999999994</v>
      </c>
      <c r="CF36">
        <v>0.100129</v>
      </c>
      <c r="CG36">
        <v>30.170300000000001</v>
      </c>
      <c r="CH36">
        <v>30.131399999999999</v>
      </c>
      <c r="CI36">
        <v>999.9</v>
      </c>
      <c r="CJ36">
        <v>0</v>
      </c>
      <c r="CK36">
        <v>0</v>
      </c>
      <c r="CL36">
        <v>9987.5</v>
      </c>
      <c r="CM36">
        <v>0</v>
      </c>
      <c r="CN36">
        <v>1392.8</v>
      </c>
      <c r="CO36">
        <v>-28.0091</v>
      </c>
      <c r="CP36">
        <v>125.872</v>
      </c>
      <c r="CQ36">
        <v>153.72900000000001</v>
      </c>
      <c r="CR36">
        <v>6.4915500000000002</v>
      </c>
      <c r="CS36">
        <v>150.06</v>
      </c>
      <c r="CT36">
        <v>23.863199999999999</v>
      </c>
      <c r="CU36">
        <v>3.0276800000000001</v>
      </c>
      <c r="CV36">
        <v>2.3801999999999999</v>
      </c>
      <c r="CW36">
        <v>24.181000000000001</v>
      </c>
      <c r="CX36">
        <v>20.229700000000001</v>
      </c>
      <c r="CY36">
        <v>2000.02</v>
      </c>
      <c r="CZ36">
        <v>0.97999899999999995</v>
      </c>
      <c r="DA36">
        <v>2.0000899999999999E-2</v>
      </c>
      <c r="DB36">
        <v>0</v>
      </c>
      <c r="DC36">
        <v>690.351</v>
      </c>
      <c r="DD36">
        <v>4.9996700000000001</v>
      </c>
      <c r="DE36">
        <v>14041.6</v>
      </c>
      <c r="DF36">
        <v>16734.2</v>
      </c>
      <c r="DG36">
        <v>48.625</v>
      </c>
      <c r="DH36">
        <v>49.561999999999998</v>
      </c>
      <c r="DI36">
        <v>49.25</v>
      </c>
      <c r="DJ36">
        <v>49.5</v>
      </c>
      <c r="DK36">
        <v>50.061999999999998</v>
      </c>
      <c r="DL36">
        <v>1955.12</v>
      </c>
      <c r="DM36">
        <v>39.9</v>
      </c>
      <c r="DN36">
        <v>0</v>
      </c>
      <c r="DO36">
        <v>110.799999952316</v>
      </c>
      <c r="DP36">
        <v>0</v>
      </c>
      <c r="DQ36">
        <v>690.86300000000006</v>
      </c>
      <c r="DR36">
        <v>-2.0042307965769601</v>
      </c>
      <c r="DS36">
        <v>-47.492307589384097</v>
      </c>
      <c r="DT36">
        <v>14047.628000000001</v>
      </c>
      <c r="DU36">
        <v>15</v>
      </c>
      <c r="DV36">
        <v>1628178393.5999999</v>
      </c>
      <c r="DW36" t="s">
        <v>471</v>
      </c>
      <c r="DX36">
        <v>1628178378.5999999</v>
      </c>
      <c r="DY36">
        <v>1628178393.5999999</v>
      </c>
      <c r="DZ36">
        <v>23</v>
      </c>
      <c r="EA36">
        <v>5.6000000000000001E-2</v>
      </c>
      <c r="EB36">
        <v>-8.0000000000000002E-3</v>
      </c>
      <c r="EC36">
        <v>-0.79400000000000004</v>
      </c>
      <c r="ED36">
        <v>0.33400000000000002</v>
      </c>
      <c r="EE36">
        <v>150</v>
      </c>
      <c r="EF36">
        <v>24</v>
      </c>
      <c r="EG36">
        <v>0.05</v>
      </c>
      <c r="EH36">
        <v>0.01</v>
      </c>
      <c r="EI36">
        <v>22.626950624575102</v>
      </c>
      <c r="EJ36">
        <v>-0.13424816075418</v>
      </c>
      <c r="EK36">
        <v>5.3036124569132599E-2</v>
      </c>
      <c r="EL36">
        <v>1</v>
      </c>
      <c r="EM36">
        <v>0.44629977144657101</v>
      </c>
      <c r="EN36">
        <v>0.104897956322133</v>
      </c>
      <c r="EO36">
        <v>1.8370194871565201E-2</v>
      </c>
      <c r="EP36">
        <v>1</v>
      </c>
      <c r="EQ36">
        <v>2</v>
      </c>
      <c r="ER36">
        <v>2</v>
      </c>
      <c r="ES36" t="s">
        <v>370</v>
      </c>
      <c r="ET36">
        <v>2.9204500000000002</v>
      </c>
      <c r="EU36">
        <v>2.7865099999999998</v>
      </c>
      <c r="EV36">
        <v>3.2110300000000001E-2</v>
      </c>
      <c r="EW36">
        <v>3.8918099999999997E-2</v>
      </c>
      <c r="EX36">
        <v>0.13570299999999999</v>
      </c>
      <c r="EY36">
        <v>0.11594500000000001</v>
      </c>
      <c r="EZ36">
        <v>23464.3</v>
      </c>
      <c r="FA36">
        <v>20199.099999999999</v>
      </c>
      <c r="FB36">
        <v>23949.3</v>
      </c>
      <c r="FC36">
        <v>20627.3</v>
      </c>
      <c r="FD36">
        <v>30413.200000000001</v>
      </c>
      <c r="FE36">
        <v>26107.599999999999</v>
      </c>
      <c r="FF36">
        <v>39004.5</v>
      </c>
      <c r="FG36">
        <v>32828.800000000003</v>
      </c>
      <c r="FH36">
        <v>2.01572</v>
      </c>
      <c r="FI36">
        <v>1.82708</v>
      </c>
      <c r="FJ36">
        <v>5.26644E-2</v>
      </c>
      <c r="FK36">
        <v>0</v>
      </c>
      <c r="FL36">
        <v>29.274000000000001</v>
      </c>
      <c r="FM36">
        <v>999.9</v>
      </c>
      <c r="FN36">
        <v>38.182000000000002</v>
      </c>
      <c r="FO36">
        <v>42.238</v>
      </c>
      <c r="FP36">
        <v>31.9528</v>
      </c>
      <c r="FQ36">
        <v>60.584699999999998</v>
      </c>
      <c r="FR36">
        <v>34.483199999999997</v>
      </c>
      <c r="FS36">
        <v>1</v>
      </c>
      <c r="FT36">
        <v>0.457843</v>
      </c>
      <c r="FU36">
        <v>2.2511199999999998</v>
      </c>
      <c r="FV36">
        <v>20.399100000000001</v>
      </c>
      <c r="FW36">
        <v>5.24634</v>
      </c>
      <c r="FX36">
        <v>11.997999999999999</v>
      </c>
      <c r="FY36">
        <v>4.9638</v>
      </c>
      <c r="FZ36">
        <v>3.3010000000000002</v>
      </c>
      <c r="GA36">
        <v>9999</v>
      </c>
      <c r="GB36">
        <v>9999</v>
      </c>
      <c r="GC36">
        <v>9999</v>
      </c>
      <c r="GD36">
        <v>999.9</v>
      </c>
      <c r="GE36">
        <v>1.87103</v>
      </c>
      <c r="GF36">
        <v>1.8763700000000001</v>
      </c>
      <c r="GG36">
        <v>1.87645</v>
      </c>
      <c r="GH36">
        <v>1.8751500000000001</v>
      </c>
      <c r="GI36">
        <v>1.87747</v>
      </c>
      <c r="GJ36">
        <v>1.8733200000000001</v>
      </c>
      <c r="GK36">
        <v>1.87107</v>
      </c>
      <c r="GL36">
        <v>1.87836</v>
      </c>
      <c r="GM36">
        <v>5</v>
      </c>
      <c r="GN36">
        <v>0</v>
      </c>
      <c r="GO36">
        <v>0</v>
      </c>
      <c r="GP36">
        <v>0</v>
      </c>
      <c r="GQ36" t="s">
        <v>371</v>
      </c>
      <c r="GR36" t="s">
        <v>372</v>
      </c>
      <c r="GS36" t="s">
        <v>373</v>
      </c>
      <c r="GT36" t="s">
        <v>373</v>
      </c>
      <c r="GU36" t="s">
        <v>373</v>
      </c>
      <c r="GV36" t="s">
        <v>373</v>
      </c>
      <c r="GW36">
        <v>0</v>
      </c>
      <c r="GX36">
        <v>100</v>
      </c>
      <c r="GY36">
        <v>100</v>
      </c>
      <c r="GZ36">
        <v>-0.82299999999999995</v>
      </c>
      <c r="HA36">
        <v>0.33400000000000002</v>
      </c>
      <c r="HB36">
        <v>-0.957976482849211</v>
      </c>
      <c r="HC36">
        <v>1.17587188380478E-3</v>
      </c>
      <c r="HD36">
        <v>-6.2601144054332803E-7</v>
      </c>
      <c r="HE36">
        <v>2.41796582943236E-10</v>
      </c>
      <c r="HF36">
        <v>0.33398499999999798</v>
      </c>
      <c r="HG36">
        <v>0</v>
      </c>
      <c r="HH36">
        <v>0</v>
      </c>
      <c r="HI36">
        <v>0</v>
      </c>
      <c r="HJ36">
        <v>2</v>
      </c>
      <c r="HK36">
        <v>2154</v>
      </c>
      <c r="HL36">
        <v>1</v>
      </c>
      <c r="HM36">
        <v>23</v>
      </c>
      <c r="HN36">
        <v>0.9</v>
      </c>
      <c r="HO36">
        <v>0.7</v>
      </c>
      <c r="HP36">
        <v>18</v>
      </c>
      <c r="HQ36">
        <v>508.62299999999999</v>
      </c>
      <c r="HR36">
        <v>450.959</v>
      </c>
      <c r="HS36">
        <v>26.9985</v>
      </c>
      <c r="HT36">
        <v>33.042400000000001</v>
      </c>
      <c r="HU36">
        <v>30.000299999999999</v>
      </c>
      <c r="HV36">
        <v>32.949100000000001</v>
      </c>
      <c r="HW36">
        <v>32.921599999999998</v>
      </c>
      <c r="HX36">
        <v>9.48644</v>
      </c>
      <c r="HY36">
        <v>24.441400000000002</v>
      </c>
      <c r="HZ36">
        <v>24.555800000000001</v>
      </c>
      <c r="IA36">
        <v>27</v>
      </c>
      <c r="IB36">
        <v>150</v>
      </c>
      <c r="IC36">
        <v>23.782800000000002</v>
      </c>
      <c r="ID36">
        <v>98.471199999999996</v>
      </c>
      <c r="IE36">
        <v>93.931200000000004</v>
      </c>
    </row>
    <row r="37" spans="1:239" x14ac:dyDescent="0.3">
      <c r="A37">
        <v>21</v>
      </c>
      <c r="B37">
        <v>1628178554.0999999</v>
      </c>
      <c r="C37">
        <v>3796.5</v>
      </c>
      <c r="D37" t="s">
        <v>472</v>
      </c>
      <c r="E37" t="s">
        <v>473</v>
      </c>
      <c r="F37">
        <v>0</v>
      </c>
      <c r="G37" t="s">
        <v>452</v>
      </c>
      <c r="H37" t="s">
        <v>453</v>
      </c>
      <c r="I37" t="s">
        <v>364</v>
      </c>
      <c r="J37">
        <v>1628178554.0999999</v>
      </c>
      <c r="K37">
        <f t="shared" si="0"/>
        <v>5.7846152079052025E-3</v>
      </c>
      <c r="L37">
        <f t="shared" si="1"/>
        <v>5.7846152079052029</v>
      </c>
      <c r="M37">
        <f t="shared" si="2"/>
        <v>15.513099222339321</v>
      </c>
      <c r="N37">
        <f t="shared" si="3"/>
        <v>80.855800000000002</v>
      </c>
      <c r="O37">
        <f t="shared" si="4"/>
        <v>24.478549958857176</v>
      </c>
      <c r="P37">
        <f t="shared" si="5"/>
        <v>2.444054015605206</v>
      </c>
      <c r="Q37">
        <f t="shared" si="6"/>
        <v>8.0730248730875989</v>
      </c>
      <c r="R37">
        <f t="shared" si="7"/>
        <v>0.48408505575416094</v>
      </c>
      <c r="S37">
        <f t="shared" si="8"/>
        <v>2.9215593034063354</v>
      </c>
      <c r="T37">
        <f t="shared" si="9"/>
        <v>0.44353655806774844</v>
      </c>
      <c r="U37">
        <f t="shared" si="10"/>
        <v>0.28056988505362163</v>
      </c>
      <c r="V37">
        <f t="shared" si="11"/>
        <v>321.50701838118846</v>
      </c>
      <c r="W37">
        <f t="shared" si="12"/>
        <v>30.540544680889266</v>
      </c>
      <c r="X37">
        <f t="shared" si="13"/>
        <v>30.071999999999999</v>
      </c>
      <c r="Y37">
        <f t="shared" si="14"/>
        <v>4.2781011623196994</v>
      </c>
      <c r="Z37">
        <f t="shared" si="15"/>
        <v>70.363931666533759</v>
      </c>
      <c r="AA37">
        <f t="shared" si="16"/>
        <v>3.0235378094927996</v>
      </c>
      <c r="AB37">
        <f t="shared" si="17"/>
        <v>4.2969995250149502</v>
      </c>
      <c r="AC37">
        <f t="shared" si="18"/>
        <v>1.2545633528268998</v>
      </c>
      <c r="AD37">
        <f t="shared" si="19"/>
        <v>-255.10153066861943</v>
      </c>
      <c r="AE37">
        <f t="shared" si="20"/>
        <v>12.09654567669096</v>
      </c>
      <c r="AF37">
        <f t="shared" si="21"/>
        <v>0.9216380389872002</v>
      </c>
      <c r="AG37">
        <f t="shared" si="22"/>
        <v>79.423671428247218</v>
      </c>
      <c r="AH37">
        <v>0</v>
      </c>
      <c r="AI37">
        <v>0</v>
      </c>
      <c r="AJ37">
        <f t="shared" si="23"/>
        <v>1</v>
      </c>
      <c r="AK37">
        <f t="shared" si="24"/>
        <v>0</v>
      </c>
      <c r="AL37">
        <f t="shared" si="25"/>
        <v>52094.192877589107</v>
      </c>
      <c r="AM37" t="s">
        <v>365</v>
      </c>
      <c r="AN37">
        <v>10238.9</v>
      </c>
      <c r="AO37">
        <v>302.21199999999999</v>
      </c>
      <c r="AP37">
        <v>4052.3</v>
      </c>
      <c r="AQ37">
        <f t="shared" si="26"/>
        <v>0.92542210596451402</v>
      </c>
      <c r="AR37">
        <v>-0.32343011824092399</v>
      </c>
      <c r="AS37" t="s">
        <v>474</v>
      </c>
      <c r="AT37">
        <v>10309.6</v>
      </c>
      <c r="AU37">
        <v>693.94676923076895</v>
      </c>
      <c r="AV37">
        <v>794.71500000000003</v>
      </c>
      <c r="AW37">
        <f t="shared" si="27"/>
        <v>0.12679794740156036</v>
      </c>
      <c r="AX37">
        <v>0.5</v>
      </c>
      <c r="AY37">
        <f t="shared" si="28"/>
        <v>1681.1802001975068</v>
      </c>
      <c r="AZ37">
        <f t="shared" si="29"/>
        <v>15.513099222339321</v>
      </c>
      <c r="BA37">
        <f t="shared" si="30"/>
        <v>106.58509929859409</v>
      </c>
      <c r="BB37">
        <f t="shared" si="31"/>
        <v>9.4198880873803733E-3</v>
      </c>
      <c r="BC37">
        <f t="shared" si="32"/>
        <v>4.0990606695482024</v>
      </c>
      <c r="BD37">
        <f t="shared" si="33"/>
        <v>231.45604593850533</v>
      </c>
      <c r="BE37" t="s">
        <v>475</v>
      </c>
      <c r="BF37">
        <v>574.49</v>
      </c>
      <c r="BG37">
        <f t="shared" si="34"/>
        <v>574.49</v>
      </c>
      <c r="BH37">
        <f t="shared" si="35"/>
        <v>0.27711192062563306</v>
      </c>
      <c r="BI37">
        <f t="shared" si="36"/>
        <v>0.45756944383803416</v>
      </c>
      <c r="BJ37">
        <f t="shared" si="37"/>
        <v>0.9366771042696409</v>
      </c>
      <c r="BK37">
        <f t="shared" si="38"/>
        <v>0.20460429838849931</v>
      </c>
      <c r="BL37">
        <f t="shared" si="39"/>
        <v>0.8686689485686736</v>
      </c>
      <c r="BM37">
        <f t="shared" si="40"/>
        <v>0.37880293049263591</v>
      </c>
      <c r="BN37">
        <f t="shared" si="41"/>
        <v>0.62119706950736409</v>
      </c>
      <c r="BO37">
        <f t="shared" si="42"/>
        <v>1999.98</v>
      </c>
      <c r="BP37">
        <f t="shared" si="43"/>
        <v>1681.1802001975068</v>
      </c>
      <c r="BQ37">
        <f t="shared" si="44"/>
        <v>0.84059850608381426</v>
      </c>
      <c r="BR37">
        <f t="shared" si="45"/>
        <v>0.16075511674176166</v>
      </c>
      <c r="BS37">
        <v>6</v>
      </c>
      <c r="BT37">
        <v>0.5</v>
      </c>
      <c r="BU37" t="s">
        <v>368</v>
      </c>
      <c r="BV37">
        <v>2</v>
      </c>
      <c r="BW37">
        <v>1628178554.0999999</v>
      </c>
      <c r="BX37">
        <v>80.855800000000002</v>
      </c>
      <c r="BY37">
        <v>100.02500000000001</v>
      </c>
      <c r="BZ37">
        <v>30.282399999999999</v>
      </c>
      <c r="CA37">
        <v>23.553799999999999</v>
      </c>
      <c r="CB37">
        <v>81.685199999999995</v>
      </c>
      <c r="CC37">
        <v>29.959900000000001</v>
      </c>
      <c r="CD37">
        <v>500.20299999999997</v>
      </c>
      <c r="CE37">
        <v>99.744699999999995</v>
      </c>
      <c r="CF37">
        <v>0.100022</v>
      </c>
      <c r="CG37">
        <v>30.148800000000001</v>
      </c>
      <c r="CH37">
        <v>30.071999999999999</v>
      </c>
      <c r="CI37">
        <v>999.9</v>
      </c>
      <c r="CJ37">
        <v>0</v>
      </c>
      <c r="CK37">
        <v>0</v>
      </c>
      <c r="CL37">
        <v>9980</v>
      </c>
      <c r="CM37">
        <v>0</v>
      </c>
      <c r="CN37">
        <v>1358.59</v>
      </c>
      <c r="CO37">
        <v>-19.1692</v>
      </c>
      <c r="CP37">
        <v>83.380799999999994</v>
      </c>
      <c r="CQ37">
        <v>102.438</v>
      </c>
      <c r="CR37">
        <v>6.7286099999999998</v>
      </c>
      <c r="CS37">
        <v>100.02500000000001</v>
      </c>
      <c r="CT37">
        <v>23.553799999999999</v>
      </c>
      <c r="CU37">
        <v>3.0205099999999998</v>
      </c>
      <c r="CV37">
        <v>2.34937</v>
      </c>
      <c r="CW37">
        <v>24.141400000000001</v>
      </c>
      <c r="CX37">
        <v>20.018899999999999</v>
      </c>
      <c r="CY37">
        <v>1999.98</v>
      </c>
      <c r="CZ37">
        <v>0.97999899999999995</v>
      </c>
      <c r="DA37">
        <v>2.0000899999999999E-2</v>
      </c>
      <c r="DB37">
        <v>0</v>
      </c>
      <c r="DC37">
        <v>693.71799999999996</v>
      </c>
      <c r="DD37">
        <v>4.9996700000000001</v>
      </c>
      <c r="DE37">
        <v>14109</v>
      </c>
      <c r="DF37">
        <v>16733.900000000001</v>
      </c>
      <c r="DG37">
        <v>48.811999999999998</v>
      </c>
      <c r="DH37">
        <v>49.625</v>
      </c>
      <c r="DI37">
        <v>49.375</v>
      </c>
      <c r="DJ37">
        <v>49.625</v>
      </c>
      <c r="DK37">
        <v>50.186999999999998</v>
      </c>
      <c r="DL37">
        <v>1955.08</v>
      </c>
      <c r="DM37">
        <v>39.9</v>
      </c>
      <c r="DN37">
        <v>0</v>
      </c>
      <c r="DO37">
        <v>119.799999952316</v>
      </c>
      <c r="DP37">
        <v>0</v>
      </c>
      <c r="DQ37">
        <v>693.94676923076895</v>
      </c>
      <c r="DR37">
        <v>-2.5835213763837701</v>
      </c>
      <c r="DS37">
        <v>-40.574359004738398</v>
      </c>
      <c r="DT37">
        <v>14113.2076923077</v>
      </c>
      <c r="DU37">
        <v>15</v>
      </c>
      <c r="DV37">
        <v>1628178514.0999999</v>
      </c>
      <c r="DW37" t="s">
        <v>476</v>
      </c>
      <c r="DX37">
        <v>1628178499.0999999</v>
      </c>
      <c r="DY37">
        <v>1628178514.0999999</v>
      </c>
      <c r="DZ37">
        <v>24</v>
      </c>
      <c r="EA37">
        <v>3.6999999999999998E-2</v>
      </c>
      <c r="EB37">
        <v>-1.0999999999999999E-2</v>
      </c>
      <c r="EC37">
        <v>-0.80900000000000005</v>
      </c>
      <c r="ED37">
        <v>0.32300000000000001</v>
      </c>
      <c r="EE37">
        <v>100</v>
      </c>
      <c r="EF37">
        <v>24</v>
      </c>
      <c r="EG37">
        <v>7.0000000000000007E-2</v>
      </c>
      <c r="EH37">
        <v>0.01</v>
      </c>
      <c r="EI37">
        <v>15.5058628550681</v>
      </c>
      <c r="EJ37">
        <v>-0.181833842093471</v>
      </c>
      <c r="EK37">
        <v>4.5972290864459198E-2</v>
      </c>
      <c r="EL37">
        <v>1</v>
      </c>
      <c r="EM37">
        <v>0.471253511792461</v>
      </c>
      <c r="EN37">
        <v>8.8147485939627304E-2</v>
      </c>
      <c r="EO37">
        <v>1.6893402907869601E-2</v>
      </c>
      <c r="EP37">
        <v>1</v>
      </c>
      <c r="EQ37">
        <v>2</v>
      </c>
      <c r="ER37">
        <v>2</v>
      </c>
      <c r="ES37" t="s">
        <v>370</v>
      </c>
      <c r="ET37">
        <v>2.9205299999999998</v>
      </c>
      <c r="EU37">
        <v>2.78633</v>
      </c>
      <c r="EV37">
        <v>2.1711500000000002E-2</v>
      </c>
      <c r="EW37">
        <v>2.6567799999999999E-2</v>
      </c>
      <c r="EX37">
        <v>0.13549700000000001</v>
      </c>
      <c r="EY37">
        <v>0.11489199999999999</v>
      </c>
      <c r="EZ37">
        <v>23713.3</v>
      </c>
      <c r="FA37">
        <v>20457.400000000001</v>
      </c>
      <c r="FB37">
        <v>23946.799999999999</v>
      </c>
      <c r="FC37">
        <v>20626.599999999999</v>
      </c>
      <c r="FD37">
        <v>30417.8</v>
      </c>
      <c r="FE37">
        <v>26138.9</v>
      </c>
      <c r="FF37">
        <v>39000.699999999997</v>
      </c>
      <c r="FG37">
        <v>32829</v>
      </c>
      <c r="FH37">
        <v>2.0149499999999998</v>
      </c>
      <c r="FI37">
        <v>1.8232999999999999</v>
      </c>
      <c r="FJ37">
        <v>5.5506800000000002E-2</v>
      </c>
      <c r="FK37">
        <v>0</v>
      </c>
      <c r="FL37">
        <v>29.168099999999999</v>
      </c>
      <c r="FM37">
        <v>999.9</v>
      </c>
      <c r="FN37">
        <v>37.540999999999997</v>
      </c>
      <c r="FO37">
        <v>42.52</v>
      </c>
      <c r="FP37">
        <v>31.8871</v>
      </c>
      <c r="FQ37">
        <v>61.174700000000001</v>
      </c>
      <c r="FR37">
        <v>34.435099999999998</v>
      </c>
      <c r="FS37">
        <v>1</v>
      </c>
      <c r="FT37">
        <v>0.46301799999999999</v>
      </c>
      <c r="FU37">
        <v>2.2083300000000001</v>
      </c>
      <c r="FV37">
        <v>20.3992</v>
      </c>
      <c r="FW37">
        <v>5.2464899999999997</v>
      </c>
      <c r="FX37">
        <v>11.997999999999999</v>
      </c>
      <c r="FY37">
        <v>4.9641000000000002</v>
      </c>
      <c r="FZ37">
        <v>3.3010000000000002</v>
      </c>
      <c r="GA37">
        <v>9999</v>
      </c>
      <c r="GB37">
        <v>9999</v>
      </c>
      <c r="GC37">
        <v>9999</v>
      </c>
      <c r="GD37">
        <v>999.9</v>
      </c>
      <c r="GE37">
        <v>1.87103</v>
      </c>
      <c r="GF37">
        <v>1.8763399999999999</v>
      </c>
      <c r="GG37">
        <v>1.87643</v>
      </c>
      <c r="GH37">
        <v>1.8751500000000001</v>
      </c>
      <c r="GI37">
        <v>1.87744</v>
      </c>
      <c r="GJ37">
        <v>1.8733200000000001</v>
      </c>
      <c r="GK37">
        <v>1.8710500000000001</v>
      </c>
      <c r="GL37">
        <v>1.87836</v>
      </c>
      <c r="GM37">
        <v>5</v>
      </c>
      <c r="GN37">
        <v>0</v>
      </c>
      <c r="GO37">
        <v>0</v>
      </c>
      <c r="GP37">
        <v>0</v>
      </c>
      <c r="GQ37" t="s">
        <v>371</v>
      </c>
      <c r="GR37" t="s">
        <v>372</v>
      </c>
      <c r="GS37" t="s">
        <v>373</v>
      </c>
      <c r="GT37" t="s">
        <v>373</v>
      </c>
      <c r="GU37" t="s">
        <v>373</v>
      </c>
      <c r="GV37" t="s">
        <v>373</v>
      </c>
      <c r="GW37">
        <v>0</v>
      </c>
      <c r="GX37">
        <v>100</v>
      </c>
      <c r="GY37">
        <v>100</v>
      </c>
      <c r="GZ37">
        <v>-0.82899999999999996</v>
      </c>
      <c r="HA37">
        <v>0.32250000000000001</v>
      </c>
      <c r="HB37">
        <v>-0.92142131102374003</v>
      </c>
      <c r="HC37">
        <v>1.17587188380478E-3</v>
      </c>
      <c r="HD37">
        <v>-6.2601144054332803E-7</v>
      </c>
      <c r="HE37">
        <v>2.41796582943236E-10</v>
      </c>
      <c r="HF37">
        <v>0.32250999999999802</v>
      </c>
      <c r="HG37">
        <v>0</v>
      </c>
      <c r="HH37">
        <v>0</v>
      </c>
      <c r="HI37">
        <v>0</v>
      </c>
      <c r="HJ37">
        <v>2</v>
      </c>
      <c r="HK37">
        <v>2154</v>
      </c>
      <c r="HL37">
        <v>1</v>
      </c>
      <c r="HM37">
        <v>23</v>
      </c>
      <c r="HN37">
        <v>0.9</v>
      </c>
      <c r="HO37">
        <v>0.7</v>
      </c>
      <c r="HP37">
        <v>18</v>
      </c>
      <c r="HQ37">
        <v>508.62099999999998</v>
      </c>
      <c r="HR37">
        <v>448.98</v>
      </c>
      <c r="HS37">
        <v>26.999500000000001</v>
      </c>
      <c r="HT37">
        <v>33.109699999999997</v>
      </c>
      <c r="HU37">
        <v>30.0002</v>
      </c>
      <c r="HV37">
        <v>33.011800000000001</v>
      </c>
      <c r="HW37">
        <v>32.982100000000003</v>
      </c>
      <c r="HX37">
        <v>7.2891300000000001</v>
      </c>
      <c r="HY37">
        <v>24.8629</v>
      </c>
      <c r="HZ37">
        <v>22.382999999999999</v>
      </c>
      <c r="IA37">
        <v>27</v>
      </c>
      <c r="IB37">
        <v>100</v>
      </c>
      <c r="IC37">
        <v>23.540099999999999</v>
      </c>
      <c r="ID37">
        <v>98.461299999999994</v>
      </c>
      <c r="IE37">
        <v>93.930400000000006</v>
      </c>
    </row>
    <row r="38" spans="1:239" x14ac:dyDescent="0.3">
      <c r="A38">
        <v>22</v>
      </c>
      <c r="B38">
        <v>1628178666.0999999</v>
      </c>
      <c r="C38">
        <v>3908.5</v>
      </c>
      <c r="D38" t="s">
        <v>477</v>
      </c>
      <c r="E38" t="s">
        <v>478</v>
      </c>
      <c r="F38">
        <v>0</v>
      </c>
      <c r="G38" t="s">
        <v>452</v>
      </c>
      <c r="H38" t="s">
        <v>453</v>
      </c>
      <c r="I38" t="s">
        <v>364</v>
      </c>
      <c r="J38">
        <v>1628178666.0999999</v>
      </c>
      <c r="K38">
        <f t="shared" si="0"/>
        <v>5.9253039879696417E-3</v>
      </c>
      <c r="L38">
        <f t="shared" si="1"/>
        <v>5.9253039879696416</v>
      </c>
      <c r="M38">
        <f t="shared" si="2"/>
        <v>11.811666146596162</v>
      </c>
      <c r="N38">
        <f t="shared" si="3"/>
        <v>60.415999999999997</v>
      </c>
      <c r="O38">
        <f t="shared" si="4"/>
        <v>18.411591109454985</v>
      </c>
      <c r="P38">
        <f t="shared" si="5"/>
        <v>1.8382978741995657</v>
      </c>
      <c r="Q38">
        <f t="shared" si="6"/>
        <v>6.0322111058944001</v>
      </c>
      <c r="R38">
        <f t="shared" si="7"/>
        <v>0.49559097297990545</v>
      </c>
      <c r="S38">
        <f t="shared" si="8"/>
        <v>2.9235313630633568</v>
      </c>
      <c r="T38">
        <f t="shared" si="9"/>
        <v>0.45320837644238032</v>
      </c>
      <c r="U38">
        <f t="shared" si="10"/>
        <v>0.28676048978489316</v>
      </c>
      <c r="V38">
        <f t="shared" si="11"/>
        <v>321.50223038119418</v>
      </c>
      <c r="W38">
        <f t="shared" si="12"/>
        <v>30.544082446588316</v>
      </c>
      <c r="X38">
        <f t="shared" si="13"/>
        <v>30.090599999999998</v>
      </c>
      <c r="Y38">
        <f t="shared" si="14"/>
        <v>4.2826714499954797</v>
      </c>
      <c r="Z38">
        <f t="shared" si="15"/>
        <v>70.23642140893142</v>
      </c>
      <c r="AA38">
        <f t="shared" si="16"/>
        <v>3.0250616131994299</v>
      </c>
      <c r="AB38">
        <f t="shared" si="17"/>
        <v>4.306970019994151</v>
      </c>
      <c r="AC38">
        <f t="shared" si="18"/>
        <v>1.2576098367960498</v>
      </c>
      <c r="AD38">
        <f t="shared" si="19"/>
        <v>-261.30590586946118</v>
      </c>
      <c r="AE38">
        <f t="shared" si="20"/>
        <v>15.540683492563689</v>
      </c>
      <c r="AF38">
        <f t="shared" si="21"/>
        <v>1.1835943589521389</v>
      </c>
      <c r="AG38">
        <f t="shared" si="22"/>
        <v>76.920602363248804</v>
      </c>
      <c r="AH38">
        <v>0</v>
      </c>
      <c r="AI38">
        <v>0</v>
      </c>
      <c r="AJ38">
        <f t="shared" si="23"/>
        <v>1</v>
      </c>
      <c r="AK38">
        <f t="shared" si="24"/>
        <v>0</v>
      </c>
      <c r="AL38">
        <f t="shared" si="25"/>
        <v>52143.533822305704</v>
      </c>
      <c r="AM38" t="s">
        <v>365</v>
      </c>
      <c r="AN38">
        <v>10238.9</v>
      </c>
      <c r="AO38">
        <v>302.21199999999999</v>
      </c>
      <c r="AP38">
        <v>4052.3</v>
      </c>
      <c r="AQ38">
        <f t="shared" si="26"/>
        <v>0.92542210596451402</v>
      </c>
      <c r="AR38">
        <v>-0.32343011824092399</v>
      </c>
      <c r="AS38" t="s">
        <v>479</v>
      </c>
      <c r="AT38">
        <v>10309.4</v>
      </c>
      <c r="AU38">
        <v>698.06899999999996</v>
      </c>
      <c r="AV38">
        <v>777.72299999999996</v>
      </c>
      <c r="AW38">
        <f t="shared" si="27"/>
        <v>0.10241949897328484</v>
      </c>
      <c r="AX38">
        <v>0.5</v>
      </c>
      <c r="AY38">
        <f t="shared" si="28"/>
        <v>1681.1550001975097</v>
      </c>
      <c r="AZ38">
        <f t="shared" si="29"/>
        <v>11.811666146596162</v>
      </c>
      <c r="BA38">
        <f t="shared" si="30"/>
        <v>86.091526408330765</v>
      </c>
      <c r="BB38">
        <f t="shared" si="31"/>
        <v>7.2183089979278537E-3</v>
      </c>
      <c r="BC38">
        <f t="shared" si="32"/>
        <v>4.2104669657448737</v>
      </c>
      <c r="BD38">
        <f t="shared" si="33"/>
        <v>229.9925536066925</v>
      </c>
      <c r="BE38" t="s">
        <v>480</v>
      </c>
      <c r="BF38">
        <v>579.83000000000004</v>
      </c>
      <c r="BG38">
        <f t="shared" si="34"/>
        <v>579.83000000000004</v>
      </c>
      <c r="BH38">
        <f t="shared" si="35"/>
        <v>0.25445177781806627</v>
      </c>
      <c r="BI38">
        <f t="shared" si="36"/>
        <v>0.40251044756509846</v>
      </c>
      <c r="BJ38">
        <f t="shared" si="37"/>
        <v>0.94301088274340739</v>
      </c>
      <c r="BK38">
        <f t="shared" si="38"/>
        <v>0.16751242347705941</v>
      </c>
      <c r="BL38">
        <f t="shared" si="39"/>
        <v>0.87320004223900882</v>
      </c>
      <c r="BM38">
        <f t="shared" si="40"/>
        <v>0.33433318599117146</v>
      </c>
      <c r="BN38">
        <f t="shared" si="41"/>
        <v>0.66566681400882854</v>
      </c>
      <c r="BO38">
        <f t="shared" si="42"/>
        <v>1999.95</v>
      </c>
      <c r="BP38">
        <f t="shared" si="43"/>
        <v>1681.1550001975097</v>
      </c>
      <c r="BQ38">
        <f t="shared" si="44"/>
        <v>0.84059851506163141</v>
      </c>
      <c r="BR38">
        <f t="shared" si="45"/>
        <v>0.16075513406894881</v>
      </c>
      <c r="BS38">
        <v>6</v>
      </c>
      <c r="BT38">
        <v>0.5</v>
      </c>
      <c r="BU38" t="s">
        <v>368</v>
      </c>
      <c r="BV38">
        <v>2</v>
      </c>
      <c r="BW38">
        <v>1628178666.0999999</v>
      </c>
      <c r="BX38">
        <v>60.415999999999997</v>
      </c>
      <c r="BY38">
        <v>75.015900000000002</v>
      </c>
      <c r="BZ38">
        <v>30.297699999999999</v>
      </c>
      <c r="CA38">
        <v>23.404499999999999</v>
      </c>
      <c r="CB38">
        <v>61.1387</v>
      </c>
      <c r="CC38">
        <v>29.9876</v>
      </c>
      <c r="CD38">
        <v>500.12599999999998</v>
      </c>
      <c r="CE38">
        <v>99.744600000000005</v>
      </c>
      <c r="CF38">
        <v>9.9995899999999999E-2</v>
      </c>
      <c r="CG38">
        <v>30.1892</v>
      </c>
      <c r="CH38">
        <v>30.090599999999998</v>
      </c>
      <c r="CI38">
        <v>999.9</v>
      </c>
      <c r="CJ38">
        <v>0</v>
      </c>
      <c r="CK38">
        <v>0</v>
      </c>
      <c r="CL38">
        <v>9991.25</v>
      </c>
      <c r="CM38">
        <v>0</v>
      </c>
      <c r="CN38">
        <v>1391.29</v>
      </c>
      <c r="CO38">
        <v>-14.5999</v>
      </c>
      <c r="CP38">
        <v>62.303699999999999</v>
      </c>
      <c r="CQ38">
        <v>76.813699999999997</v>
      </c>
      <c r="CR38">
        <v>6.8931899999999997</v>
      </c>
      <c r="CS38">
        <v>75.015900000000002</v>
      </c>
      <c r="CT38">
        <v>23.404499999999999</v>
      </c>
      <c r="CU38">
        <v>3.02203</v>
      </c>
      <c r="CV38">
        <v>2.33447</v>
      </c>
      <c r="CW38">
        <v>24.149799999999999</v>
      </c>
      <c r="CX38">
        <v>19.9163</v>
      </c>
      <c r="CY38">
        <v>1999.95</v>
      </c>
      <c r="CZ38">
        <v>0.97999899999999995</v>
      </c>
      <c r="DA38">
        <v>2.0000899999999999E-2</v>
      </c>
      <c r="DB38">
        <v>0</v>
      </c>
      <c r="DC38">
        <v>697.39099999999996</v>
      </c>
      <c r="DD38">
        <v>4.9996700000000001</v>
      </c>
      <c r="DE38">
        <v>14188</v>
      </c>
      <c r="DF38">
        <v>16733.599999999999</v>
      </c>
      <c r="DG38">
        <v>48.875</v>
      </c>
      <c r="DH38">
        <v>49.686999999999998</v>
      </c>
      <c r="DI38">
        <v>49.436999999999998</v>
      </c>
      <c r="DJ38">
        <v>49.686999999999998</v>
      </c>
      <c r="DK38">
        <v>50.186999999999998</v>
      </c>
      <c r="DL38">
        <v>1955.05</v>
      </c>
      <c r="DM38">
        <v>39.9</v>
      </c>
      <c r="DN38">
        <v>0</v>
      </c>
      <c r="DO38">
        <v>111.60000014305101</v>
      </c>
      <c r="DP38">
        <v>0</v>
      </c>
      <c r="DQ38">
        <v>698.06899999999996</v>
      </c>
      <c r="DR38">
        <v>-2.5349230877092501</v>
      </c>
      <c r="DS38">
        <v>-35.992307647070596</v>
      </c>
      <c r="DT38">
        <v>14192.544</v>
      </c>
      <c r="DU38">
        <v>15</v>
      </c>
      <c r="DV38">
        <v>1628178625.5999999</v>
      </c>
      <c r="DW38" t="s">
        <v>481</v>
      </c>
      <c r="DX38">
        <v>1628178620.5999999</v>
      </c>
      <c r="DY38">
        <v>1628178625.5999999</v>
      </c>
      <c r="DZ38">
        <v>25</v>
      </c>
      <c r="EA38">
        <v>0.129</v>
      </c>
      <c r="EB38">
        <v>-1.2E-2</v>
      </c>
      <c r="EC38">
        <v>-0.70699999999999996</v>
      </c>
      <c r="ED38">
        <v>0.31</v>
      </c>
      <c r="EE38">
        <v>75</v>
      </c>
      <c r="EF38">
        <v>23</v>
      </c>
      <c r="EG38">
        <v>0.1</v>
      </c>
      <c r="EH38">
        <v>0.01</v>
      </c>
      <c r="EI38">
        <v>11.822447029738001</v>
      </c>
      <c r="EJ38">
        <v>-0.24073512972927799</v>
      </c>
      <c r="EK38">
        <v>5.3471018418165803E-2</v>
      </c>
      <c r="EL38">
        <v>1</v>
      </c>
      <c r="EM38">
        <v>0.48066497730967001</v>
      </c>
      <c r="EN38">
        <v>8.5979363589451296E-2</v>
      </c>
      <c r="EO38">
        <v>1.7218244088170898E-2</v>
      </c>
      <c r="EP38">
        <v>1</v>
      </c>
      <c r="EQ38">
        <v>2</v>
      </c>
      <c r="ER38">
        <v>2</v>
      </c>
      <c r="ES38" t="s">
        <v>370</v>
      </c>
      <c r="ET38">
        <v>2.9202900000000001</v>
      </c>
      <c r="EU38">
        <v>2.7864100000000001</v>
      </c>
      <c r="EV38">
        <v>1.6353800000000002E-2</v>
      </c>
      <c r="EW38">
        <v>2.0113099999999998E-2</v>
      </c>
      <c r="EX38">
        <v>0.135569</v>
      </c>
      <c r="EY38">
        <v>0.11437600000000001</v>
      </c>
      <c r="EZ38">
        <v>23841.1</v>
      </c>
      <c r="FA38">
        <v>20592.2</v>
      </c>
      <c r="FB38">
        <v>23945.1</v>
      </c>
      <c r="FC38">
        <v>20626.099999999999</v>
      </c>
      <c r="FD38">
        <v>30413.7</v>
      </c>
      <c r="FE38">
        <v>26154.3</v>
      </c>
      <c r="FF38">
        <v>38998.5</v>
      </c>
      <c r="FG38">
        <v>32829.1</v>
      </c>
      <c r="FH38">
        <v>2.0147499999999998</v>
      </c>
      <c r="FI38">
        <v>1.8204499999999999</v>
      </c>
      <c r="FJ38">
        <v>5.5000199999999999E-2</v>
      </c>
      <c r="FK38">
        <v>0</v>
      </c>
      <c r="FL38">
        <v>29.1951</v>
      </c>
      <c r="FM38">
        <v>999.9</v>
      </c>
      <c r="FN38">
        <v>36.820999999999998</v>
      </c>
      <c r="FO38">
        <v>42.781999999999996</v>
      </c>
      <c r="FP38">
        <v>31.7073</v>
      </c>
      <c r="FQ38">
        <v>60.8947</v>
      </c>
      <c r="FR38">
        <v>34.959899999999998</v>
      </c>
      <c r="FS38">
        <v>1</v>
      </c>
      <c r="FT38">
        <v>0.46689999999999998</v>
      </c>
      <c r="FU38">
        <v>2.2483499999999998</v>
      </c>
      <c r="FV38">
        <v>20.398399999999999</v>
      </c>
      <c r="FW38">
        <v>5.24559</v>
      </c>
      <c r="FX38">
        <v>11.997999999999999</v>
      </c>
      <c r="FY38">
        <v>4.9637500000000001</v>
      </c>
      <c r="FZ38">
        <v>3.3010000000000002</v>
      </c>
      <c r="GA38">
        <v>9999</v>
      </c>
      <c r="GB38">
        <v>9999</v>
      </c>
      <c r="GC38">
        <v>9999</v>
      </c>
      <c r="GD38">
        <v>999.9</v>
      </c>
      <c r="GE38">
        <v>1.87103</v>
      </c>
      <c r="GF38">
        <v>1.8763300000000001</v>
      </c>
      <c r="GG38">
        <v>1.87642</v>
      </c>
      <c r="GH38">
        <v>1.8751500000000001</v>
      </c>
      <c r="GI38">
        <v>1.87744</v>
      </c>
      <c r="GJ38">
        <v>1.8733200000000001</v>
      </c>
      <c r="GK38">
        <v>1.87104</v>
      </c>
      <c r="GL38">
        <v>1.87835</v>
      </c>
      <c r="GM38">
        <v>5</v>
      </c>
      <c r="GN38">
        <v>0</v>
      </c>
      <c r="GO38">
        <v>0</v>
      </c>
      <c r="GP38">
        <v>0</v>
      </c>
      <c r="GQ38" t="s">
        <v>371</v>
      </c>
      <c r="GR38" t="s">
        <v>372</v>
      </c>
      <c r="GS38" t="s">
        <v>373</v>
      </c>
      <c r="GT38" t="s">
        <v>373</v>
      </c>
      <c r="GU38" t="s">
        <v>373</v>
      </c>
      <c r="GV38" t="s">
        <v>373</v>
      </c>
      <c r="GW38">
        <v>0</v>
      </c>
      <c r="GX38">
        <v>100</v>
      </c>
      <c r="GY38">
        <v>100</v>
      </c>
      <c r="GZ38">
        <v>-0.72299999999999998</v>
      </c>
      <c r="HA38">
        <v>0.31009999999999999</v>
      </c>
      <c r="HB38">
        <v>-0.79234329369257095</v>
      </c>
      <c r="HC38">
        <v>1.17587188380478E-3</v>
      </c>
      <c r="HD38">
        <v>-6.2601144054332803E-7</v>
      </c>
      <c r="HE38">
        <v>2.41796582943236E-10</v>
      </c>
      <c r="HF38">
        <v>0.31003499999999601</v>
      </c>
      <c r="HG38">
        <v>0</v>
      </c>
      <c r="HH38">
        <v>0</v>
      </c>
      <c r="HI38">
        <v>0</v>
      </c>
      <c r="HJ38">
        <v>2</v>
      </c>
      <c r="HK38">
        <v>2154</v>
      </c>
      <c r="HL38">
        <v>1</v>
      </c>
      <c r="HM38">
        <v>23</v>
      </c>
      <c r="HN38">
        <v>0.8</v>
      </c>
      <c r="HO38">
        <v>0.7</v>
      </c>
      <c r="HP38">
        <v>18</v>
      </c>
      <c r="HQ38">
        <v>508.85500000000002</v>
      </c>
      <c r="HR38">
        <v>447.49900000000002</v>
      </c>
      <c r="HS38">
        <v>27.001100000000001</v>
      </c>
      <c r="HT38">
        <v>33.154000000000003</v>
      </c>
      <c r="HU38">
        <v>30.000299999999999</v>
      </c>
      <c r="HV38">
        <v>33.058399999999999</v>
      </c>
      <c r="HW38">
        <v>33.0291</v>
      </c>
      <c r="HX38">
        <v>6.1915699999999996</v>
      </c>
      <c r="HY38">
        <v>24.451899999999998</v>
      </c>
      <c r="HZ38">
        <v>20.264299999999999</v>
      </c>
      <c r="IA38">
        <v>27</v>
      </c>
      <c r="IB38">
        <v>75</v>
      </c>
      <c r="IC38">
        <v>23.355799999999999</v>
      </c>
      <c r="ID38">
        <v>98.455200000000005</v>
      </c>
      <c r="IE38">
        <v>93.9298</v>
      </c>
    </row>
    <row r="39" spans="1:239" x14ac:dyDescent="0.3">
      <c r="A39">
        <v>23</v>
      </c>
      <c r="B39">
        <v>1628178769.5999999</v>
      </c>
      <c r="C39">
        <v>4012</v>
      </c>
      <c r="D39" t="s">
        <v>482</v>
      </c>
      <c r="E39" t="s">
        <v>483</v>
      </c>
      <c r="F39">
        <v>0</v>
      </c>
      <c r="G39" t="s">
        <v>452</v>
      </c>
      <c r="H39" t="s">
        <v>453</v>
      </c>
      <c r="I39" t="s">
        <v>364</v>
      </c>
      <c r="J39">
        <v>1628178769.5999999</v>
      </c>
      <c r="K39">
        <f t="shared" si="0"/>
        <v>5.9243886069686455E-3</v>
      </c>
      <c r="L39">
        <f t="shared" si="1"/>
        <v>5.9243886069686456</v>
      </c>
      <c r="M39">
        <f t="shared" si="2"/>
        <v>7.9938662514586882</v>
      </c>
      <c r="N39">
        <f t="shared" si="3"/>
        <v>40.152500000000003</v>
      </c>
      <c r="O39">
        <f t="shared" si="4"/>
        <v>11.995235986833318</v>
      </c>
      <c r="P39">
        <f t="shared" si="5"/>
        <v>1.197622197841351</v>
      </c>
      <c r="Q39">
        <f t="shared" si="6"/>
        <v>4.0088853067675005</v>
      </c>
      <c r="R39">
        <f t="shared" si="7"/>
        <v>0.50043233948236931</v>
      </c>
      <c r="S39">
        <f t="shared" si="8"/>
        <v>2.928074818197377</v>
      </c>
      <c r="T39">
        <f t="shared" si="9"/>
        <v>0.45731705661605182</v>
      </c>
      <c r="U39">
        <f t="shared" si="10"/>
        <v>0.28938670938086269</v>
      </c>
      <c r="V39">
        <f t="shared" si="11"/>
        <v>321.50223038119418</v>
      </c>
      <c r="W39">
        <f t="shared" si="12"/>
        <v>30.526112748372732</v>
      </c>
      <c r="X39">
        <f t="shared" si="13"/>
        <v>30.052800000000001</v>
      </c>
      <c r="Y39">
        <f t="shared" si="14"/>
        <v>4.2733879047902077</v>
      </c>
      <c r="Z39">
        <f t="shared" si="15"/>
        <v>70.358952296529338</v>
      </c>
      <c r="AA39">
        <f t="shared" si="16"/>
        <v>3.0272637748808999</v>
      </c>
      <c r="AB39">
        <f t="shared" si="17"/>
        <v>4.3025992799358788</v>
      </c>
      <c r="AC39">
        <f t="shared" si="18"/>
        <v>1.2461241299093078</v>
      </c>
      <c r="AD39">
        <f t="shared" si="19"/>
        <v>-261.26553756731727</v>
      </c>
      <c r="AE39">
        <f t="shared" si="20"/>
        <v>18.737788471360663</v>
      </c>
      <c r="AF39">
        <f t="shared" si="21"/>
        <v>1.4244834961485415</v>
      </c>
      <c r="AG39">
        <f t="shared" si="22"/>
        <v>80.398964781386098</v>
      </c>
      <c r="AH39">
        <v>0</v>
      </c>
      <c r="AI39">
        <v>0</v>
      </c>
      <c r="AJ39">
        <f t="shared" si="23"/>
        <v>1</v>
      </c>
      <c r="AK39">
        <f t="shared" si="24"/>
        <v>0</v>
      </c>
      <c r="AL39">
        <f t="shared" si="25"/>
        <v>52276.284359315927</v>
      </c>
      <c r="AM39" t="s">
        <v>365</v>
      </c>
      <c r="AN39">
        <v>10238.9</v>
      </c>
      <c r="AO39">
        <v>302.21199999999999</v>
      </c>
      <c r="AP39">
        <v>4052.3</v>
      </c>
      <c r="AQ39">
        <f t="shared" si="26"/>
        <v>0.92542210596451402</v>
      </c>
      <c r="AR39">
        <v>-0.32343011824092399</v>
      </c>
      <c r="AS39" t="s">
        <v>484</v>
      </c>
      <c r="AT39">
        <v>10309.299999999999</v>
      </c>
      <c r="AU39">
        <v>705.90300000000002</v>
      </c>
      <c r="AV39">
        <v>767.04100000000005</v>
      </c>
      <c r="AW39">
        <f t="shared" si="27"/>
        <v>7.9706299923993695E-2</v>
      </c>
      <c r="AX39">
        <v>0.5</v>
      </c>
      <c r="AY39">
        <f t="shared" si="28"/>
        <v>1681.1550001975097</v>
      </c>
      <c r="AZ39">
        <f t="shared" si="29"/>
        <v>7.9938662514586882</v>
      </c>
      <c r="BA39">
        <f t="shared" si="30"/>
        <v>66.999322332232197</v>
      </c>
      <c r="BB39">
        <f t="shared" si="31"/>
        <v>4.947370330946557E-3</v>
      </c>
      <c r="BC39">
        <f t="shared" si="32"/>
        <v>4.2830291992214233</v>
      </c>
      <c r="BD39">
        <f t="shared" si="33"/>
        <v>229.04924955295246</v>
      </c>
      <c r="BE39" t="s">
        <v>485</v>
      </c>
      <c r="BF39">
        <v>582.76</v>
      </c>
      <c r="BG39">
        <f t="shared" si="34"/>
        <v>582.76</v>
      </c>
      <c r="BH39">
        <f t="shared" si="35"/>
        <v>0.24024921744730732</v>
      </c>
      <c r="BI39">
        <f t="shared" si="36"/>
        <v>0.33176507616086309</v>
      </c>
      <c r="BJ39">
        <f t="shared" si="37"/>
        <v>0.94688604253013364</v>
      </c>
      <c r="BK39">
        <f t="shared" si="38"/>
        <v>0.13152793823104847</v>
      </c>
      <c r="BL39">
        <f t="shared" si="39"/>
        <v>0.87604850872832851</v>
      </c>
      <c r="BM39">
        <f t="shared" si="40"/>
        <v>0.27388949442558619</v>
      </c>
      <c r="BN39">
        <f t="shared" si="41"/>
        <v>0.72611050557441381</v>
      </c>
      <c r="BO39">
        <f t="shared" si="42"/>
        <v>1999.95</v>
      </c>
      <c r="BP39">
        <f t="shared" si="43"/>
        <v>1681.1550001975097</v>
      </c>
      <c r="BQ39">
        <f t="shared" si="44"/>
        <v>0.84059851506163141</v>
      </c>
      <c r="BR39">
        <f t="shared" si="45"/>
        <v>0.16075513406894881</v>
      </c>
      <c r="BS39">
        <v>6</v>
      </c>
      <c r="BT39">
        <v>0.5</v>
      </c>
      <c r="BU39" t="s">
        <v>368</v>
      </c>
      <c r="BV39">
        <v>2</v>
      </c>
      <c r="BW39">
        <v>1628178769.5999999</v>
      </c>
      <c r="BX39">
        <v>40.152500000000003</v>
      </c>
      <c r="BY39">
        <v>50.027000000000001</v>
      </c>
      <c r="BZ39">
        <v>30.320699999999999</v>
      </c>
      <c r="CA39">
        <v>23.429500000000001</v>
      </c>
      <c r="CB39">
        <v>40.807699999999997</v>
      </c>
      <c r="CC39">
        <v>30.0137</v>
      </c>
      <c r="CD39">
        <v>500.18200000000002</v>
      </c>
      <c r="CE39">
        <v>99.741399999999999</v>
      </c>
      <c r="CF39">
        <v>0.100087</v>
      </c>
      <c r="CG39">
        <v>30.171500000000002</v>
      </c>
      <c r="CH39">
        <v>30.052800000000001</v>
      </c>
      <c r="CI39">
        <v>999.9</v>
      </c>
      <c r="CJ39">
        <v>0</v>
      </c>
      <c r="CK39">
        <v>0</v>
      </c>
      <c r="CL39">
        <v>10017.5</v>
      </c>
      <c r="CM39">
        <v>0</v>
      </c>
      <c r="CN39">
        <v>1419.39</v>
      </c>
      <c r="CO39">
        <v>-9.8744399999999999</v>
      </c>
      <c r="CP39">
        <v>41.408000000000001</v>
      </c>
      <c r="CQ39">
        <v>51.227200000000003</v>
      </c>
      <c r="CR39">
        <v>6.8911699999999998</v>
      </c>
      <c r="CS39">
        <v>50.027000000000001</v>
      </c>
      <c r="CT39">
        <v>23.429500000000001</v>
      </c>
      <c r="CU39">
        <v>3.0242300000000002</v>
      </c>
      <c r="CV39">
        <v>2.3368899999999999</v>
      </c>
      <c r="CW39">
        <v>24.161899999999999</v>
      </c>
      <c r="CX39">
        <v>19.933</v>
      </c>
      <c r="CY39">
        <v>1999.95</v>
      </c>
      <c r="CZ39">
        <v>0.97999899999999995</v>
      </c>
      <c r="DA39">
        <v>2.0000899999999999E-2</v>
      </c>
      <c r="DB39">
        <v>0</v>
      </c>
      <c r="DC39">
        <v>705.30200000000002</v>
      </c>
      <c r="DD39">
        <v>4.9996700000000001</v>
      </c>
      <c r="DE39">
        <v>14337.4</v>
      </c>
      <c r="DF39">
        <v>16733.599999999999</v>
      </c>
      <c r="DG39">
        <v>48.936999999999998</v>
      </c>
      <c r="DH39">
        <v>49.75</v>
      </c>
      <c r="DI39">
        <v>49.561999999999998</v>
      </c>
      <c r="DJ39">
        <v>49.75</v>
      </c>
      <c r="DK39">
        <v>50.375</v>
      </c>
      <c r="DL39">
        <v>1955.05</v>
      </c>
      <c r="DM39">
        <v>39.9</v>
      </c>
      <c r="DN39">
        <v>0</v>
      </c>
      <c r="DO39">
        <v>103.299999952316</v>
      </c>
      <c r="DP39">
        <v>0</v>
      </c>
      <c r="DQ39">
        <v>705.90300000000002</v>
      </c>
      <c r="DR39">
        <v>-1.9126923053027101</v>
      </c>
      <c r="DS39">
        <v>-35.030769124918798</v>
      </c>
      <c r="DT39">
        <v>14342.28</v>
      </c>
      <c r="DU39">
        <v>15</v>
      </c>
      <c r="DV39">
        <v>1628178729.5999999</v>
      </c>
      <c r="DW39" t="s">
        <v>486</v>
      </c>
      <c r="DX39">
        <v>1628178728.5999999</v>
      </c>
      <c r="DY39">
        <v>1628178729.5999999</v>
      </c>
      <c r="DZ39">
        <v>26</v>
      </c>
      <c r="EA39">
        <v>0.09</v>
      </c>
      <c r="EB39">
        <v>-3.0000000000000001E-3</v>
      </c>
      <c r="EC39">
        <v>-0.64400000000000002</v>
      </c>
      <c r="ED39">
        <v>0.30399999999999999</v>
      </c>
      <c r="EE39">
        <v>50</v>
      </c>
      <c r="EF39">
        <v>23</v>
      </c>
      <c r="EG39">
        <v>0.11</v>
      </c>
      <c r="EH39">
        <v>0.02</v>
      </c>
      <c r="EI39">
        <v>7.99211328752612</v>
      </c>
      <c r="EJ39">
        <v>-0.25081887405261899</v>
      </c>
      <c r="EK39">
        <v>5.0125099300237001E-2</v>
      </c>
      <c r="EL39">
        <v>1</v>
      </c>
      <c r="EM39">
        <v>0.48954470664070798</v>
      </c>
      <c r="EN39">
        <v>9.5971057468236601E-2</v>
      </c>
      <c r="EO39">
        <v>1.87087589605161E-2</v>
      </c>
      <c r="EP39">
        <v>1</v>
      </c>
      <c r="EQ39">
        <v>2</v>
      </c>
      <c r="ER39">
        <v>2</v>
      </c>
      <c r="ES39" t="s">
        <v>370</v>
      </c>
      <c r="ET39">
        <v>2.9203800000000002</v>
      </c>
      <c r="EU39">
        <v>2.7867299999999999</v>
      </c>
      <c r="EV39">
        <v>1.0965300000000001E-2</v>
      </c>
      <c r="EW39">
        <v>1.3508900000000001E-2</v>
      </c>
      <c r="EX39">
        <v>0.135629</v>
      </c>
      <c r="EY39">
        <v>0.114444</v>
      </c>
      <c r="EZ39">
        <v>23968.3</v>
      </c>
      <c r="FA39">
        <v>20729.7</v>
      </c>
      <c r="FB39">
        <v>23942.2</v>
      </c>
      <c r="FC39">
        <v>20625.3</v>
      </c>
      <c r="FD39">
        <v>30408.400000000001</v>
      </c>
      <c r="FE39">
        <v>26151.8</v>
      </c>
      <c r="FF39">
        <v>38994.1</v>
      </c>
      <c r="FG39">
        <v>32828.400000000001</v>
      </c>
      <c r="FH39">
        <v>2.0142000000000002</v>
      </c>
      <c r="FI39">
        <v>1.8172299999999999</v>
      </c>
      <c r="FJ39">
        <v>5.4080000000000003E-2</v>
      </c>
      <c r="FK39">
        <v>0</v>
      </c>
      <c r="FL39">
        <v>29.1722</v>
      </c>
      <c r="FM39">
        <v>999.9</v>
      </c>
      <c r="FN39">
        <v>36.119</v>
      </c>
      <c r="FO39">
        <v>43.043999999999997</v>
      </c>
      <c r="FP39">
        <v>31.535</v>
      </c>
      <c r="FQ39">
        <v>60.524700000000003</v>
      </c>
      <c r="FR39">
        <v>34.579300000000003</v>
      </c>
      <c r="FS39">
        <v>1</v>
      </c>
      <c r="FT39">
        <v>0.47167199999999998</v>
      </c>
      <c r="FU39">
        <v>2.2664</v>
      </c>
      <c r="FV39">
        <v>20.398299999999999</v>
      </c>
      <c r="FW39">
        <v>5.2460399999999998</v>
      </c>
      <c r="FX39">
        <v>11.997999999999999</v>
      </c>
      <c r="FY39">
        <v>4.9637500000000001</v>
      </c>
      <c r="FZ39">
        <v>3.3010000000000002</v>
      </c>
      <c r="GA39">
        <v>9999</v>
      </c>
      <c r="GB39">
        <v>9999</v>
      </c>
      <c r="GC39">
        <v>9999</v>
      </c>
      <c r="GD39">
        <v>999.9</v>
      </c>
      <c r="GE39">
        <v>1.87103</v>
      </c>
      <c r="GF39">
        <v>1.87635</v>
      </c>
      <c r="GG39">
        <v>1.8764099999999999</v>
      </c>
      <c r="GH39">
        <v>1.87514</v>
      </c>
      <c r="GI39">
        <v>1.87744</v>
      </c>
      <c r="GJ39">
        <v>1.8733200000000001</v>
      </c>
      <c r="GK39">
        <v>1.87103</v>
      </c>
      <c r="GL39">
        <v>1.87835</v>
      </c>
      <c r="GM39">
        <v>5</v>
      </c>
      <c r="GN39">
        <v>0</v>
      </c>
      <c r="GO39">
        <v>0</v>
      </c>
      <c r="GP39">
        <v>0</v>
      </c>
      <c r="GQ39" t="s">
        <v>371</v>
      </c>
      <c r="GR39" t="s">
        <v>372</v>
      </c>
      <c r="GS39" t="s">
        <v>373</v>
      </c>
      <c r="GT39" t="s">
        <v>373</v>
      </c>
      <c r="GU39" t="s">
        <v>373</v>
      </c>
      <c r="GV39" t="s">
        <v>373</v>
      </c>
      <c r="GW39">
        <v>0</v>
      </c>
      <c r="GX39">
        <v>100</v>
      </c>
      <c r="GY39">
        <v>100</v>
      </c>
      <c r="GZ39">
        <v>-0.65500000000000003</v>
      </c>
      <c r="HA39">
        <v>0.307</v>
      </c>
      <c r="HB39">
        <v>-0.70208749836405604</v>
      </c>
      <c r="HC39">
        <v>1.17587188380478E-3</v>
      </c>
      <c r="HD39">
        <v>-6.2601144054332803E-7</v>
      </c>
      <c r="HE39">
        <v>2.41796582943236E-10</v>
      </c>
      <c r="HF39">
        <v>0.30696947185546902</v>
      </c>
      <c r="HG39">
        <v>0</v>
      </c>
      <c r="HH39">
        <v>0</v>
      </c>
      <c r="HI39">
        <v>0</v>
      </c>
      <c r="HJ39">
        <v>2</v>
      </c>
      <c r="HK39">
        <v>2154</v>
      </c>
      <c r="HL39">
        <v>1</v>
      </c>
      <c r="HM39">
        <v>23</v>
      </c>
      <c r="HN39">
        <v>0.7</v>
      </c>
      <c r="HO39">
        <v>0.7</v>
      </c>
      <c r="HP39">
        <v>18</v>
      </c>
      <c r="HQ39">
        <v>508.911</v>
      </c>
      <c r="HR39">
        <v>445.80500000000001</v>
      </c>
      <c r="HS39">
        <v>26.999700000000001</v>
      </c>
      <c r="HT39">
        <v>33.2074</v>
      </c>
      <c r="HU39">
        <v>30.000299999999999</v>
      </c>
      <c r="HV39">
        <v>33.110500000000002</v>
      </c>
      <c r="HW39">
        <v>33.079099999999997</v>
      </c>
      <c r="HX39">
        <v>5.0954300000000003</v>
      </c>
      <c r="HY39">
        <v>22.917999999999999</v>
      </c>
      <c r="HZ39">
        <v>18.334099999999999</v>
      </c>
      <c r="IA39">
        <v>27</v>
      </c>
      <c r="IB39">
        <v>50</v>
      </c>
      <c r="IC39">
        <v>23.343699999999998</v>
      </c>
      <c r="ID39">
        <v>98.443700000000007</v>
      </c>
      <c r="IE39">
        <v>93.927099999999996</v>
      </c>
    </row>
    <row r="40" spans="1:239" x14ac:dyDescent="0.3">
      <c r="A40">
        <v>24</v>
      </c>
      <c r="B40">
        <v>1628178876.5999999</v>
      </c>
      <c r="C40">
        <v>4119</v>
      </c>
      <c r="D40" t="s">
        <v>487</v>
      </c>
      <c r="E40" t="s">
        <v>488</v>
      </c>
      <c r="F40">
        <v>0</v>
      </c>
      <c r="G40" t="s">
        <v>452</v>
      </c>
      <c r="H40" t="s">
        <v>453</v>
      </c>
      <c r="I40" t="s">
        <v>364</v>
      </c>
      <c r="J40">
        <v>1628178876.5999999</v>
      </c>
      <c r="K40">
        <f t="shared" si="0"/>
        <v>6.0610568697737621E-3</v>
      </c>
      <c r="L40">
        <f t="shared" si="1"/>
        <v>6.0610568697737621</v>
      </c>
      <c r="M40">
        <f t="shared" si="2"/>
        <v>3.2797318855178612</v>
      </c>
      <c r="N40">
        <f t="shared" si="3"/>
        <v>15.9824</v>
      </c>
      <c r="O40">
        <f t="shared" si="4"/>
        <v>4.6574260837025818</v>
      </c>
      <c r="P40">
        <f t="shared" si="5"/>
        <v>0.46499401561839859</v>
      </c>
      <c r="Q40">
        <f t="shared" si="6"/>
        <v>1.5956711328655999</v>
      </c>
      <c r="R40">
        <f t="shared" si="7"/>
        <v>0.5113035004857619</v>
      </c>
      <c r="S40">
        <f t="shared" si="8"/>
        <v>2.9187162234703257</v>
      </c>
      <c r="T40">
        <f t="shared" si="9"/>
        <v>0.46625414151457567</v>
      </c>
      <c r="U40">
        <f t="shared" si="10"/>
        <v>0.29512487093200879</v>
      </c>
      <c r="V40">
        <f t="shared" si="11"/>
        <v>321.53893838115039</v>
      </c>
      <c r="W40">
        <f t="shared" si="12"/>
        <v>30.514993696843678</v>
      </c>
      <c r="X40">
        <f t="shared" si="13"/>
        <v>30.084499999999998</v>
      </c>
      <c r="Y40">
        <f t="shared" si="14"/>
        <v>4.281172123551193</v>
      </c>
      <c r="Z40">
        <f t="shared" si="15"/>
        <v>70.348404079824448</v>
      </c>
      <c r="AA40">
        <f t="shared" si="16"/>
        <v>3.0308406568868</v>
      </c>
      <c r="AB40">
        <f t="shared" si="17"/>
        <v>4.3083289472319803</v>
      </c>
      <c r="AC40">
        <f t="shared" si="18"/>
        <v>1.250331466664393</v>
      </c>
      <c r="AD40">
        <f t="shared" si="19"/>
        <v>-267.29260795702294</v>
      </c>
      <c r="AE40">
        <f t="shared" si="20"/>
        <v>17.340391960178884</v>
      </c>
      <c r="AF40">
        <f t="shared" si="21"/>
        <v>1.322836835426739</v>
      </c>
      <c r="AG40">
        <f t="shared" si="22"/>
        <v>72.909559219733097</v>
      </c>
      <c r="AH40">
        <v>0</v>
      </c>
      <c r="AI40">
        <v>0</v>
      </c>
      <c r="AJ40">
        <f t="shared" si="23"/>
        <v>1</v>
      </c>
      <c r="AK40">
        <f t="shared" si="24"/>
        <v>0</v>
      </c>
      <c r="AL40">
        <f t="shared" si="25"/>
        <v>52005.087417495357</v>
      </c>
      <c r="AM40" t="s">
        <v>365</v>
      </c>
      <c r="AN40">
        <v>10238.9</v>
      </c>
      <c r="AO40">
        <v>302.21199999999999</v>
      </c>
      <c r="AP40">
        <v>4052.3</v>
      </c>
      <c r="AQ40">
        <f t="shared" si="26"/>
        <v>0.92542210596451402</v>
      </c>
      <c r="AR40">
        <v>-0.32343011824092399</v>
      </c>
      <c r="AS40" t="s">
        <v>489</v>
      </c>
      <c r="AT40">
        <v>10309</v>
      </c>
      <c r="AU40">
        <v>718.876653846154</v>
      </c>
      <c r="AV40">
        <v>759.53</v>
      </c>
      <c r="AW40">
        <f t="shared" si="27"/>
        <v>5.3524345521369754E-2</v>
      </c>
      <c r="AX40">
        <v>0.5</v>
      </c>
      <c r="AY40">
        <f t="shared" si="28"/>
        <v>1681.3482001974871</v>
      </c>
      <c r="AZ40">
        <f t="shared" si="29"/>
        <v>3.2797318855178612</v>
      </c>
      <c r="BA40">
        <f t="shared" si="30"/>
        <v>44.996531004551734</v>
      </c>
      <c r="BB40">
        <f t="shared" si="31"/>
        <v>2.1430195145393238E-3</v>
      </c>
      <c r="BC40">
        <f t="shared" si="32"/>
        <v>4.3352731294353095</v>
      </c>
      <c r="BD40">
        <f t="shared" si="33"/>
        <v>228.37485909510278</v>
      </c>
      <c r="BE40" t="s">
        <v>490</v>
      </c>
      <c r="BF40">
        <v>586.48</v>
      </c>
      <c r="BG40">
        <f t="shared" si="34"/>
        <v>586.48</v>
      </c>
      <c r="BH40">
        <f t="shared" si="35"/>
        <v>0.22783826840282806</v>
      </c>
      <c r="BI40">
        <f t="shared" si="36"/>
        <v>0.23492254350676675</v>
      </c>
      <c r="BJ40">
        <f t="shared" si="37"/>
        <v>0.95006953621365231</v>
      </c>
      <c r="BK40">
        <f t="shared" si="38"/>
        <v>8.8895136762266028E-2</v>
      </c>
      <c r="BL40">
        <f t="shared" si="39"/>
        <v>0.87805139506059593</v>
      </c>
      <c r="BM40">
        <f t="shared" si="40"/>
        <v>0.19165648596140689</v>
      </c>
      <c r="BN40">
        <f t="shared" si="41"/>
        <v>0.80834351403859306</v>
      </c>
      <c r="BO40">
        <f t="shared" si="42"/>
        <v>2000.18</v>
      </c>
      <c r="BP40">
        <f t="shared" si="43"/>
        <v>1681.3482001974871</v>
      </c>
      <c r="BQ40">
        <f t="shared" si="44"/>
        <v>0.84059844623858204</v>
      </c>
      <c r="BR40">
        <f t="shared" si="45"/>
        <v>0.16075500124046355</v>
      </c>
      <c r="BS40">
        <v>6</v>
      </c>
      <c r="BT40">
        <v>0.5</v>
      </c>
      <c r="BU40" t="s">
        <v>368</v>
      </c>
      <c r="BV40">
        <v>2</v>
      </c>
      <c r="BW40">
        <v>1628178876.5999999</v>
      </c>
      <c r="BX40">
        <v>15.9824</v>
      </c>
      <c r="BY40">
        <v>20.032499999999999</v>
      </c>
      <c r="BZ40">
        <v>30.357199999999999</v>
      </c>
      <c r="CA40">
        <v>23.3079</v>
      </c>
      <c r="CB40">
        <v>16.6738</v>
      </c>
      <c r="CC40">
        <v>30.048999999999999</v>
      </c>
      <c r="CD40">
        <v>500.22500000000002</v>
      </c>
      <c r="CE40">
        <v>99.739000000000004</v>
      </c>
      <c r="CF40">
        <v>0.100269</v>
      </c>
      <c r="CG40">
        <v>30.194700000000001</v>
      </c>
      <c r="CH40">
        <v>30.084499999999998</v>
      </c>
      <c r="CI40">
        <v>999.9</v>
      </c>
      <c r="CJ40">
        <v>0</v>
      </c>
      <c r="CK40">
        <v>0</v>
      </c>
      <c r="CL40">
        <v>9964.3799999999992</v>
      </c>
      <c r="CM40">
        <v>0</v>
      </c>
      <c r="CN40">
        <v>1425.66</v>
      </c>
      <c r="CO40">
        <v>-4.05002</v>
      </c>
      <c r="CP40">
        <v>16.482800000000001</v>
      </c>
      <c r="CQ40">
        <v>20.5105</v>
      </c>
      <c r="CR40">
        <v>7.0493300000000003</v>
      </c>
      <c r="CS40">
        <v>20.032499999999999</v>
      </c>
      <c r="CT40">
        <v>23.3079</v>
      </c>
      <c r="CU40">
        <v>3.0278</v>
      </c>
      <c r="CV40">
        <v>2.3247100000000001</v>
      </c>
      <c r="CW40">
        <v>24.1816</v>
      </c>
      <c r="CX40">
        <v>19.848600000000001</v>
      </c>
      <c r="CY40">
        <v>2000.18</v>
      </c>
      <c r="CZ40">
        <v>0.98000200000000004</v>
      </c>
      <c r="DA40">
        <v>1.9997999999999998E-2</v>
      </c>
      <c r="DB40">
        <v>0</v>
      </c>
      <c r="DC40">
        <v>718.44200000000001</v>
      </c>
      <c r="DD40">
        <v>4.9996700000000001</v>
      </c>
      <c r="DE40">
        <v>14584.8</v>
      </c>
      <c r="DF40">
        <v>16735.599999999999</v>
      </c>
      <c r="DG40">
        <v>49.061999999999998</v>
      </c>
      <c r="DH40">
        <v>49.936999999999998</v>
      </c>
      <c r="DI40">
        <v>49.686999999999998</v>
      </c>
      <c r="DJ40">
        <v>49.875</v>
      </c>
      <c r="DK40">
        <v>50.436999999999998</v>
      </c>
      <c r="DL40">
        <v>1955.28</v>
      </c>
      <c r="DM40">
        <v>39.9</v>
      </c>
      <c r="DN40">
        <v>0</v>
      </c>
      <c r="DO40">
        <v>106.60000014305101</v>
      </c>
      <c r="DP40">
        <v>0</v>
      </c>
      <c r="DQ40">
        <v>718.876653846154</v>
      </c>
      <c r="DR40">
        <v>-2.7368546894671302</v>
      </c>
      <c r="DS40">
        <v>-35.476923117001</v>
      </c>
      <c r="DT40">
        <v>14587.688461538501</v>
      </c>
      <c r="DU40">
        <v>15</v>
      </c>
      <c r="DV40">
        <v>1628178836.0999999</v>
      </c>
      <c r="DW40" t="s">
        <v>491</v>
      </c>
      <c r="DX40">
        <v>1628178830.0999999</v>
      </c>
      <c r="DY40">
        <v>1628178836.0999999</v>
      </c>
      <c r="DZ40">
        <v>27</v>
      </c>
      <c r="EA40">
        <v>-8.9999999999999993E-3</v>
      </c>
      <c r="EB40">
        <v>1E-3</v>
      </c>
      <c r="EC40">
        <v>-0.68700000000000006</v>
      </c>
      <c r="ED40">
        <v>0.307</v>
      </c>
      <c r="EE40">
        <v>20</v>
      </c>
      <c r="EF40">
        <v>23</v>
      </c>
      <c r="EG40">
        <v>0.3</v>
      </c>
      <c r="EH40">
        <v>0.01</v>
      </c>
      <c r="EI40">
        <v>3.2793148478427598</v>
      </c>
      <c r="EJ40">
        <v>-0.269216222452694</v>
      </c>
      <c r="EK40">
        <v>5.54632307301475E-2</v>
      </c>
      <c r="EL40">
        <v>1</v>
      </c>
      <c r="EM40">
        <v>0.50422336204491003</v>
      </c>
      <c r="EN40">
        <v>8.6006446474267695E-2</v>
      </c>
      <c r="EO40">
        <v>1.5919192829693399E-2</v>
      </c>
      <c r="EP40">
        <v>1</v>
      </c>
      <c r="EQ40">
        <v>2</v>
      </c>
      <c r="ER40">
        <v>2</v>
      </c>
      <c r="ES40" t="s">
        <v>370</v>
      </c>
      <c r="ET40">
        <v>2.92042</v>
      </c>
      <c r="EU40">
        <v>2.7864599999999999</v>
      </c>
      <c r="EV40">
        <v>4.4934500000000004E-3</v>
      </c>
      <c r="EW40">
        <v>5.4362200000000003E-3</v>
      </c>
      <c r="EX40">
        <v>0.135715</v>
      </c>
      <c r="EY40">
        <v>0.114013</v>
      </c>
      <c r="EZ40">
        <v>24120.5</v>
      </c>
      <c r="FA40">
        <v>20896.400000000001</v>
      </c>
      <c r="FB40">
        <v>23938.2</v>
      </c>
      <c r="FC40">
        <v>20623</v>
      </c>
      <c r="FD40">
        <v>30401.200000000001</v>
      </c>
      <c r="FE40">
        <v>26162.2</v>
      </c>
      <c r="FF40">
        <v>38988.400000000001</v>
      </c>
      <c r="FG40">
        <v>32825.4</v>
      </c>
      <c r="FH40">
        <v>2.0139</v>
      </c>
      <c r="FI40">
        <v>1.8141</v>
      </c>
      <c r="FJ40">
        <v>5.1263700000000002E-2</v>
      </c>
      <c r="FK40">
        <v>0</v>
      </c>
      <c r="FL40">
        <v>29.2498</v>
      </c>
      <c r="FM40">
        <v>999.9</v>
      </c>
      <c r="FN40">
        <v>35.478000000000002</v>
      </c>
      <c r="FO40">
        <v>43.305999999999997</v>
      </c>
      <c r="FP40">
        <v>31.401399999999999</v>
      </c>
      <c r="FQ40">
        <v>60.564700000000002</v>
      </c>
      <c r="FR40">
        <v>34.811700000000002</v>
      </c>
      <c r="FS40">
        <v>1</v>
      </c>
      <c r="FT40">
        <v>0.47892499999999999</v>
      </c>
      <c r="FU40">
        <v>2.3550399999999998</v>
      </c>
      <c r="FV40">
        <v>20.396999999999998</v>
      </c>
      <c r="FW40">
        <v>5.2461900000000004</v>
      </c>
      <c r="FX40">
        <v>11.997999999999999</v>
      </c>
      <c r="FY40">
        <v>4.9638999999999998</v>
      </c>
      <c r="FZ40">
        <v>3.3010000000000002</v>
      </c>
      <c r="GA40">
        <v>9999</v>
      </c>
      <c r="GB40">
        <v>9999</v>
      </c>
      <c r="GC40">
        <v>9999</v>
      </c>
      <c r="GD40">
        <v>999.9</v>
      </c>
      <c r="GE40">
        <v>1.87103</v>
      </c>
      <c r="GF40">
        <v>1.8763000000000001</v>
      </c>
      <c r="GG40">
        <v>1.87639</v>
      </c>
      <c r="GH40">
        <v>1.87513</v>
      </c>
      <c r="GI40">
        <v>1.87744</v>
      </c>
      <c r="GJ40">
        <v>1.8733200000000001</v>
      </c>
      <c r="GK40">
        <v>1.87103</v>
      </c>
      <c r="GL40">
        <v>1.8783000000000001</v>
      </c>
      <c r="GM40">
        <v>5</v>
      </c>
      <c r="GN40">
        <v>0</v>
      </c>
      <c r="GO40">
        <v>0</v>
      </c>
      <c r="GP40">
        <v>0</v>
      </c>
      <c r="GQ40" t="s">
        <v>371</v>
      </c>
      <c r="GR40" t="s">
        <v>372</v>
      </c>
      <c r="GS40" t="s">
        <v>373</v>
      </c>
      <c r="GT40" t="s">
        <v>373</v>
      </c>
      <c r="GU40" t="s">
        <v>373</v>
      </c>
      <c r="GV40" t="s">
        <v>373</v>
      </c>
      <c r="GW40">
        <v>0</v>
      </c>
      <c r="GX40">
        <v>100</v>
      </c>
      <c r="GY40">
        <v>100</v>
      </c>
      <c r="GZ40">
        <v>-0.69099999999999995</v>
      </c>
      <c r="HA40">
        <v>0.30819999999999997</v>
      </c>
      <c r="HB40">
        <v>-0.71077742433902902</v>
      </c>
      <c r="HC40">
        <v>1.17587188380478E-3</v>
      </c>
      <c r="HD40">
        <v>-6.2601144054332803E-7</v>
      </c>
      <c r="HE40">
        <v>2.41796582943236E-10</v>
      </c>
      <c r="HF40">
        <v>0.308241539678759</v>
      </c>
      <c r="HG40">
        <v>0</v>
      </c>
      <c r="HH40">
        <v>0</v>
      </c>
      <c r="HI40">
        <v>0</v>
      </c>
      <c r="HJ40">
        <v>2</v>
      </c>
      <c r="HK40">
        <v>2154</v>
      </c>
      <c r="HL40">
        <v>1</v>
      </c>
      <c r="HM40">
        <v>23</v>
      </c>
      <c r="HN40">
        <v>0.8</v>
      </c>
      <c r="HO40">
        <v>0.7</v>
      </c>
      <c r="HP40">
        <v>18</v>
      </c>
      <c r="HQ40">
        <v>509.24</v>
      </c>
      <c r="HR40">
        <v>444.30599999999998</v>
      </c>
      <c r="HS40">
        <v>27.000699999999998</v>
      </c>
      <c r="HT40">
        <v>33.279200000000003</v>
      </c>
      <c r="HU40">
        <v>30.000499999999999</v>
      </c>
      <c r="HV40">
        <v>33.177300000000002</v>
      </c>
      <c r="HW40">
        <v>33.147399999999998</v>
      </c>
      <c r="HX40">
        <v>3.80701</v>
      </c>
      <c r="HY40">
        <v>22.377600000000001</v>
      </c>
      <c r="HZ40">
        <v>16.772099999999998</v>
      </c>
      <c r="IA40">
        <v>27</v>
      </c>
      <c r="IB40">
        <v>20</v>
      </c>
      <c r="IC40">
        <v>23.2834</v>
      </c>
      <c r="ID40">
        <v>98.4285</v>
      </c>
      <c r="IE40">
        <v>93.9178</v>
      </c>
    </row>
    <row r="41" spans="1:239" x14ac:dyDescent="0.3">
      <c r="A41">
        <v>25</v>
      </c>
      <c r="B41">
        <v>1628179057.0999999</v>
      </c>
      <c r="C41">
        <v>4299.5</v>
      </c>
      <c r="D41" t="s">
        <v>492</v>
      </c>
      <c r="E41" t="s">
        <v>493</v>
      </c>
      <c r="F41">
        <v>0</v>
      </c>
      <c r="G41" t="s">
        <v>452</v>
      </c>
      <c r="H41" t="s">
        <v>453</v>
      </c>
      <c r="I41" t="s">
        <v>364</v>
      </c>
      <c r="J41">
        <v>1628179057.0999999</v>
      </c>
      <c r="K41">
        <f t="shared" si="0"/>
        <v>5.8512399528581182E-3</v>
      </c>
      <c r="L41">
        <f t="shared" si="1"/>
        <v>5.8512399528581183</v>
      </c>
      <c r="M41">
        <f t="shared" si="2"/>
        <v>49.23609244694331</v>
      </c>
      <c r="N41">
        <f t="shared" si="3"/>
        <v>338.76400000000001</v>
      </c>
      <c r="O41">
        <f t="shared" si="4"/>
        <v>154.93978215456985</v>
      </c>
      <c r="P41">
        <f t="shared" si="5"/>
        <v>15.467972859022531</v>
      </c>
      <c r="Q41">
        <f t="shared" si="6"/>
        <v>33.819541274341198</v>
      </c>
      <c r="R41">
        <f t="shared" si="7"/>
        <v>0.47497272290310139</v>
      </c>
      <c r="S41">
        <f t="shared" si="8"/>
        <v>2.9271444082934557</v>
      </c>
      <c r="T41">
        <f t="shared" si="9"/>
        <v>0.43593846023800931</v>
      </c>
      <c r="U41">
        <f t="shared" si="10"/>
        <v>0.27570079007254811</v>
      </c>
      <c r="V41">
        <f t="shared" si="11"/>
        <v>321.50861438118659</v>
      </c>
      <c r="W41">
        <f t="shared" si="12"/>
        <v>30.691612973173392</v>
      </c>
      <c r="X41">
        <f t="shared" si="13"/>
        <v>30.2029</v>
      </c>
      <c r="Y41">
        <f t="shared" si="14"/>
        <v>4.3103556779821952</v>
      </c>
      <c r="Z41">
        <f t="shared" si="15"/>
        <v>69.593821655976242</v>
      </c>
      <c r="AA41">
        <f t="shared" si="16"/>
        <v>3.0195833592367798</v>
      </c>
      <c r="AB41">
        <f t="shared" si="17"/>
        <v>4.338866996216292</v>
      </c>
      <c r="AC41">
        <f t="shared" si="18"/>
        <v>1.2907723187454154</v>
      </c>
      <c r="AD41">
        <f t="shared" si="19"/>
        <v>-258.03968192104304</v>
      </c>
      <c r="AE41">
        <f t="shared" si="20"/>
        <v>18.147944074090745</v>
      </c>
      <c r="AF41">
        <f t="shared" si="21"/>
        <v>1.3821068440375723</v>
      </c>
      <c r="AG41">
        <f t="shared" si="22"/>
        <v>82.998983378271888</v>
      </c>
      <c r="AH41">
        <v>0</v>
      </c>
      <c r="AI41">
        <v>0</v>
      </c>
      <c r="AJ41">
        <f t="shared" si="23"/>
        <v>1</v>
      </c>
      <c r="AK41">
        <f t="shared" si="24"/>
        <v>0</v>
      </c>
      <c r="AL41">
        <f t="shared" si="25"/>
        <v>52224.283409811658</v>
      </c>
      <c r="AM41" t="s">
        <v>365</v>
      </c>
      <c r="AN41">
        <v>10238.9</v>
      </c>
      <c r="AO41">
        <v>302.21199999999999</v>
      </c>
      <c r="AP41">
        <v>4052.3</v>
      </c>
      <c r="AQ41">
        <f t="shared" si="26"/>
        <v>0.92542210596451402</v>
      </c>
      <c r="AR41">
        <v>-0.32343011824092399</v>
      </c>
      <c r="AS41" t="s">
        <v>494</v>
      </c>
      <c r="AT41">
        <v>10309</v>
      </c>
      <c r="AU41">
        <v>704.49044000000004</v>
      </c>
      <c r="AV41">
        <v>1095.18</v>
      </c>
      <c r="AW41">
        <f t="shared" si="27"/>
        <v>0.35673547727314237</v>
      </c>
      <c r="AX41">
        <v>0.5</v>
      </c>
      <c r="AY41">
        <f t="shared" si="28"/>
        <v>1681.1886001975058</v>
      </c>
      <c r="AZ41">
        <f t="shared" si="29"/>
        <v>49.23609244694331</v>
      </c>
      <c r="BA41">
        <f t="shared" si="30"/>
        <v>299.86980883881171</v>
      </c>
      <c r="BB41">
        <f t="shared" si="31"/>
        <v>2.9478859516036442E-2</v>
      </c>
      <c r="BC41">
        <f t="shared" si="32"/>
        <v>2.7001223543161852</v>
      </c>
      <c r="BD41">
        <f t="shared" si="33"/>
        <v>251.55625757891073</v>
      </c>
      <c r="BE41" t="s">
        <v>495</v>
      </c>
      <c r="BF41">
        <v>539.44000000000005</v>
      </c>
      <c r="BG41">
        <f t="shared" si="34"/>
        <v>539.44000000000005</v>
      </c>
      <c r="BH41">
        <f t="shared" si="35"/>
        <v>0.50744169908142944</v>
      </c>
      <c r="BI41">
        <f t="shared" si="36"/>
        <v>0.70300780940727681</v>
      </c>
      <c r="BJ41">
        <f t="shared" si="37"/>
        <v>0.84179842066008892</v>
      </c>
      <c r="BK41">
        <f t="shared" si="38"/>
        <v>0.4926927190000101</v>
      </c>
      <c r="BL41">
        <f t="shared" si="39"/>
        <v>0.78854682876775151</v>
      </c>
      <c r="BM41">
        <f t="shared" si="40"/>
        <v>0.53830472519493866</v>
      </c>
      <c r="BN41">
        <f t="shared" si="41"/>
        <v>0.46169527480506134</v>
      </c>
      <c r="BO41">
        <f t="shared" si="42"/>
        <v>1999.99</v>
      </c>
      <c r="BP41">
        <f t="shared" si="43"/>
        <v>1681.1886001975058</v>
      </c>
      <c r="BQ41">
        <f t="shared" si="44"/>
        <v>0.84059850309126838</v>
      </c>
      <c r="BR41">
        <f t="shared" si="45"/>
        <v>0.16075511096614811</v>
      </c>
      <c r="BS41">
        <v>6</v>
      </c>
      <c r="BT41">
        <v>0.5</v>
      </c>
      <c r="BU41" t="s">
        <v>368</v>
      </c>
      <c r="BV41">
        <v>2</v>
      </c>
      <c r="BW41">
        <v>1628179057.0999999</v>
      </c>
      <c r="BX41">
        <v>338.76400000000001</v>
      </c>
      <c r="BY41">
        <v>400.21499999999997</v>
      </c>
      <c r="BZ41">
        <v>30.246600000000001</v>
      </c>
      <c r="CA41">
        <v>23.438700000000001</v>
      </c>
      <c r="CB41">
        <v>339.31900000000002</v>
      </c>
      <c r="CC41">
        <v>29.937999999999999</v>
      </c>
      <c r="CD41">
        <v>500.089</v>
      </c>
      <c r="CE41">
        <v>99.732299999999995</v>
      </c>
      <c r="CF41">
        <v>9.9858299999999997E-2</v>
      </c>
      <c r="CG41">
        <v>30.317900000000002</v>
      </c>
      <c r="CH41">
        <v>30.2029</v>
      </c>
      <c r="CI41">
        <v>999.9</v>
      </c>
      <c r="CJ41">
        <v>0</v>
      </c>
      <c r="CK41">
        <v>0</v>
      </c>
      <c r="CL41">
        <v>10013.1</v>
      </c>
      <c r="CM41">
        <v>0</v>
      </c>
      <c r="CN41">
        <v>1434.76</v>
      </c>
      <c r="CO41">
        <v>-61.4514</v>
      </c>
      <c r="CP41">
        <v>349.33</v>
      </c>
      <c r="CQ41">
        <v>409.82100000000003</v>
      </c>
      <c r="CR41">
        <v>6.8078399999999997</v>
      </c>
      <c r="CS41">
        <v>400.21499999999997</v>
      </c>
      <c r="CT41">
        <v>23.438700000000001</v>
      </c>
      <c r="CU41">
        <v>3.0165600000000001</v>
      </c>
      <c r="CV41">
        <v>2.3376000000000001</v>
      </c>
      <c r="CW41">
        <v>24.119599999999998</v>
      </c>
      <c r="CX41">
        <v>19.937899999999999</v>
      </c>
      <c r="CY41">
        <v>1999.99</v>
      </c>
      <c r="CZ41">
        <v>0.98000200000000004</v>
      </c>
      <c r="DA41">
        <v>1.9997999999999998E-2</v>
      </c>
      <c r="DB41">
        <v>0</v>
      </c>
      <c r="DC41">
        <v>705.15499999999997</v>
      </c>
      <c r="DD41">
        <v>4.9996700000000001</v>
      </c>
      <c r="DE41">
        <v>14360.8</v>
      </c>
      <c r="DF41">
        <v>16734</v>
      </c>
      <c r="DG41">
        <v>49.25</v>
      </c>
      <c r="DH41">
        <v>50.25</v>
      </c>
      <c r="DI41">
        <v>49.811999999999998</v>
      </c>
      <c r="DJ41">
        <v>50.186999999999998</v>
      </c>
      <c r="DK41">
        <v>50.625</v>
      </c>
      <c r="DL41">
        <v>1955.09</v>
      </c>
      <c r="DM41">
        <v>39.9</v>
      </c>
      <c r="DN41">
        <v>0</v>
      </c>
      <c r="DO41">
        <v>179.90000009536701</v>
      </c>
      <c r="DP41">
        <v>0</v>
      </c>
      <c r="DQ41">
        <v>704.49044000000004</v>
      </c>
      <c r="DR41">
        <v>3.81900002290087</v>
      </c>
      <c r="DS41">
        <v>64.676923054896307</v>
      </c>
      <c r="DT41">
        <v>14355.32</v>
      </c>
      <c r="DU41">
        <v>15</v>
      </c>
      <c r="DV41">
        <v>1628178962.5999999</v>
      </c>
      <c r="DW41" t="s">
        <v>496</v>
      </c>
      <c r="DX41">
        <v>1628178954.0999999</v>
      </c>
      <c r="DY41">
        <v>1628178962.5999999</v>
      </c>
      <c r="DZ41">
        <v>28</v>
      </c>
      <c r="EA41">
        <v>-0.18099999999999999</v>
      </c>
      <c r="EB41">
        <v>0</v>
      </c>
      <c r="EC41">
        <v>-0.505</v>
      </c>
      <c r="ED41">
        <v>0.30199999999999999</v>
      </c>
      <c r="EE41">
        <v>400</v>
      </c>
      <c r="EF41">
        <v>23</v>
      </c>
      <c r="EG41">
        <v>0.04</v>
      </c>
      <c r="EH41">
        <v>0.02</v>
      </c>
      <c r="EI41">
        <v>48.574830602667603</v>
      </c>
      <c r="EJ41">
        <v>2.2577840831098199</v>
      </c>
      <c r="EK41">
        <v>0.35623489552015802</v>
      </c>
      <c r="EL41">
        <v>0</v>
      </c>
      <c r="EM41">
        <v>0.47992622088728598</v>
      </c>
      <c r="EN41">
        <v>-1.42696293093088E-2</v>
      </c>
      <c r="EO41">
        <v>2.4122051973433701E-3</v>
      </c>
      <c r="EP41">
        <v>1</v>
      </c>
      <c r="EQ41">
        <v>1</v>
      </c>
      <c r="ER41">
        <v>2</v>
      </c>
      <c r="ES41" t="s">
        <v>379</v>
      </c>
      <c r="ET41">
        <v>2.9199199999999998</v>
      </c>
      <c r="EU41">
        <v>2.78647</v>
      </c>
      <c r="EV41">
        <v>7.8120899999999993E-2</v>
      </c>
      <c r="EW41">
        <v>8.9346599999999998E-2</v>
      </c>
      <c r="EX41">
        <v>0.135323</v>
      </c>
      <c r="EY41">
        <v>0.114414</v>
      </c>
      <c r="EZ41">
        <v>22332.400000000001</v>
      </c>
      <c r="FA41">
        <v>19131.2</v>
      </c>
      <c r="FB41">
        <v>23931.8</v>
      </c>
      <c r="FC41">
        <v>20618.8</v>
      </c>
      <c r="FD41">
        <v>30408.5</v>
      </c>
      <c r="FE41">
        <v>26147.200000000001</v>
      </c>
      <c r="FF41">
        <v>38978.400000000001</v>
      </c>
      <c r="FG41">
        <v>32820.699999999997</v>
      </c>
      <c r="FH41">
        <v>2.0121799999999999</v>
      </c>
      <c r="FI41">
        <v>1.8105500000000001</v>
      </c>
      <c r="FJ41">
        <v>4.5396400000000003E-2</v>
      </c>
      <c r="FK41">
        <v>0</v>
      </c>
      <c r="FL41">
        <v>29.463899999999999</v>
      </c>
      <c r="FM41">
        <v>999.9</v>
      </c>
      <c r="FN41">
        <v>34.488999999999997</v>
      </c>
      <c r="FO41">
        <v>43.738999999999997</v>
      </c>
      <c r="FP41">
        <v>31.225899999999999</v>
      </c>
      <c r="FQ41">
        <v>60.494700000000002</v>
      </c>
      <c r="FR41">
        <v>35.328499999999998</v>
      </c>
      <c r="FS41">
        <v>1</v>
      </c>
      <c r="FT41">
        <v>0.49137199999999998</v>
      </c>
      <c r="FU41">
        <v>2.4391799999999999</v>
      </c>
      <c r="FV41">
        <v>20.395</v>
      </c>
      <c r="FW41">
        <v>5.2464899999999997</v>
      </c>
      <c r="FX41">
        <v>11.997999999999999</v>
      </c>
      <c r="FY41">
        <v>4.9637500000000001</v>
      </c>
      <c r="FZ41">
        <v>3.3010000000000002</v>
      </c>
      <c r="GA41">
        <v>9999</v>
      </c>
      <c r="GB41">
        <v>9999</v>
      </c>
      <c r="GC41">
        <v>9999</v>
      </c>
      <c r="GD41">
        <v>999.9</v>
      </c>
      <c r="GE41">
        <v>1.87103</v>
      </c>
      <c r="GF41">
        <v>1.8762799999999999</v>
      </c>
      <c r="GG41">
        <v>1.8763700000000001</v>
      </c>
      <c r="GH41">
        <v>1.87514</v>
      </c>
      <c r="GI41">
        <v>1.8774200000000001</v>
      </c>
      <c r="GJ41">
        <v>1.8733200000000001</v>
      </c>
      <c r="GK41">
        <v>1.87103</v>
      </c>
      <c r="GL41">
        <v>1.87826</v>
      </c>
      <c r="GM41">
        <v>5</v>
      </c>
      <c r="GN41">
        <v>0</v>
      </c>
      <c r="GO41">
        <v>0</v>
      </c>
      <c r="GP41">
        <v>0</v>
      </c>
      <c r="GQ41" t="s">
        <v>371</v>
      </c>
      <c r="GR41" t="s">
        <v>372</v>
      </c>
      <c r="GS41" t="s">
        <v>373</v>
      </c>
      <c r="GT41" t="s">
        <v>373</v>
      </c>
      <c r="GU41" t="s">
        <v>373</v>
      </c>
      <c r="GV41" t="s">
        <v>373</v>
      </c>
      <c r="GW41">
        <v>0</v>
      </c>
      <c r="GX41">
        <v>100</v>
      </c>
      <c r="GY41">
        <v>100</v>
      </c>
      <c r="GZ41">
        <v>-0.55500000000000005</v>
      </c>
      <c r="HA41">
        <v>0.30859999999999999</v>
      </c>
      <c r="HB41">
        <v>-0.89163201304094397</v>
      </c>
      <c r="HC41">
        <v>1.17587188380478E-3</v>
      </c>
      <c r="HD41">
        <v>-6.2601144054332803E-7</v>
      </c>
      <c r="HE41">
        <v>2.41796582943236E-10</v>
      </c>
      <c r="HF41">
        <v>0.30854492515431697</v>
      </c>
      <c r="HG41">
        <v>0</v>
      </c>
      <c r="HH41">
        <v>0</v>
      </c>
      <c r="HI41">
        <v>0</v>
      </c>
      <c r="HJ41">
        <v>2</v>
      </c>
      <c r="HK41">
        <v>2154</v>
      </c>
      <c r="HL41">
        <v>1</v>
      </c>
      <c r="HM41">
        <v>23</v>
      </c>
      <c r="HN41">
        <v>1.7</v>
      </c>
      <c r="HO41">
        <v>1.6</v>
      </c>
      <c r="HP41">
        <v>18</v>
      </c>
      <c r="HQ41">
        <v>509.161</v>
      </c>
      <c r="HR41">
        <v>442.99599999999998</v>
      </c>
      <c r="HS41">
        <v>27.000699999999998</v>
      </c>
      <c r="HT41">
        <v>33.4251</v>
      </c>
      <c r="HU41">
        <v>30.000399999999999</v>
      </c>
      <c r="HV41">
        <v>33.308300000000003</v>
      </c>
      <c r="HW41">
        <v>33.279699999999998</v>
      </c>
      <c r="HX41">
        <v>20.0075</v>
      </c>
      <c r="HY41">
        <v>20.603999999999999</v>
      </c>
      <c r="HZ41">
        <v>13.3584</v>
      </c>
      <c r="IA41">
        <v>27</v>
      </c>
      <c r="IB41">
        <v>400</v>
      </c>
      <c r="IC41">
        <v>23.555599999999998</v>
      </c>
      <c r="ID41">
        <v>98.403000000000006</v>
      </c>
      <c r="IE41">
        <v>93.902100000000004</v>
      </c>
    </row>
    <row r="42" spans="1:239" x14ac:dyDescent="0.3">
      <c r="A42">
        <v>26</v>
      </c>
      <c r="B42">
        <v>1628179169.5999999</v>
      </c>
      <c r="C42">
        <v>4412</v>
      </c>
      <c r="D42" t="s">
        <v>497</v>
      </c>
      <c r="E42" t="s">
        <v>498</v>
      </c>
      <c r="F42">
        <v>0</v>
      </c>
      <c r="G42" t="s">
        <v>452</v>
      </c>
      <c r="H42" t="s">
        <v>453</v>
      </c>
      <c r="I42" t="s">
        <v>364</v>
      </c>
      <c r="J42">
        <v>1628179169.5999999</v>
      </c>
      <c r="K42">
        <f t="shared" si="0"/>
        <v>5.6614983295615205E-3</v>
      </c>
      <c r="L42">
        <f t="shared" si="1"/>
        <v>5.6614983295615202</v>
      </c>
      <c r="M42">
        <f t="shared" si="2"/>
        <v>51.617504373307888</v>
      </c>
      <c r="N42">
        <f t="shared" si="3"/>
        <v>335.72500000000002</v>
      </c>
      <c r="O42">
        <f t="shared" si="4"/>
        <v>140.15425042374471</v>
      </c>
      <c r="P42">
        <f t="shared" si="5"/>
        <v>13.991715063737736</v>
      </c>
      <c r="Q42">
        <f t="shared" si="6"/>
        <v>33.515705200315004</v>
      </c>
      <c r="R42">
        <f t="shared" si="7"/>
        <v>0.46593761746005596</v>
      </c>
      <c r="S42">
        <f t="shared" si="8"/>
        <v>2.9270164802053835</v>
      </c>
      <c r="T42">
        <f t="shared" si="9"/>
        <v>0.42830980054712958</v>
      </c>
      <c r="U42">
        <f t="shared" si="10"/>
        <v>0.27082065839978742</v>
      </c>
      <c r="V42">
        <f t="shared" si="11"/>
        <v>321.54155138105108</v>
      </c>
      <c r="W42">
        <f t="shared" si="12"/>
        <v>30.725298281699832</v>
      </c>
      <c r="X42">
        <f t="shared" si="13"/>
        <v>30.218499999999999</v>
      </c>
      <c r="Y42">
        <f t="shared" si="14"/>
        <v>4.3142137035070744</v>
      </c>
      <c r="Z42">
        <f t="shared" si="15"/>
        <v>70.20288474998371</v>
      </c>
      <c r="AA42">
        <f t="shared" si="16"/>
        <v>3.0432529865125404</v>
      </c>
      <c r="AB42">
        <f t="shared" si="17"/>
        <v>4.3349400773922566</v>
      </c>
      <c r="AC42">
        <f t="shared" si="18"/>
        <v>1.2709607169945341</v>
      </c>
      <c r="AD42">
        <f t="shared" si="19"/>
        <v>-249.67207633366306</v>
      </c>
      <c r="AE42">
        <f t="shared" si="20"/>
        <v>13.192189723397698</v>
      </c>
      <c r="AF42">
        <f t="shared" si="21"/>
        <v>1.0047305730519642</v>
      </c>
      <c r="AG42">
        <f t="shared" si="22"/>
        <v>86.066395343837698</v>
      </c>
      <c r="AH42">
        <v>0</v>
      </c>
      <c r="AI42">
        <v>0</v>
      </c>
      <c r="AJ42">
        <f t="shared" si="23"/>
        <v>1</v>
      </c>
      <c r="AK42">
        <f t="shared" si="24"/>
        <v>0</v>
      </c>
      <c r="AL42">
        <f t="shared" si="25"/>
        <v>52223.322560955501</v>
      </c>
      <c r="AM42" t="s">
        <v>365</v>
      </c>
      <c r="AN42">
        <v>10238.9</v>
      </c>
      <c r="AO42">
        <v>302.21199999999999</v>
      </c>
      <c r="AP42">
        <v>4052.3</v>
      </c>
      <c r="AQ42">
        <f t="shared" si="26"/>
        <v>0.92542210596451402</v>
      </c>
      <c r="AR42">
        <v>-0.32343011824092399</v>
      </c>
      <c r="AS42" t="s">
        <v>499</v>
      </c>
      <c r="AT42">
        <v>10308.6</v>
      </c>
      <c r="AU42">
        <v>718.03330769230797</v>
      </c>
      <c r="AV42">
        <v>1143.71</v>
      </c>
      <c r="AW42">
        <f t="shared" si="27"/>
        <v>0.37218935945973375</v>
      </c>
      <c r="AX42">
        <v>0.5</v>
      </c>
      <c r="AY42">
        <f t="shared" si="28"/>
        <v>1681.3647001974357</v>
      </c>
      <c r="AZ42">
        <f t="shared" si="29"/>
        <v>51.617504373307888</v>
      </c>
      <c r="BA42">
        <f t="shared" si="30"/>
        <v>312.89302539234541</v>
      </c>
      <c r="BB42">
        <f t="shared" si="31"/>
        <v>3.0892128569994126E-2</v>
      </c>
      <c r="BC42">
        <f t="shared" si="32"/>
        <v>2.5431184478582858</v>
      </c>
      <c r="BD42">
        <f t="shared" si="33"/>
        <v>254.03215522337698</v>
      </c>
      <c r="BE42" t="s">
        <v>500</v>
      </c>
      <c r="BF42">
        <v>539.84</v>
      </c>
      <c r="BG42">
        <f t="shared" si="34"/>
        <v>539.84</v>
      </c>
      <c r="BH42">
        <f t="shared" si="35"/>
        <v>0.52799223579403876</v>
      </c>
      <c r="BI42">
        <f t="shared" si="36"/>
        <v>0.70491445560748511</v>
      </c>
      <c r="BJ42">
        <f t="shared" si="37"/>
        <v>0.82807775746912426</v>
      </c>
      <c r="BK42">
        <f t="shared" si="38"/>
        <v>0.50585585742056671</v>
      </c>
      <c r="BL42">
        <f t="shared" si="39"/>
        <v>0.77560579911724736</v>
      </c>
      <c r="BM42">
        <f t="shared" si="40"/>
        <v>0.52997683483259028</v>
      </c>
      <c r="BN42">
        <f t="shared" si="41"/>
        <v>0.47002316516740972</v>
      </c>
      <c r="BO42">
        <f t="shared" si="42"/>
        <v>2000.2</v>
      </c>
      <c r="BP42">
        <f t="shared" si="43"/>
        <v>1681.3647001974357</v>
      </c>
      <c r="BQ42">
        <f t="shared" si="44"/>
        <v>0.84059829026969091</v>
      </c>
      <c r="BR42">
        <f t="shared" si="45"/>
        <v>0.16075470022050348</v>
      </c>
      <c r="BS42">
        <v>6</v>
      </c>
      <c r="BT42">
        <v>0.5</v>
      </c>
      <c r="BU42" t="s">
        <v>368</v>
      </c>
      <c r="BV42">
        <v>2</v>
      </c>
      <c r="BW42">
        <v>1628179169.5999999</v>
      </c>
      <c r="BX42">
        <v>335.72500000000002</v>
      </c>
      <c r="BY42">
        <v>399.94299999999998</v>
      </c>
      <c r="BZ42">
        <v>30.484100000000002</v>
      </c>
      <c r="CA42">
        <v>23.8978</v>
      </c>
      <c r="CB42">
        <v>336.34500000000003</v>
      </c>
      <c r="CC42">
        <v>30.1616</v>
      </c>
      <c r="CD42">
        <v>500.03</v>
      </c>
      <c r="CE42">
        <v>99.730999999999995</v>
      </c>
      <c r="CF42">
        <v>9.9829399999999999E-2</v>
      </c>
      <c r="CG42">
        <v>30.302099999999999</v>
      </c>
      <c r="CH42">
        <v>30.218499999999999</v>
      </c>
      <c r="CI42">
        <v>999.9</v>
      </c>
      <c r="CJ42">
        <v>0</v>
      </c>
      <c r="CK42">
        <v>0</v>
      </c>
      <c r="CL42">
        <v>10012.5</v>
      </c>
      <c r="CM42">
        <v>0</v>
      </c>
      <c r="CN42">
        <v>1311.22</v>
      </c>
      <c r="CO42">
        <v>-64.218299999999999</v>
      </c>
      <c r="CP42">
        <v>346.28100000000001</v>
      </c>
      <c r="CQ42">
        <v>409.73500000000001</v>
      </c>
      <c r="CR42">
        <v>6.5862600000000002</v>
      </c>
      <c r="CS42">
        <v>399.94299999999998</v>
      </c>
      <c r="CT42">
        <v>23.8978</v>
      </c>
      <c r="CU42">
        <v>3.0402100000000001</v>
      </c>
      <c r="CV42">
        <v>2.3833500000000001</v>
      </c>
      <c r="CW42">
        <v>24.2498</v>
      </c>
      <c r="CX42">
        <v>20.251100000000001</v>
      </c>
      <c r="CY42">
        <v>2000.2</v>
      </c>
      <c r="CZ42">
        <v>0.98000500000000001</v>
      </c>
      <c r="DA42">
        <v>1.9994999999999999E-2</v>
      </c>
      <c r="DB42">
        <v>0</v>
      </c>
      <c r="DC42">
        <v>719.20699999999999</v>
      </c>
      <c r="DD42">
        <v>4.9996700000000001</v>
      </c>
      <c r="DE42">
        <v>14658.7</v>
      </c>
      <c r="DF42">
        <v>16735.8</v>
      </c>
      <c r="DG42">
        <v>49.375</v>
      </c>
      <c r="DH42">
        <v>50.311999999999998</v>
      </c>
      <c r="DI42">
        <v>49.936999999999998</v>
      </c>
      <c r="DJ42">
        <v>50.25</v>
      </c>
      <c r="DK42">
        <v>50.75</v>
      </c>
      <c r="DL42">
        <v>1955.31</v>
      </c>
      <c r="DM42">
        <v>39.89</v>
      </c>
      <c r="DN42">
        <v>0</v>
      </c>
      <c r="DO42">
        <v>112.200000047684</v>
      </c>
      <c r="DP42">
        <v>0</v>
      </c>
      <c r="DQ42">
        <v>718.03330769230797</v>
      </c>
      <c r="DR42">
        <v>10.3207521294327</v>
      </c>
      <c r="DS42">
        <v>174.297435664593</v>
      </c>
      <c r="DT42">
        <v>14633.376923076899</v>
      </c>
      <c r="DU42">
        <v>15</v>
      </c>
      <c r="DV42">
        <v>1628179129.5999999</v>
      </c>
      <c r="DW42" t="s">
        <v>501</v>
      </c>
      <c r="DX42">
        <v>1628179129.5999999</v>
      </c>
      <c r="DY42">
        <v>1628179127.0999999</v>
      </c>
      <c r="DZ42">
        <v>29</v>
      </c>
      <c r="EA42">
        <v>-6.3E-2</v>
      </c>
      <c r="EB42">
        <v>1.4E-2</v>
      </c>
      <c r="EC42">
        <v>-0.56799999999999995</v>
      </c>
      <c r="ED42">
        <v>0.32200000000000001</v>
      </c>
      <c r="EE42">
        <v>400</v>
      </c>
      <c r="EF42">
        <v>24</v>
      </c>
      <c r="EG42">
        <v>0.06</v>
      </c>
      <c r="EH42">
        <v>7.0000000000000007E-2</v>
      </c>
      <c r="EI42">
        <v>51.490860199190898</v>
      </c>
      <c r="EJ42">
        <v>0.45097407711732401</v>
      </c>
      <c r="EK42">
        <v>0.11745031888093301</v>
      </c>
      <c r="EL42">
        <v>1</v>
      </c>
      <c r="EM42">
        <v>0.45956888776451099</v>
      </c>
      <c r="EN42">
        <v>9.7693508913721902E-2</v>
      </c>
      <c r="EO42">
        <v>1.8224541731231999E-2</v>
      </c>
      <c r="EP42">
        <v>1</v>
      </c>
      <c r="EQ42">
        <v>2</v>
      </c>
      <c r="ER42">
        <v>2</v>
      </c>
      <c r="ES42" t="s">
        <v>370</v>
      </c>
      <c r="ET42">
        <v>2.9196800000000001</v>
      </c>
      <c r="EU42">
        <v>2.7864300000000002</v>
      </c>
      <c r="EV42">
        <v>7.7559699999999995E-2</v>
      </c>
      <c r="EW42">
        <v>8.9286500000000005E-2</v>
      </c>
      <c r="EX42">
        <v>0.13599</v>
      </c>
      <c r="EY42">
        <v>0.115934</v>
      </c>
      <c r="EZ42">
        <v>22342.799999999999</v>
      </c>
      <c r="FA42">
        <v>19129.5</v>
      </c>
      <c r="FB42">
        <v>23928.6</v>
      </c>
      <c r="FC42">
        <v>20615.900000000001</v>
      </c>
      <c r="FD42">
        <v>30381.9</v>
      </c>
      <c r="FE42">
        <v>26098.7</v>
      </c>
      <c r="FF42">
        <v>38974</v>
      </c>
      <c r="FG42">
        <v>32816.1</v>
      </c>
      <c r="FH42">
        <v>2.0106000000000002</v>
      </c>
      <c r="FI42">
        <v>1.8084499999999999</v>
      </c>
      <c r="FJ42">
        <v>4.8652300000000002E-2</v>
      </c>
      <c r="FK42">
        <v>0</v>
      </c>
      <c r="FL42">
        <v>29.426500000000001</v>
      </c>
      <c r="FM42">
        <v>999.9</v>
      </c>
      <c r="FN42">
        <v>33.981999999999999</v>
      </c>
      <c r="FO42">
        <v>44.011000000000003</v>
      </c>
      <c r="FP42">
        <v>31.203199999999999</v>
      </c>
      <c r="FQ42">
        <v>60.214700000000001</v>
      </c>
      <c r="FR42">
        <v>35.084099999999999</v>
      </c>
      <c r="FS42">
        <v>1</v>
      </c>
      <c r="FT42">
        <v>0.49773899999999999</v>
      </c>
      <c r="FU42">
        <v>2.42632</v>
      </c>
      <c r="FV42">
        <v>20.395299999999999</v>
      </c>
      <c r="FW42">
        <v>5.2464899999999997</v>
      </c>
      <c r="FX42">
        <v>11.997999999999999</v>
      </c>
      <c r="FY42">
        <v>4.9636500000000003</v>
      </c>
      <c r="FZ42">
        <v>3.3010000000000002</v>
      </c>
      <c r="GA42">
        <v>9999</v>
      </c>
      <c r="GB42">
        <v>9999</v>
      </c>
      <c r="GC42">
        <v>9999</v>
      </c>
      <c r="GD42">
        <v>999.9</v>
      </c>
      <c r="GE42">
        <v>1.8710100000000001</v>
      </c>
      <c r="GF42">
        <v>1.8762799999999999</v>
      </c>
      <c r="GG42">
        <v>1.8763700000000001</v>
      </c>
      <c r="GH42">
        <v>1.87507</v>
      </c>
      <c r="GI42">
        <v>1.87741</v>
      </c>
      <c r="GJ42">
        <v>1.8733200000000001</v>
      </c>
      <c r="GK42">
        <v>1.87103</v>
      </c>
      <c r="GL42">
        <v>1.8782399999999999</v>
      </c>
      <c r="GM42">
        <v>5</v>
      </c>
      <c r="GN42">
        <v>0</v>
      </c>
      <c r="GO42">
        <v>0</v>
      </c>
      <c r="GP42">
        <v>0</v>
      </c>
      <c r="GQ42" t="s">
        <v>371</v>
      </c>
      <c r="GR42" t="s">
        <v>372</v>
      </c>
      <c r="GS42" t="s">
        <v>373</v>
      </c>
      <c r="GT42" t="s">
        <v>373</v>
      </c>
      <c r="GU42" t="s">
        <v>373</v>
      </c>
      <c r="GV42" t="s">
        <v>373</v>
      </c>
      <c r="GW42">
        <v>0</v>
      </c>
      <c r="GX42">
        <v>100</v>
      </c>
      <c r="GY42">
        <v>100</v>
      </c>
      <c r="GZ42">
        <v>-0.62</v>
      </c>
      <c r="HA42">
        <v>0.32250000000000001</v>
      </c>
      <c r="HB42">
        <v>-0.95414065760910305</v>
      </c>
      <c r="HC42">
        <v>1.17587188380478E-3</v>
      </c>
      <c r="HD42">
        <v>-6.2601144054332803E-7</v>
      </c>
      <c r="HE42">
        <v>2.41796582943236E-10</v>
      </c>
      <c r="HF42">
        <v>0.32247142857142902</v>
      </c>
      <c r="HG42">
        <v>0</v>
      </c>
      <c r="HH42">
        <v>0</v>
      </c>
      <c r="HI42">
        <v>0</v>
      </c>
      <c r="HJ42">
        <v>2</v>
      </c>
      <c r="HK42">
        <v>2154</v>
      </c>
      <c r="HL42">
        <v>1</v>
      </c>
      <c r="HM42">
        <v>23</v>
      </c>
      <c r="HN42">
        <v>0.7</v>
      </c>
      <c r="HO42">
        <v>0.7</v>
      </c>
      <c r="HP42">
        <v>18</v>
      </c>
      <c r="HQ42">
        <v>508.76</v>
      </c>
      <c r="HR42">
        <v>442.17700000000002</v>
      </c>
      <c r="HS42">
        <v>27.0002</v>
      </c>
      <c r="HT42">
        <v>33.499899999999997</v>
      </c>
      <c r="HU42">
        <v>30.0001</v>
      </c>
      <c r="HV42">
        <v>33.385599999999997</v>
      </c>
      <c r="HW42">
        <v>33.351900000000001</v>
      </c>
      <c r="HX42">
        <v>20.013200000000001</v>
      </c>
      <c r="HY42">
        <v>18.822199999999999</v>
      </c>
      <c r="HZ42">
        <v>11.9655</v>
      </c>
      <c r="IA42">
        <v>27</v>
      </c>
      <c r="IB42">
        <v>400</v>
      </c>
      <c r="IC42">
        <v>23.880800000000001</v>
      </c>
      <c r="ID42">
        <v>98.391199999999998</v>
      </c>
      <c r="IE42">
        <v>93.888999999999996</v>
      </c>
    </row>
    <row r="43" spans="1:239" x14ac:dyDescent="0.3">
      <c r="A43">
        <v>27</v>
      </c>
      <c r="B43">
        <v>1628179276.0999999</v>
      </c>
      <c r="C43">
        <v>4518.5</v>
      </c>
      <c r="D43" t="s">
        <v>502</v>
      </c>
      <c r="E43" t="s">
        <v>503</v>
      </c>
      <c r="F43">
        <v>0</v>
      </c>
      <c r="G43" t="s">
        <v>452</v>
      </c>
      <c r="H43" t="s">
        <v>453</v>
      </c>
      <c r="I43" t="s">
        <v>364</v>
      </c>
      <c r="J43">
        <v>1628179276.0999999</v>
      </c>
      <c r="K43">
        <f t="shared" si="0"/>
        <v>5.4263052032333834E-3</v>
      </c>
      <c r="L43">
        <f t="shared" si="1"/>
        <v>5.4263052032333832</v>
      </c>
      <c r="M43">
        <f t="shared" si="2"/>
        <v>55.400865133453884</v>
      </c>
      <c r="N43">
        <f t="shared" si="3"/>
        <v>530.16</v>
      </c>
      <c r="O43">
        <f t="shared" si="4"/>
        <v>306.24560248621964</v>
      </c>
      <c r="P43">
        <f t="shared" si="5"/>
        <v>30.572790042012876</v>
      </c>
      <c r="Q43">
        <f t="shared" si="6"/>
        <v>52.926377512320002</v>
      </c>
      <c r="R43">
        <f t="shared" si="7"/>
        <v>0.44154137096602752</v>
      </c>
      <c r="S43">
        <f t="shared" si="8"/>
        <v>2.9226329298455003</v>
      </c>
      <c r="T43">
        <f t="shared" si="9"/>
        <v>0.40755031709914402</v>
      </c>
      <c r="U43">
        <f t="shared" si="10"/>
        <v>0.25755450212305792</v>
      </c>
      <c r="V43">
        <f t="shared" si="11"/>
        <v>321.49047938111204</v>
      </c>
      <c r="W43">
        <f t="shared" si="12"/>
        <v>30.797243290440274</v>
      </c>
      <c r="X43">
        <f t="shared" si="13"/>
        <v>30.247800000000002</v>
      </c>
      <c r="Y43">
        <f t="shared" si="14"/>
        <v>4.3214680007811399</v>
      </c>
      <c r="Z43">
        <f t="shared" si="15"/>
        <v>70.115398773649645</v>
      </c>
      <c r="AA43">
        <f t="shared" si="16"/>
        <v>3.0412900541088006</v>
      </c>
      <c r="AB43">
        <f t="shared" si="17"/>
        <v>4.3375493932892821</v>
      </c>
      <c r="AC43">
        <f t="shared" si="18"/>
        <v>1.2801779466723393</v>
      </c>
      <c r="AD43">
        <f t="shared" si="19"/>
        <v>-239.3000594625922</v>
      </c>
      <c r="AE43">
        <f t="shared" si="20"/>
        <v>10.21021112609594</v>
      </c>
      <c r="AF43">
        <f t="shared" si="21"/>
        <v>0.77893969369170268</v>
      </c>
      <c r="AG43">
        <f t="shared" si="22"/>
        <v>93.17957073830749</v>
      </c>
      <c r="AH43">
        <v>0</v>
      </c>
      <c r="AI43">
        <v>0</v>
      </c>
      <c r="AJ43">
        <f t="shared" si="23"/>
        <v>1</v>
      </c>
      <c r="AK43">
        <f t="shared" si="24"/>
        <v>0</v>
      </c>
      <c r="AL43">
        <f t="shared" si="25"/>
        <v>52096.3946848298</v>
      </c>
      <c r="AM43" t="s">
        <v>365</v>
      </c>
      <c r="AN43">
        <v>10238.9</v>
      </c>
      <c r="AO43">
        <v>302.21199999999999</v>
      </c>
      <c r="AP43">
        <v>4052.3</v>
      </c>
      <c r="AQ43">
        <f t="shared" si="26"/>
        <v>0.92542210596451402</v>
      </c>
      <c r="AR43">
        <v>-0.32343011824092399</v>
      </c>
      <c r="AS43" t="s">
        <v>504</v>
      </c>
      <c r="AT43">
        <v>10308.6</v>
      </c>
      <c r="AU43">
        <v>737.97280000000001</v>
      </c>
      <c r="AV43">
        <v>1198.42</v>
      </c>
      <c r="AW43">
        <f t="shared" si="27"/>
        <v>0.38421187897398246</v>
      </c>
      <c r="AX43">
        <v>0.5</v>
      </c>
      <c r="AY43">
        <f t="shared" si="28"/>
        <v>1681.0959001974672</v>
      </c>
      <c r="AZ43">
        <f t="shared" si="29"/>
        <v>55.400865133453884</v>
      </c>
      <c r="BA43">
        <f t="shared" si="30"/>
        <v>322.94850727516371</v>
      </c>
      <c r="BB43">
        <f t="shared" si="31"/>
        <v>3.3147600470115501E-2</v>
      </c>
      <c r="BC43">
        <f t="shared" si="32"/>
        <v>2.3813688022563042</v>
      </c>
      <c r="BD43">
        <f t="shared" si="33"/>
        <v>256.63438284237452</v>
      </c>
      <c r="BE43" t="s">
        <v>505</v>
      </c>
      <c r="BF43">
        <v>550.57000000000005</v>
      </c>
      <c r="BG43">
        <f t="shared" si="34"/>
        <v>550.57000000000005</v>
      </c>
      <c r="BH43">
        <f t="shared" si="35"/>
        <v>0.5405867725839022</v>
      </c>
      <c r="BI43">
        <f t="shared" si="36"/>
        <v>0.71073118777494804</v>
      </c>
      <c r="BJ43">
        <f t="shared" si="37"/>
        <v>0.81499144708472671</v>
      </c>
      <c r="BK43">
        <f t="shared" si="38"/>
        <v>0.51377269562423011</v>
      </c>
      <c r="BL43">
        <f t="shared" si="39"/>
        <v>0.76101680813890238</v>
      </c>
      <c r="BM43">
        <f t="shared" si="40"/>
        <v>0.53024619613792423</v>
      </c>
      <c r="BN43">
        <f t="shared" si="41"/>
        <v>0.46975380386207577</v>
      </c>
      <c r="BO43">
        <f t="shared" si="42"/>
        <v>1999.88</v>
      </c>
      <c r="BP43">
        <f t="shared" si="43"/>
        <v>1681.0959001974672</v>
      </c>
      <c r="BQ43">
        <f t="shared" si="44"/>
        <v>0.84059838600189374</v>
      </c>
      <c r="BR43">
        <f t="shared" si="45"/>
        <v>0.16075488498365503</v>
      </c>
      <c r="BS43">
        <v>6</v>
      </c>
      <c r="BT43">
        <v>0.5</v>
      </c>
      <c r="BU43" t="s">
        <v>368</v>
      </c>
      <c r="BV43">
        <v>2</v>
      </c>
      <c r="BW43">
        <v>1628179276.0999999</v>
      </c>
      <c r="BX43">
        <v>530.16</v>
      </c>
      <c r="BY43">
        <v>600.07000000000005</v>
      </c>
      <c r="BZ43">
        <v>30.464400000000001</v>
      </c>
      <c r="CA43">
        <v>24.153300000000002</v>
      </c>
      <c r="CB43">
        <v>530.57799999999997</v>
      </c>
      <c r="CC43">
        <v>30.147300000000001</v>
      </c>
      <c r="CD43">
        <v>500.166</v>
      </c>
      <c r="CE43">
        <v>99.730900000000005</v>
      </c>
      <c r="CF43">
        <v>0.100052</v>
      </c>
      <c r="CG43">
        <v>30.3126</v>
      </c>
      <c r="CH43">
        <v>30.247800000000002</v>
      </c>
      <c r="CI43">
        <v>999.9</v>
      </c>
      <c r="CJ43">
        <v>0</v>
      </c>
      <c r="CK43">
        <v>0</v>
      </c>
      <c r="CL43">
        <v>9987.5</v>
      </c>
      <c r="CM43">
        <v>0</v>
      </c>
      <c r="CN43">
        <v>1442.07</v>
      </c>
      <c r="CO43">
        <v>-69.909899999999993</v>
      </c>
      <c r="CP43">
        <v>546.81799999999998</v>
      </c>
      <c r="CQ43">
        <v>614.92200000000003</v>
      </c>
      <c r="CR43">
        <v>6.3110999999999997</v>
      </c>
      <c r="CS43">
        <v>600.07000000000005</v>
      </c>
      <c r="CT43">
        <v>24.153300000000002</v>
      </c>
      <c r="CU43">
        <v>3.0382500000000001</v>
      </c>
      <c r="CV43">
        <v>2.40883</v>
      </c>
      <c r="CW43">
        <v>24.239000000000001</v>
      </c>
      <c r="CX43">
        <v>20.423300000000001</v>
      </c>
      <c r="CY43">
        <v>1999.88</v>
      </c>
      <c r="CZ43">
        <v>0.98000200000000004</v>
      </c>
      <c r="DA43">
        <v>1.9997999999999998E-2</v>
      </c>
      <c r="DB43">
        <v>0</v>
      </c>
      <c r="DC43">
        <v>737.81700000000001</v>
      </c>
      <c r="DD43">
        <v>4.9996700000000001</v>
      </c>
      <c r="DE43">
        <v>15038.4</v>
      </c>
      <c r="DF43">
        <v>16733</v>
      </c>
      <c r="DG43">
        <v>49.436999999999998</v>
      </c>
      <c r="DH43">
        <v>50.311999999999998</v>
      </c>
      <c r="DI43">
        <v>50</v>
      </c>
      <c r="DJ43">
        <v>50.311999999999998</v>
      </c>
      <c r="DK43">
        <v>50.811999999999998</v>
      </c>
      <c r="DL43">
        <v>1954.99</v>
      </c>
      <c r="DM43">
        <v>39.89</v>
      </c>
      <c r="DN43">
        <v>0</v>
      </c>
      <c r="DO43">
        <v>106</v>
      </c>
      <c r="DP43">
        <v>0</v>
      </c>
      <c r="DQ43">
        <v>737.97280000000001</v>
      </c>
      <c r="DR43">
        <v>-1.1709999924463801</v>
      </c>
      <c r="DS43">
        <v>10.938461495499</v>
      </c>
      <c r="DT43">
        <v>15040.031999999999</v>
      </c>
      <c r="DU43">
        <v>15</v>
      </c>
      <c r="DV43">
        <v>1628179237.0999999</v>
      </c>
      <c r="DW43" t="s">
        <v>506</v>
      </c>
      <c r="DX43">
        <v>1628179237.0999999</v>
      </c>
      <c r="DY43">
        <v>1628179228.5999999</v>
      </c>
      <c r="DZ43">
        <v>30</v>
      </c>
      <c r="EA43">
        <v>5.1999999999999998E-2</v>
      </c>
      <c r="EB43">
        <v>-5.0000000000000001E-3</v>
      </c>
      <c r="EC43">
        <v>-0.37</v>
      </c>
      <c r="ED43">
        <v>0.317</v>
      </c>
      <c r="EE43">
        <v>600</v>
      </c>
      <c r="EF43">
        <v>24</v>
      </c>
      <c r="EG43">
        <v>0.03</v>
      </c>
      <c r="EH43">
        <v>0.02</v>
      </c>
      <c r="EI43">
        <v>55.453619479365599</v>
      </c>
      <c r="EJ43">
        <v>-0.61073879719599</v>
      </c>
      <c r="EK43">
        <v>0.15491849767495899</v>
      </c>
      <c r="EL43">
        <v>1</v>
      </c>
      <c r="EM43">
        <v>0.43182803845510498</v>
      </c>
      <c r="EN43">
        <v>0.10458446344062</v>
      </c>
      <c r="EO43">
        <v>1.98298502162692E-2</v>
      </c>
      <c r="EP43">
        <v>1</v>
      </c>
      <c r="EQ43">
        <v>2</v>
      </c>
      <c r="ER43">
        <v>2</v>
      </c>
      <c r="ES43" t="s">
        <v>370</v>
      </c>
      <c r="ET43">
        <v>2.9199899999999999</v>
      </c>
      <c r="EU43">
        <v>2.7864300000000002</v>
      </c>
      <c r="EV43">
        <v>0.10959199999999999</v>
      </c>
      <c r="EW43">
        <v>0.120254</v>
      </c>
      <c r="EX43">
        <v>0.135932</v>
      </c>
      <c r="EY43">
        <v>0.116775</v>
      </c>
      <c r="EZ43">
        <v>21565.7</v>
      </c>
      <c r="FA43">
        <v>18477.3</v>
      </c>
      <c r="FB43">
        <v>23927.3</v>
      </c>
      <c r="FC43">
        <v>20614.099999999999</v>
      </c>
      <c r="FD43">
        <v>30382.6</v>
      </c>
      <c r="FE43">
        <v>26071.9</v>
      </c>
      <c r="FF43">
        <v>38971.800000000003</v>
      </c>
      <c r="FG43">
        <v>32813.4</v>
      </c>
      <c r="FH43">
        <v>2.0099300000000002</v>
      </c>
      <c r="FI43">
        <v>1.80698</v>
      </c>
      <c r="FJ43">
        <v>5.1855999999999999E-2</v>
      </c>
      <c r="FK43">
        <v>0</v>
      </c>
      <c r="FL43">
        <v>29.403700000000001</v>
      </c>
      <c r="FM43">
        <v>999.9</v>
      </c>
      <c r="FN43">
        <v>33.433</v>
      </c>
      <c r="FO43">
        <v>44.241999999999997</v>
      </c>
      <c r="FP43">
        <v>31.068999999999999</v>
      </c>
      <c r="FQ43">
        <v>60.8247</v>
      </c>
      <c r="FR43">
        <v>34.639400000000002</v>
      </c>
      <c r="FS43">
        <v>1</v>
      </c>
      <c r="FT43">
        <v>0.500915</v>
      </c>
      <c r="FU43">
        <v>2.4552</v>
      </c>
      <c r="FV43">
        <v>20.3949</v>
      </c>
      <c r="FW43">
        <v>5.2472399999999997</v>
      </c>
      <c r="FX43">
        <v>11.997999999999999</v>
      </c>
      <c r="FY43">
        <v>4.9637500000000001</v>
      </c>
      <c r="FZ43">
        <v>3.3010000000000002</v>
      </c>
      <c r="GA43">
        <v>9999</v>
      </c>
      <c r="GB43">
        <v>9999</v>
      </c>
      <c r="GC43">
        <v>9999</v>
      </c>
      <c r="GD43">
        <v>999.9</v>
      </c>
      <c r="GE43">
        <v>1.87103</v>
      </c>
      <c r="GF43">
        <v>1.8763000000000001</v>
      </c>
      <c r="GG43">
        <v>1.8763700000000001</v>
      </c>
      <c r="GH43">
        <v>1.8751</v>
      </c>
      <c r="GI43">
        <v>1.8774200000000001</v>
      </c>
      <c r="GJ43">
        <v>1.8733200000000001</v>
      </c>
      <c r="GK43">
        <v>1.87103</v>
      </c>
      <c r="GL43">
        <v>1.87822</v>
      </c>
      <c r="GM43">
        <v>5</v>
      </c>
      <c r="GN43">
        <v>0</v>
      </c>
      <c r="GO43">
        <v>0</v>
      </c>
      <c r="GP43">
        <v>0</v>
      </c>
      <c r="GQ43" t="s">
        <v>371</v>
      </c>
      <c r="GR43" t="s">
        <v>372</v>
      </c>
      <c r="GS43" t="s">
        <v>373</v>
      </c>
      <c r="GT43" t="s">
        <v>373</v>
      </c>
      <c r="GU43" t="s">
        <v>373</v>
      </c>
      <c r="GV43" t="s">
        <v>373</v>
      </c>
      <c r="GW43">
        <v>0</v>
      </c>
      <c r="GX43">
        <v>100</v>
      </c>
      <c r="GY43">
        <v>100</v>
      </c>
      <c r="GZ43">
        <v>-0.41799999999999998</v>
      </c>
      <c r="HA43">
        <v>0.31709999999999999</v>
      </c>
      <c r="HB43">
        <v>-0.90256667063032103</v>
      </c>
      <c r="HC43">
        <v>1.17587188380478E-3</v>
      </c>
      <c r="HD43">
        <v>-6.2601144054332803E-7</v>
      </c>
      <c r="HE43">
        <v>2.41796582943236E-10</v>
      </c>
      <c r="HF43">
        <v>0.31709047619047598</v>
      </c>
      <c r="HG43">
        <v>0</v>
      </c>
      <c r="HH43">
        <v>0</v>
      </c>
      <c r="HI43">
        <v>0</v>
      </c>
      <c r="HJ43">
        <v>2</v>
      </c>
      <c r="HK43">
        <v>2154</v>
      </c>
      <c r="HL43">
        <v>1</v>
      </c>
      <c r="HM43">
        <v>23</v>
      </c>
      <c r="HN43">
        <v>0.7</v>
      </c>
      <c r="HO43">
        <v>0.8</v>
      </c>
      <c r="HP43">
        <v>18</v>
      </c>
      <c r="HQ43">
        <v>508.67500000000001</v>
      </c>
      <c r="HR43">
        <v>441.56</v>
      </c>
      <c r="HS43">
        <v>27.000599999999999</v>
      </c>
      <c r="HT43">
        <v>33.536000000000001</v>
      </c>
      <c r="HU43">
        <v>30.000299999999999</v>
      </c>
      <c r="HV43">
        <v>33.43</v>
      </c>
      <c r="HW43">
        <v>33.396599999999999</v>
      </c>
      <c r="HX43">
        <v>27.757100000000001</v>
      </c>
      <c r="HY43">
        <v>17.169899999999998</v>
      </c>
      <c r="HZ43">
        <v>11.318300000000001</v>
      </c>
      <c r="IA43">
        <v>27</v>
      </c>
      <c r="IB43">
        <v>600</v>
      </c>
      <c r="IC43">
        <v>24.111899999999999</v>
      </c>
      <c r="ID43">
        <v>98.385599999999997</v>
      </c>
      <c r="IE43">
        <v>93.880899999999997</v>
      </c>
    </row>
    <row r="44" spans="1:239" x14ac:dyDescent="0.3">
      <c r="A44">
        <v>28</v>
      </c>
      <c r="B44">
        <v>1628179383</v>
      </c>
      <c r="C44">
        <v>4625.4000000953702</v>
      </c>
      <c r="D44" t="s">
        <v>507</v>
      </c>
      <c r="E44" t="s">
        <v>508</v>
      </c>
      <c r="F44">
        <v>0</v>
      </c>
      <c r="G44" t="s">
        <v>452</v>
      </c>
      <c r="H44" t="s">
        <v>453</v>
      </c>
      <c r="I44" t="s">
        <v>364</v>
      </c>
      <c r="J44">
        <v>1628179383</v>
      </c>
      <c r="K44">
        <f t="shared" si="0"/>
        <v>5.0107965445234832E-3</v>
      </c>
      <c r="L44">
        <f t="shared" si="1"/>
        <v>5.0107965445234832</v>
      </c>
      <c r="M44">
        <f t="shared" si="2"/>
        <v>55.940826604924972</v>
      </c>
      <c r="N44">
        <f t="shared" si="3"/>
        <v>728.50300000000004</v>
      </c>
      <c r="O44">
        <f t="shared" si="4"/>
        <v>473.00964745573384</v>
      </c>
      <c r="P44">
        <f t="shared" si="5"/>
        <v>47.221781180453597</v>
      </c>
      <c r="Q44">
        <f t="shared" si="6"/>
        <v>72.728345902338901</v>
      </c>
      <c r="R44">
        <f t="shared" si="7"/>
        <v>0.39261733208919364</v>
      </c>
      <c r="S44">
        <f t="shared" si="8"/>
        <v>2.9269412919494857</v>
      </c>
      <c r="T44">
        <f t="shared" si="9"/>
        <v>0.36553061731755704</v>
      </c>
      <c r="U44">
        <f t="shared" si="10"/>
        <v>0.23073435660423874</v>
      </c>
      <c r="V44">
        <f t="shared" si="11"/>
        <v>321.50963138108915</v>
      </c>
      <c r="W44">
        <f t="shared" si="12"/>
        <v>30.973565537160287</v>
      </c>
      <c r="X44">
        <f t="shared" si="13"/>
        <v>30.432099999999998</v>
      </c>
      <c r="Y44">
        <f t="shared" si="14"/>
        <v>4.3673424530515872</v>
      </c>
      <c r="Z44">
        <f t="shared" si="15"/>
        <v>70.030654942595802</v>
      </c>
      <c r="AA44">
        <f t="shared" si="16"/>
        <v>3.04964621873388</v>
      </c>
      <c r="AB44">
        <f t="shared" si="17"/>
        <v>4.3547303980430829</v>
      </c>
      <c r="AC44">
        <f t="shared" si="18"/>
        <v>1.3176962343177072</v>
      </c>
      <c r="AD44">
        <f t="shared" si="19"/>
        <v>-220.9761276134856</v>
      </c>
      <c r="AE44">
        <f t="shared" si="20"/>
        <v>-7.9687615760447521</v>
      </c>
      <c r="AF44">
        <f t="shared" si="21"/>
        <v>-0.60780487223508473</v>
      </c>
      <c r="AG44">
        <f t="shared" si="22"/>
        <v>91.956937319323714</v>
      </c>
      <c r="AH44">
        <v>0</v>
      </c>
      <c r="AI44">
        <v>0</v>
      </c>
      <c r="AJ44">
        <f t="shared" si="23"/>
        <v>1</v>
      </c>
      <c r="AK44">
        <f t="shared" si="24"/>
        <v>0</v>
      </c>
      <c r="AL44">
        <f t="shared" si="25"/>
        <v>52207.52766801494</v>
      </c>
      <c r="AM44" t="s">
        <v>365</v>
      </c>
      <c r="AN44">
        <v>10238.9</v>
      </c>
      <c r="AO44">
        <v>302.21199999999999</v>
      </c>
      <c r="AP44">
        <v>4052.3</v>
      </c>
      <c r="AQ44">
        <f t="shared" si="26"/>
        <v>0.92542210596451402</v>
      </c>
      <c r="AR44">
        <v>-0.32343011824092399</v>
      </c>
      <c r="AS44" t="s">
        <v>509</v>
      </c>
      <c r="AT44">
        <v>10307.9</v>
      </c>
      <c r="AU44">
        <v>733.97335999999996</v>
      </c>
      <c r="AV44">
        <v>1211.95</v>
      </c>
      <c r="AW44">
        <f t="shared" si="27"/>
        <v>0.39438643508395566</v>
      </c>
      <c r="AX44">
        <v>0.5</v>
      </c>
      <c r="AY44">
        <f t="shared" si="28"/>
        <v>1681.1967001974554</v>
      </c>
      <c r="AZ44">
        <f t="shared" si="29"/>
        <v>55.940826604924972</v>
      </c>
      <c r="BA44">
        <f t="shared" si="30"/>
        <v>331.5205866328921</v>
      </c>
      <c r="BB44">
        <f t="shared" si="31"/>
        <v>3.3466789886369454E-2</v>
      </c>
      <c r="BC44">
        <f t="shared" si="32"/>
        <v>2.3436197862948145</v>
      </c>
      <c r="BD44">
        <f t="shared" si="33"/>
        <v>257.24938016253896</v>
      </c>
      <c r="BE44" t="s">
        <v>510</v>
      </c>
      <c r="BF44">
        <v>551.07000000000005</v>
      </c>
      <c r="BG44">
        <f t="shared" si="34"/>
        <v>551.07000000000005</v>
      </c>
      <c r="BH44">
        <f t="shared" si="35"/>
        <v>0.54530302405214737</v>
      </c>
      <c r="BI44">
        <f t="shared" si="36"/>
        <v>0.72324270669410495</v>
      </c>
      <c r="BJ44">
        <f t="shared" si="37"/>
        <v>0.81124347729226598</v>
      </c>
      <c r="BK44">
        <f t="shared" si="38"/>
        <v>0.52540032404934178</v>
      </c>
      <c r="BL44">
        <f t="shared" si="39"/>
        <v>0.75740889280464896</v>
      </c>
      <c r="BM44">
        <f t="shared" si="40"/>
        <v>0.54301338454289472</v>
      </c>
      <c r="BN44">
        <f t="shared" si="41"/>
        <v>0.45698661545710528</v>
      </c>
      <c r="BO44">
        <f t="shared" si="42"/>
        <v>2000</v>
      </c>
      <c r="BP44">
        <f t="shared" si="43"/>
        <v>1681.1967001974554</v>
      </c>
      <c r="BQ44">
        <f t="shared" si="44"/>
        <v>0.84059835009872763</v>
      </c>
      <c r="BR44">
        <f t="shared" si="45"/>
        <v>0.16075481569054456</v>
      </c>
      <c r="BS44">
        <v>6</v>
      </c>
      <c r="BT44">
        <v>0.5</v>
      </c>
      <c r="BU44" t="s">
        <v>368</v>
      </c>
      <c r="BV44">
        <v>2</v>
      </c>
      <c r="BW44">
        <v>1628179383</v>
      </c>
      <c r="BX44">
        <v>728.50300000000004</v>
      </c>
      <c r="BY44">
        <v>799.98699999999997</v>
      </c>
      <c r="BZ44">
        <v>30.547599999999999</v>
      </c>
      <c r="CA44">
        <v>24.720400000000001</v>
      </c>
      <c r="CB44">
        <v>728.96400000000006</v>
      </c>
      <c r="CC44">
        <v>30.209</v>
      </c>
      <c r="CD44">
        <v>500.178</v>
      </c>
      <c r="CE44">
        <v>99.732699999999994</v>
      </c>
      <c r="CF44">
        <v>9.9896299999999993E-2</v>
      </c>
      <c r="CG44">
        <v>30.381599999999999</v>
      </c>
      <c r="CH44">
        <v>30.432099999999998</v>
      </c>
      <c r="CI44">
        <v>999.9</v>
      </c>
      <c r="CJ44">
        <v>0</v>
      </c>
      <c r="CK44">
        <v>0</v>
      </c>
      <c r="CL44">
        <v>10011.9</v>
      </c>
      <c r="CM44">
        <v>0</v>
      </c>
      <c r="CN44">
        <v>1425.38</v>
      </c>
      <c r="CO44">
        <v>-71.483900000000006</v>
      </c>
      <c r="CP44">
        <v>751.45899999999995</v>
      </c>
      <c r="CQ44">
        <v>820.26499999999999</v>
      </c>
      <c r="CR44">
        <v>5.8271499999999996</v>
      </c>
      <c r="CS44">
        <v>799.98699999999997</v>
      </c>
      <c r="CT44">
        <v>24.720400000000001</v>
      </c>
      <c r="CU44">
        <v>3.0465900000000001</v>
      </c>
      <c r="CV44">
        <v>2.46543</v>
      </c>
      <c r="CW44">
        <v>24.284800000000001</v>
      </c>
      <c r="CX44">
        <v>20.8001</v>
      </c>
      <c r="CY44">
        <v>2000</v>
      </c>
      <c r="CZ44">
        <v>0.98000500000000001</v>
      </c>
      <c r="DA44">
        <v>1.9994999999999999E-2</v>
      </c>
      <c r="DB44">
        <v>0</v>
      </c>
      <c r="DC44">
        <v>733.86300000000006</v>
      </c>
      <c r="DD44">
        <v>4.9996700000000001</v>
      </c>
      <c r="DE44">
        <v>14967.8</v>
      </c>
      <c r="DF44">
        <v>16734</v>
      </c>
      <c r="DG44">
        <v>49.561999999999998</v>
      </c>
      <c r="DH44">
        <v>50.561999999999998</v>
      </c>
      <c r="DI44">
        <v>50.186999999999998</v>
      </c>
      <c r="DJ44">
        <v>50.5</v>
      </c>
      <c r="DK44">
        <v>50.936999999999998</v>
      </c>
      <c r="DL44">
        <v>1955.11</v>
      </c>
      <c r="DM44">
        <v>39.89</v>
      </c>
      <c r="DN44">
        <v>0</v>
      </c>
      <c r="DO44">
        <v>106.799999952316</v>
      </c>
      <c r="DP44">
        <v>0</v>
      </c>
      <c r="DQ44">
        <v>733.97335999999996</v>
      </c>
      <c r="DR44">
        <v>-2.1678461631802901</v>
      </c>
      <c r="DS44">
        <v>-57.661538388672298</v>
      </c>
      <c r="DT44">
        <v>14973.484</v>
      </c>
      <c r="DU44">
        <v>15</v>
      </c>
      <c r="DV44">
        <v>1628179344.5</v>
      </c>
      <c r="DW44" t="s">
        <v>511</v>
      </c>
      <c r="DX44">
        <v>1628179344.5</v>
      </c>
      <c r="DY44">
        <v>1628179339.5</v>
      </c>
      <c r="DZ44">
        <v>31</v>
      </c>
      <c r="EA44">
        <v>-0.17599999999999999</v>
      </c>
      <c r="EB44">
        <v>2.1999999999999999E-2</v>
      </c>
      <c r="EC44">
        <v>-0.41399999999999998</v>
      </c>
      <c r="ED44">
        <v>0.33900000000000002</v>
      </c>
      <c r="EE44">
        <v>800</v>
      </c>
      <c r="EF44">
        <v>24</v>
      </c>
      <c r="EG44">
        <v>0.03</v>
      </c>
      <c r="EH44">
        <v>0.01</v>
      </c>
      <c r="EI44">
        <v>55.969715243345199</v>
      </c>
      <c r="EJ44">
        <v>-0.87077674826970597</v>
      </c>
      <c r="EK44">
        <v>0.196451879079133</v>
      </c>
      <c r="EL44">
        <v>1</v>
      </c>
      <c r="EM44">
        <v>0.38383488621223799</v>
      </c>
      <c r="EN44">
        <v>8.2410465198405294E-2</v>
      </c>
      <c r="EO44">
        <v>1.52344086023202E-2</v>
      </c>
      <c r="EP44">
        <v>1</v>
      </c>
      <c r="EQ44">
        <v>2</v>
      </c>
      <c r="ER44">
        <v>2</v>
      </c>
      <c r="ES44" t="s">
        <v>370</v>
      </c>
      <c r="ET44">
        <v>2.91995</v>
      </c>
      <c r="EU44">
        <v>2.7865000000000002</v>
      </c>
      <c r="EV44">
        <v>0.136792</v>
      </c>
      <c r="EW44">
        <v>0.146346</v>
      </c>
      <c r="EX44">
        <v>0.136106</v>
      </c>
      <c r="EY44">
        <v>0.11863899999999999</v>
      </c>
      <c r="EZ44">
        <v>20903.599999999999</v>
      </c>
      <c r="FA44">
        <v>17925.599999999999</v>
      </c>
      <c r="FB44">
        <v>23924</v>
      </c>
      <c r="FC44">
        <v>20610.400000000001</v>
      </c>
      <c r="FD44">
        <v>30373.200000000001</v>
      </c>
      <c r="FE44">
        <v>26012.400000000001</v>
      </c>
      <c r="FF44">
        <v>38967</v>
      </c>
      <c r="FG44">
        <v>32807.5</v>
      </c>
      <c r="FH44">
        <v>2.0091000000000001</v>
      </c>
      <c r="FI44">
        <v>1.8061499999999999</v>
      </c>
      <c r="FJ44">
        <v>5.4277499999999999E-2</v>
      </c>
      <c r="FK44">
        <v>0</v>
      </c>
      <c r="FL44">
        <v>29.5487</v>
      </c>
      <c r="FM44">
        <v>999.9</v>
      </c>
      <c r="FN44">
        <v>32.987000000000002</v>
      </c>
      <c r="FO44">
        <v>44.484000000000002</v>
      </c>
      <c r="FP44">
        <v>31.0426</v>
      </c>
      <c r="FQ44">
        <v>59.874699999999997</v>
      </c>
      <c r="FR44">
        <v>34.366999999999997</v>
      </c>
      <c r="FS44">
        <v>1</v>
      </c>
      <c r="FT44">
        <v>0.50711899999999999</v>
      </c>
      <c r="FU44">
        <v>2.56603</v>
      </c>
      <c r="FV44">
        <v>20.3933</v>
      </c>
      <c r="FW44">
        <v>5.24709</v>
      </c>
      <c r="FX44">
        <v>11.997999999999999</v>
      </c>
      <c r="FY44">
        <v>4.9638</v>
      </c>
      <c r="FZ44">
        <v>3.30098</v>
      </c>
      <c r="GA44">
        <v>9999</v>
      </c>
      <c r="GB44">
        <v>9999</v>
      </c>
      <c r="GC44">
        <v>9999</v>
      </c>
      <c r="GD44">
        <v>999.9</v>
      </c>
      <c r="GE44">
        <v>1.8710100000000001</v>
      </c>
      <c r="GF44">
        <v>1.87625</v>
      </c>
      <c r="GG44">
        <v>1.8763700000000001</v>
      </c>
      <c r="GH44">
        <v>1.8750599999999999</v>
      </c>
      <c r="GI44">
        <v>1.87738</v>
      </c>
      <c r="GJ44">
        <v>1.87331</v>
      </c>
      <c r="GK44">
        <v>1.87103</v>
      </c>
      <c r="GL44">
        <v>1.8782000000000001</v>
      </c>
      <c r="GM44">
        <v>5</v>
      </c>
      <c r="GN44">
        <v>0</v>
      </c>
      <c r="GO44">
        <v>0</v>
      </c>
      <c r="GP44">
        <v>0</v>
      </c>
      <c r="GQ44" t="s">
        <v>371</v>
      </c>
      <c r="GR44" t="s">
        <v>372</v>
      </c>
      <c r="GS44" t="s">
        <v>373</v>
      </c>
      <c r="GT44" t="s">
        <v>373</v>
      </c>
      <c r="GU44" t="s">
        <v>373</v>
      </c>
      <c r="GV44" t="s">
        <v>373</v>
      </c>
      <c r="GW44">
        <v>0</v>
      </c>
      <c r="GX44">
        <v>100</v>
      </c>
      <c r="GY44">
        <v>100</v>
      </c>
      <c r="GZ44">
        <v>-0.46100000000000002</v>
      </c>
      <c r="HA44">
        <v>0.33860000000000001</v>
      </c>
      <c r="HB44">
        <v>-1.0781927465301999</v>
      </c>
      <c r="HC44">
        <v>1.17587188380478E-3</v>
      </c>
      <c r="HD44">
        <v>-6.2601144054332803E-7</v>
      </c>
      <c r="HE44">
        <v>2.41796582943236E-10</v>
      </c>
      <c r="HF44">
        <v>0.338590476190479</v>
      </c>
      <c r="HG44">
        <v>0</v>
      </c>
      <c r="HH44">
        <v>0</v>
      </c>
      <c r="HI44">
        <v>0</v>
      </c>
      <c r="HJ44">
        <v>2</v>
      </c>
      <c r="HK44">
        <v>2154</v>
      </c>
      <c r="HL44">
        <v>1</v>
      </c>
      <c r="HM44">
        <v>23</v>
      </c>
      <c r="HN44">
        <v>0.6</v>
      </c>
      <c r="HO44">
        <v>0.7</v>
      </c>
      <c r="HP44">
        <v>18</v>
      </c>
      <c r="HQ44">
        <v>508.62099999999998</v>
      </c>
      <c r="HR44">
        <v>441.49</v>
      </c>
      <c r="HS44">
        <v>27.001999999999999</v>
      </c>
      <c r="HT44">
        <v>33.596899999999998</v>
      </c>
      <c r="HU44">
        <v>30.000499999999999</v>
      </c>
      <c r="HV44">
        <v>33.490699999999997</v>
      </c>
      <c r="HW44">
        <v>33.460799999999999</v>
      </c>
      <c r="HX44">
        <v>35.1511</v>
      </c>
      <c r="HY44">
        <v>14.0793</v>
      </c>
      <c r="HZ44">
        <v>10.5083</v>
      </c>
      <c r="IA44">
        <v>27</v>
      </c>
      <c r="IB44">
        <v>800</v>
      </c>
      <c r="IC44">
        <v>24.710699999999999</v>
      </c>
      <c r="ID44">
        <v>98.373000000000005</v>
      </c>
      <c r="IE44">
        <v>93.864199999999997</v>
      </c>
    </row>
    <row r="45" spans="1:239" x14ac:dyDescent="0.3">
      <c r="A45">
        <v>29</v>
      </c>
      <c r="B45">
        <v>1628179510.5</v>
      </c>
      <c r="C45">
        <v>4752.9000000953702</v>
      </c>
      <c r="D45" t="s">
        <v>512</v>
      </c>
      <c r="E45" t="s">
        <v>513</v>
      </c>
      <c r="F45">
        <v>0</v>
      </c>
      <c r="G45" t="s">
        <v>452</v>
      </c>
      <c r="H45" t="s">
        <v>453</v>
      </c>
      <c r="I45" t="s">
        <v>364</v>
      </c>
      <c r="J45">
        <v>1628179510.5</v>
      </c>
      <c r="K45">
        <f t="shared" si="0"/>
        <v>4.2587469352285542E-3</v>
      </c>
      <c r="L45">
        <f t="shared" si="1"/>
        <v>4.2587469352285545</v>
      </c>
      <c r="M45">
        <f t="shared" si="2"/>
        <v>55.555366300582222</v>
      </c>
      <c r="N45">
        <f t="shared" si="3"/>
        <v>928.61699999999996</v>
      </c>
      <c r="O45">
        <f t="shared" si="4"/>
        <v>613.56973123558316</v>
      </c>
      <c r="P45">
        <f t="shared" si="5"/>
        <v>61.253902182757905</v>
      </c>
      <c r="Q45">
        <f t="shared" si="6"/>
        <v>92.70570562322311</v>
      </c>
      <c r="R45">
        <f t="shared" si="7"/>
        <v>0.3140026603395622</v>
      </c>
      <c r="S45">
        <f t="shared" si="8"/>
        <v>2.92856070610675</v>
      </c>
      <c r="T45">
        <f t="shared" si="9"/>
        <v>0.29642574853667525</v>
      </c>
      <c r="U45">
        <f t="shared" si="10"/>
        <v>0.18676326901338836</v>
      </c>
      <c r="V45">
        <f t="shared" si="11"/>
        <v>321.50643938109295</v>
      </c>
      <c r="W45">
        <f t="shared" si="12"/>
        <v>31.15073781161119</v>
      </c>
      <c r="X45">
        <f t="shared" si="13"/>
        <v>30.648</v>
      </c>
      <c r="Y45">
        <f t="shared" si="14"/>
        <v>4.4216216887881066</v>
      </c>
      <c r="Z45">
        <f t="shared" si="15"/>
        <v>69.901635645749863</v>
      </c>
      <c r="AA45">
        <f t="shared" si="16"/>
        <v>3.0409430547865806</v>
      </c>
      <c r="AB45">
        <f t="shared" si="17"/>
        <v>4.3503174520802146</v>
      </c>
      <c r="AC45">
        <f t="shared" si="18"/>
        <v>1.380678634001526</v>
      </c>
      <c r="AD45">
        <f t="shared" si="19"/>
        <v>-187.81073984357923</v>
      </c>
      <c r="AE45">
        <f t="shared" si="20"/>
        <v>-44.855004856164655</v>
      </c>
      <c r="AF45">
        <f t="shared" si="21"/>
        <v>-3.4227060974854093</v>
      </c>
      <c r="AG45">
        <f t="shared" si="22"/>
        <v>85.417988583863675</v>
      </c>
      <c r="AH45">
        <v>0</v>
      </c>
      <c r="AI45">
        <v>0</v>
      </c>
      <c r="AJ45">
        <f t="shared" si="23"/>
        <v>1</v>
      </c>
      <c r="AK45">
        <f t="shared" si="24"/>
        <v>0</v>
      </c>
      <c r="AL45">
        <f t="shared" si="25"/>
        <v>52256.807445360813</v>
      </c>
      <c r="AM45" t="s">
        <v>365</v>
      </c>
      <c r="AN45">
        <v>10238.9</v>
      </c>
      <c r="AO45">
        <v>302.21199999999999</v>
      </c>
      <c r="AP45">
        <v>4052.3</v>
      </c>
      <c r="AQ45">
        <f t="shared" si="26"/>
        <v>0.92542210596451402</v>
      </c>
      <c r="AR45">
        <v>-0.32343011824092399</v>
      </c>
      <c r="AS45" t="s">
        <v>514</v>
      </c>
      <c r="AT45">
        <v>10307.5</v>
      </c>
      <c r="AU45">
        <v>727.31619230769195</v>
      </c>
      <c r="AV45">
        <v>1199.99</v>
      </c>
      <c r="AW45">
        <f t="shared" si="27"/>
        <v>0.39389812222794196</v>
      </c>
      <c r="AX45">
        <v>0.5</v>
      </c>
      <c r="AY45">
        <f t="shared" si="28"/>
        <v>1681.1799001974573</v>
      </c>
      <c r="AZ45">
        <f t="shared" si="29"/>
        <v>55.555366300582222</v>
      </c>
      <c r="BA45">
        <f t="shared" si="30"/>
        <v>331.10680290756864</v>
      </c>
      <c r="BB45">
        <f t="shared" si="31"/>
        <v>3.3237844690065639E-2</v>
      </c>
      <c r="BC45">
        <f t="shared" si="32"/>
        <v>2.3769448078733992</v>
      </c>
      <c r="BD45">
        <f t="shared" si="33"/>
        <v>256.706305272718</v>
      </c>
      <c r="BE45" t="s">
        <v>515</v>
      </c>
      <c r="BF45">
        <v>548.80999999999995</v>
      </c>
      <c r="BG45">
        <f t="shared" si="34"/>
        <v>548.80999999999995</v>
      </c>
      <c r="BH45">
        <f t="shared" si="35"/>
        <v>0.54265452212101772</v>
      </c>
      <c r="BI45">
        <f t="shared" si="36"/>
        <v>0.72587273517661477</v>
      </c>
      <c r="BJ45">
        <f t="shared" si="37"/>
        <v>0.81413390647611383</v>
      </c>
      <c r="BK45">
        <f t="shared" si="38"/>
        <v>0.52649297230752823</v>
      </c>
      <c r="BL45">
        <f t="shared" si="39"/>
        <v>0.76059815129671626</v>
      </c>
      <c r="BM45">
        <f t="shared" si="40"/>
        <v>0.54772081249601634</v>
      </c>
      <c r="BN45">
        <f t="shared" si="41"/>
        <v>0.45227918750398366</v>
      </c>
      <c r="BO45">
        <f t="shared" si="42"/>
        <v>1999.98</v>
      </c>
      <c r="BP45">
        <f t="shared" si="43"/>
        <v>1681.1799001974573</v>
      </c>
      <c r="BQ45">
        <f t="shared" si="44"/>
        <v>0.8405983560822895</v>
      </c>
      <c r="BR45">
        <f t="shared" si="45"/>
        <v>0.16075482723881887</v>
      </c>
      <c r="BS45">
        <v>6</v>
      </c>
      <c r="BT45">
        <v>0.5</v>
      </c>
      <c r="BU45" t="s">
        <v>368</v>
      </c>
      <c r="BV45">
        <v>2</v>
      </c>
      <c r="BW45">
        <v>1628179510.5</v>
      </c>
      <c r="BX45">
        <v>928.61699999999996</v>
      </c>
      <c r="BY45">
        <v>1000.01</v>
      </c>
      <c r="BZ45">
        <v>30.460599999999999</v>
      </c>
      <c r="CA45">
        <v>25.507100000000001</v>
      </c>
      <c r="CB45">
        <v>928.90800000000002</v>
      </c>
      <c r="CC45">
        <v>30.1008</v>
      </c>
      <c r="CD45">
        <v>500.13400000000001</v>
      </c>
      <c r="CE45">
        <v>99.732200000000006</v>
      </c>
      <c r="CF45">
        <v>9.9814299999999995E-2</v>
      </c>
      <c r="CG45">
        <v>30.363900000000001</v>
      </c>
      <c r="CH45">
        <v>30.648</v>
      </c>
      <c r="CI45">
        <v>999.9</v>
      </c>
      <c r="CJ45">
        <v>0</v>
      </c>
      <c r="CK45">
        <v>0</v>
      </c>
      <c r="CL45">
        <v>10021.200000000001</v>
      </c>
      <c r="CM45">
        <v>0</v>
      </c>
      <c r="CN45">
        <v>1460.22</v>
      </c>
      <c r="CO45">
        <v>-71.389899999999997</v>
      </c>
      <c r="CP45">
        <v>957.79200000000003</v>
      </c>
      <c r="CQ45">
        <v>1026.18</v>
      </c>
      <c r="CR45">
        <v>4.9534599999999998</v>
      </c>
      <c r="CS45">
        <v>1000.01</v>
      </c>
      <c r="CT45">
        <v>25.507100000000001</v>
      </c>
      <c r="CU45">
        <v>3.0379</v>
      </c>
      <c r="CV45">
        <v>2.5438800000000001</v>
      </c>
      <c r="CW45">
        <v>24.237100000000002</v>
      </c>
      <c r="CX45">
        <v>21.31</v>
      </c>
      <c r="CY45">
        <v>1999.98</v>
      </c>
      <c r="CZ45">
        <v>0.98000500000000001</v>
      </c>
      <c r="DA45">
        <v>1.9994999999999999E-2</v>
      </c>
      <c r="DB45">
        <v>0</v>
      </c>
      <c r="DC45">
        <v>727.09400000000005</v>
      </c>
      <c r="DD45">
        <v>4.9996700000000001</v>
      </c>
      <c r="DE45">
        <v>14830.9</v>
      </c>
      <c r="DF45">
        <v>16733.900000000001</v>
      </c>
      <c r="DG45">
        <v>49.561999999999998</v>
      </c>
      <c r="DH45">
        <v>50.561999999999998</v>
      </c>
      <c r="DI45">
        <v>50.186999999999998</v>
      </c>
      <c r="DJ45">
        <v>50.561999999999998</v>
      </c>
      <c r="DK45">
        <v>51</v>
      </c>
      <c r="DL45">
        <v>1955.09</v>
      </c>
      <c r="DM45">
        <v>39.89</v>
      </c>
      <c r="DN45">
        <v>0</v>
      </c>
      <c r="DO45">
        <v>127</v>
      </c>
      <c r="DP45">
        <v>0</v>
      </c>
      <c r="DQ45">
        <v>727.31619230769195</v>
      </c>
      <c r="DR45">
        <v>-2.09712820566198</v>
      </c>
      <c r="DS45">
        <v>-107.131624000421</v>
      </c>
      <c r="DT45">
        <v>14841.7384615385</v>
      </c>
      <c r="DU45">
        <v>15</v>
      </c>
      <c r="DV45">
        <v>1628179466</v>
      </c>
      <c r="DW45" t="s">
        <v>516</v>
      </c>
      <c r="DX45">
        <v>1628179464</v>
      </c>
      <c r="DY45">
        <v>1628179466</v>
      </c>
      <c r="DZ45">
        <v>32</v>
      </c>
      <c r="EA45">
        <v>0.04</v>
      </c>
      <c r="EB45">
        <v>2.1000000000000001E-2</v>
      </c>
      <c r="EC45">
        <v>-0.245</v>
      </c>
      <c r="ED45">
        <v>0.36</v>
      </c>
      <c r="EE45">
        <v>1000</v>
      </c>
      <c r="EF45">
        <v>25</v>
      </c>
      <c r="EG45">
        <v>0.04</v>
      </c>
      <c r="EH45">
        <v>0.01</v>
      </c>
      <c r="EI45">
        <v>55.622837353113297</v>
      </c>
      <c r="EJ45">
        <v>-0.87763828422587098</v>
      </c>
      <c r="EK45">
        <v>0.144730449211387</v>
      </c>
      <c r="EL45">
        <v>1</v>
      </c>
      <c r="EM45">
        <v>0.31496288949266998</v>
      </c>
      <c r="EN45">
        <v>1.0625725011240299E-2</v>
      </c>
      <c r="EO45">
        <v>2.9709864839914798E-3</v>
      </c>
      <c r="EP45">
        <v>1</v>
      </c>
      <c r="EQ45">
        <v>2</v>
      </c>
      <c r="ER45">
        <v>2</v>
      </c>
      <c r="ES45" t="s">
        <v>370</v>
      </c>
      <c r="ET45">
        <v>2.9197700000000002</v>
      </c>
      <c r="EU45">
        <v>2.7865000000000002</v>
      </c>
      <c r="EV45">
        <v>0.16056200000000001</v>
      </c>
      <c r="EW45">
        <v>0.16924500000000001</v>
      </c>
      <c r="EX45">
        <v>0.13575599999999999</v>
      </c>
      <c r="EY45">
        <v>0.121202</v>
      </c>
      <c r="EZ45">
        <v>20325.400000000001</v>
      </c>
      <c r="FA45">
        <v>17441.900000000001</v>
      </c>
      <c r="FB45">
        <v>23922</v>
      </c>
      <c r="FC45">
        <v>20607.8</v>
      </c>
      <c r="FD45">
        <v>30383.5</v>
      </c>
      <c r="FE45">
        <v>25932.5</v>
      </c>
      <c r="FF45">
        <v>38963.9</v>
      </c>
      <c r="FG45">
        <v>32802.1</v>
      </c>
      <c r="FH45">
        <v>2.0080200000000001</v>
      </c>
      <c r="FI45">
        <v>1.8053999999999999</v>
      </c>
      <c r="FJ45">
        <v>7.8827099999999997E-2</v>
      </c>
      <c r="FK45">
        <v>0</v>
      </c>
      <c r="FL45">
        <v>29.365200000000002</v>
      </c>
      <c r="FM45">
        <v>999.9</v>
      </c>
      <c r="FN45">
        <v>32.572000000000003</v>
      </c>
      <c r="FO45">
        <v>44.765999999999998</v>
      </c>
      <c r="FP45">
        <v>31.100300000000001</v>
      </c>
      <c r="FQ45">
        <v>59.684699999999999</v>
      </c>
      <c r="FR45">
        <v>34.843800000000002</v>
      </c>
      <c r="FS45">
        <v>1</v>
      </c>
      <c r="FT45">
        <v>0.51046499999999995</v>
      </c>
      <c r="FU45">
        <v>2.49858</v>
      </c>
      <c r="FV45">
        <v>20.394600000000001</v>
      </c>
      <c r="FW45">
        <v>5.24709</v>
      </c>
      <c r="FX45">
        <v>11.997999999999999</v>
      </c>
      <c r="FY45">
        <v>4.9637500000000001</v>
      </c>
      <c r="FZ45">
        <v>3.3010000000000002</v>
      </c>
      <c r="GA45">
        <v>9999</v>
      </c>
      <c r="GB45">
        <v>9999</v>
      </c>
      <c r="GC45">
        <v>9999</v>
      </c>
      <c r="GD45">
        <v>999.9</v>
      </c>
      <c r="GE45">
        <v>1.8709899999999999</v>
      </c>
      <c r="GF45">
        <v>1.8762300000000001</v>
      </c>
      <c r="GG45">
        <v>1.8763700000000001</v>
      </c>
      <c r="GH45">
        <v>1.87507</v>
      </c>
      <c r="GI45">
        <v>1.87734</v>
      </c>
      <c r="GJ45">
        <v>1.8733200000000001</v>
      </c>
      <c r="GK45">
        <v>1.87103</v>
      </c>
      <c r="GL45">
        <v>1.8782000000000001</v>
      </c>
      <c r="GM45">
        <v>5</v>
      </c>
      <c r="GN45">
        <v>0</v>
      </c>
      <c r="GO45">
        <v>0</v>
      </c>
      <c r="GP45">
        <v>0</v>
      </c>
      <c r="GQ45" t="s">
        <v>371</v>
      </c>
      <c r="GR45" t="s">
        <v>372</v>
      </c>
      <c r="GS45" t="s">
        <v>373</v>
      </c>
      <c r="GT45" t="s">
        <v>373</v>
      </c>
      <c r="GU45" t="s">
        <v>373</v>
      </c>
      <c r="GV45" t="s">
        <v>373</v>
      </c>
      <c r="GW45">
        <v>0</v>
      </c>
      <c r="GX45">
        <v>100</v>
      </c>
      <c r="GY45">
        <v>100</v>
      </c>
      <c r="GZ45">
        <v>-0.29099999999999998</v>
      </c>
      <c r="HA45">
        <v>0.35980000000000001</v>
      </c>
      <c r="HB45">
        <v>-1.03672161461867</v>
      </c>
      <c r="HC45">
        <v>1.17587188380478E-3</v>
      </c>
      <c r="HD45">
        <v>-6.2601144054332803E-7</v>
      </c>
      <c r="HE45">
        <v>2.41796582943236E-10</v>
      </c>
      <c r="HF45">
        <v>0.35975000000000201</v>
      </c>
      <c r="HG45">
        <v>0</v>
      </c>
      <c r="HH45">
        <v>0</v>
      </c>
      <c r="HI45">
        <v>0</v>
      </c>
      <c r="HJ45">
        <v>2</v>
      </c>
      <c r="HK45">
        <v>2154</v>
      </c>
      <c r="HL45">
        <v>1</v>
      </c>
      <c r="HM45">
        <v>23</v>
      </c>
      <c r="HN45">
        <v>0.8</v>
      </c>
      <c r="HO45">
        <v>0.7</v>
      </c>
      <c r="HP45">
        <v>18</v>
      </c>
      <c r="HQ45">
        <v>508.334</v>
      </c>
      <c r="HR45">
        <v>441.34500000000003</v>
      </c>
      <c r="HS45">
        <v>26.998999999999999</v>
      </c>
      <c r="HT45">
        <v>33.647500000000001</v>
      </c>
      <c r="HU45">
        <v>30</v>
      </c>
      <c r="HV45">
        <v>33.541899999999998</v>
      </c>
      <c r="HW45">
        <v>33.507399999999997</v>
      </c>
      <c r="HX45">
        <v>42.253500000000003</v>
      </c>
      <c r="HY45">
        <v>10.223800000000001</v>
      </c>
      <c r="HZ45">
        <v>10.4129</v>
      </c>
      <c r="IA45">
        <v>27</v>
      </c>
      <c r="IB45">
        <v>1000</v>
      </c>
      <c r="IC45">
        <v>25.495899999999999</v>
      </c>
      <c r="ID45">
        <v>98.364999999999995</v>
      </c>
      <c r="IE45">
        <v>93.850200000000001</v>
      </c>
    </row>
    <row r="46" spans="1:239" x14ac:dyDescent="0.3">
      <c r="A46">
        <v>30</v>
      </c>
      <c r="B46">
        <v>1628179601</v>
      </c>
      <c r="C46">
        <v>4843.4000000953702</v>
      </c>
      <c r="D46" t="s">
        <v>517</v>
      </c>
      <c r="E46" t="s">
        <v>518</v>
      </c>
      <c r="F46">
        <v>0</v>
      </c>
      <c r="G46" t="s">
        <v>452</v>
      </c>
      <c r="H46" t="s">
        <v>453</v>
      </c>
      <c r="I46" t="s">
        <v>364</v>
      </c>
      <c r="J46">
        <v>1628179601</v>
      </c>
      <c r="K46">
        <f t="shared" si="0"/>
        <v>3.7192041875127287E-3</v>
      </c>
      <c r="L46">
        <f t="shared" si="1"/>
        <v>3.7192041875127289</v>
      </c>
      <c r="M46">
        <f t="shared" si="2"/>
        <v>55.554267948470091</v>
      </c>
      <c r="N46">
        <f t="shared" si="3"/>
        <v>1128.1469999999999</v>
      </c>
      <c r="O46">
        <f t="shared" si="4"/>
        <v>751.73792598369414</v>
      </c>
      <c r="P46">
        <f t="shared" si="5"/>
        <v>75.04470040302985</v>
      </c>
      <c r="Q46">
        <f t="shared" si="6"/>
        <v>112.62096895642499</v>
      </c>
      <c r="R46">
        <f t="shared" si="7"/>
        <v>0.26165706119988852</v>
      </c>
      <c r="S46">
        <f t="shared" si="8"/>
        <v>2.92302225017393</v>
      </c>
      <c r="T46">
        <f t="shared" si="9"/>
        <v>0.24930623358039822</v>
      </c>
      <c r="U46">
        <f t="shared" si="10"/>
        <v>0.15687747710963088</v>
      </c>
      <c r="V46">
        <f t="shared" si="11"/>
        <v>321.51122738108728</v>
      </c>
      <c r="W46">
        <f t="shared" si="12"/>
        <v>31.378075448722612</v>
      </c>
      <c r="X46">
        <f t="shared" si="13"/>
        <v>30.851099999999999</v>
      </c>
      <c r="Y46">
        <f t="shared" si="14"/>
        <v>4.4732184149715373</v>
      </c>
      <c r="Z46">
        <f t="shared" si="15"/>
        <v>69.537854899736587</v>
      </c>
      <c r="AA46">
        <f t="shared" si="16"/>
        <v>3.0400005787824997</v>
      </c>
      <c r="AB46">
        <f t="shared" si="17"/>
        <v>4.3717203862065288</v>
      </c>
      <c r="AC46">
        <f t="shared" si="18"/>
        <v>1.4332178361890375</v>
      </c>
      <c r="AD46">
        <f t="shared" si="19"/>
        <v>-164.01690466931134</v>
      </c>
      <c r="AE46">
        <f t="shared" si="20"/>
        <v>-63.270769183877633</v>
      </c>
      <c r="AF46">
        <f t="shared" si="21"/>
        <v>-4.8439956977221961</v>
      </c>
      <c r="AG46">
        <f t="shared" si="22"/>
        <v>89.379557830176083</v>
      </c>
      <c r="AH46">
        <v>0</v>
      </c>
      <c r="AI46">
        <v>0</v>
      </c>
      <c r="AJ46">
        <f t="shared" si="23"/>
        <v>1</v>
      </c>
      <c r="AK46">
        <f t="shared" si="24"/>
        <v>0</v>
      </c>
      <c r="AL46">
        <f t="shared" si="25"/>
        <v>52083.917348988201</v>
      </c>
      <c r="AM46" t="s">
        <v>365</v>
      </c>
      <c r="AN46">
        <v>10238.9</v>
      </c>
      <c r="AO46">
        <v>302.21199999999999</v>
      </c>
      <c r="AP46">
        <v>4052.3</v>
      </c>
      <c r="AQ46">
        <f t="shared" si="26"/>
        <v>0.92542210596451402</v>
      </c>
      <c r="AR46">
        <v>-0.32343011824092399</v>
      </c>
      <c r="AS46" t="s">
        <v>519</v>
      </c>
      <c r="AT46">
        <v>10307.5</v>
      </c>
      <c r="AU46">
        <v>723.33403999999996</v>
      </c>
      <c r="AV46">
        <v>1199.9100000000001</v>
      </c>
      <c r="AW46">
        <f t="shared" si="27"/>
        <v>0.39717642156495081</v>
      </c>
      <c r="AX46">
        <v>0.5</v>
      </c>
      <c r="AY46">
        <f t="shared" si="28"/>
        <v>1681.2051001974544</v>
      </c>
      <c r="AZ46">
        <f t="shared" si="29"/>
        <v>55.554267948470091</v>
      </c>
      <c r="BA46">
        <f t="shared" si="30"/>
        <v>333.86751280658473</v>
      </c>
      <c r="BB46">
        <f t="shared" si="31"/>
        <v>3.3236693167388254E-2</v>
      </c>
      <c r="BC46">
        <f t="shared" si="32"/>
        <v>2.3771699544132479</v>
      </c>
      <c r="BD46">
        <f t="shared" si="33"/>
        <v>256.7026440127654</v>
      </c>
      <c r="BE46" t="s">
        <v>520</v>
      </c>
      <c r="BF46">
        <v>550.66999999999996</v>
      </c>
      <c r="BG46">
        <f t="shared" si="34"/>
        <v>550.66999999999996</v>
      </c>
      <c r="BH46">
        <f t="shared" si="35"/>
        <v>0.54107391387687409</v>
      </c>
      <c r="BI46">
        <f t="shared" si="36"/>
        <v>0.73405206087117247</v>
      </c>
      <c r="BJ46">
        <f t="shared" si="37"/>
        <v>0.81458920559853565</v>
      </c>
      <c r="BK46">
        <f t="shared" si="38"/>
        <v>0.53088673473707204</v>
      </c>
      <c r="BL46">
        <f t="shared" si="39"/>
        <v>0.76061948412943914</v>
      </c>
      <c r="BM46">
        <f t="shared" si="40"/>
        <v>0.55882956698668373</v>
      </c>
      <c r="BN46">
        <f t="shared" si="41"/>
        <v>0.44117043301331627</v>
      </c>
      <c r="BO46">
        <f t="shared" si="42"/>
        <v>2000.01</v>
      </c>
      <c r="BP46">
        <f t="shared" si="43"/>
        <v>1681.2051001974544</v>
      </c>
      <c r="BQ46">
        <f t="shared" si="44"/>
        <v>0.84059834710699166</v>
      </c>
      <c r="BR46">
        <f t="shared" si="45"/>
        <v>0.16075480991649405</v>
      </c>
      <c r="BS46">
        <v>6</v>
      </c>
      <c r="BT46">
        <v>0.5</v>
      </c>
      <c r="BU46" t="s">
        <v>368</v>
      </c>
      <c r="BV46">
        <v>2</v>
      </c>
      <c r="BW46">
        <v>1628179601</v>
      </c>
      <c r="BX46">
        <v>1128.1469999999999</v>
      </c>
      <c r="BY46">
        <v>1199.82</v>
      </c>
      <c r="BZ46">
        <v>30.452300000000001</v>
      </c>
      <c r="CA46">
        <v>26.126799999999999</v>
      </c>
      <c r="CB46">
        <v>1128.6400000000001</v>
      </c>
      <c r="CC46">
        <v>30.048300000000001</v>
      </c>
      <c r="CD46">
        <v>500.18900000000002</v>
      </c>
      <c r="CE46">
        <v>99.728099999999998</v>
      </c>
      <c r="CF46">
        <v>0.100175</v>
      </c>
      <c r="CG46">
        <v>30.4496</v>
      </c>
      <c r="CH46">
        <v>30.851099999999999</v>
      </c>
      <c r="CI46">
        <v>999.9</v>
      </c>
      <c r="CJ46">
        <v>0</v>
      </c>
      <c r="CK46">
        <v>0</v>
      </c>
      <c r="CL46">
        <v>9990</v>
      </c>
      <c r="CM46">
        <v>0</v>
      </c>
      <c r="CN46">
        <v>1462.2</v>
      </c>
      <c r="CO46">
        <v>-71.337900000000005</v>
      </c>
      <c r="CP46">
        <v>1163.8699999999999</v>
      </c>
      <c r="CQ46">
        <v>1232.01</v>
      </c>
      <c r="CR46">
        <v>4.2812200000000002</v>
      </c>
      <c r="CS46">
        <v>1199.82</v>
      </c>
      <c r="CT46">
        <v>26.126799999999999</v>
      </c>
      <c r="CU46">
        <v>3.0325299999999999</v>
      </c>
      <c r="CV46">
        <v>2.6055799999999998</v>
      </c>
      <c r="CW46">
        <v>24.207599999999999</v>
      </c>
      <c r="CX46">
        <v>21.7014</v>
      </c>
      <c r="CY46">
        <v>2000.01</v>
      </c>
      <c r="CZ46">
        <v>0.98000500000000001</v>
      </c>
      <c r="DA46">
        <v>1.9994999999999999E-2</v>
      </c>
      <c r="DB46">
        <v>0</v>
      </c>
      <c r="DC46">
        <v>723.57100000000003</v>
      </c>
      <c r="DD46">
        <v>4.9996700000000001</v>
      </c>
      <c r="DE46">
        <v>14756.6</v>
      </c>
      <c r="DF46">
        <v>16734.099999999999</v>
      </c>
      <c r="DG46">
        <v>49.5</v>
      </c>
      <c r="DH46">
        <v>50.625</v>
      </c>
      <c r="DI46">
        <v>50.125</v>
      </c>
      <c r="DJ46">
        <v>50.561999999999998</v>
      </c>
      <c r="DK46">
        <v>51</v>
      </c>
      <c r="DL46">
        <v>1955.12</v>
      </c>
      <c r="DM46">
        <v>39.89</v>
      </c>
      <c r="DN46">
        <v>0</v>
      </c>
      <c r="DO46">
        <v>90</v>
      </c>
      <c r="DP46">
        <v>0</v>
      </c>
      <c r="DQ46">
        <v>723.33403999999996</v>
      </c>
      <c r="DR46">
        <v>0.65207693900678299</v>
      </c>
      <c r="DS46">
        <v>-10.3769229925655</v>
      </c>
      <c r="DT46">
        <v>14757.984</v>
      </c>
      <c r="DU46">
        <v>15</v>
      </c>
      <c r="DV46">
        <v>1628179632</v>
      </c>
      <c r="DW46" t="s">
        <v>521</v>
      </c>
      <c r="DX46">
        <v>1628179632</v>
      </c>
      <c r="DY46">
        <v>1628179628</v>
      </c>
      <c r="DZ46">
        <v>33</v>
      </c>
      <c r="EA46">
        <v>-0.38200000000000001</v>
      </c>
      <c r="EB46">
        <v>4.4999999999999998E-2</v>
      </c>
      <c r="EC46">
        <v>-0.49299999999999999</v>
      </c>
      <c r="ED46">
        <v>0.40400000000000003</v>
      </c>
      <c r="EE46">
        <v>1200</v>
      </c>
      <c r="EF46">
        <v>26</v>
      </c>
      <c r="EG46">
        <v>0.04</v>
      </c>
      <c r="EH46">
        <v>0.03</v>
      </c>
      <c r="EI46">
        <v>55.1264419221637</v>
      </c>
      <c r="EJ46">
        <v>0.83130110468499396</v>
      </c>
      <c r="EK46">
        <v>0.13690122716441999</v>
      </c>
      <c r="EL46">
        <v>1</v>
      </c>
      <c r="EM46">
        <v>0.26854734531268698</v>
      </c>
      <c r="EN46">
        <v>-2.8921900822056399E-2</v>
      </c>
      <c r="EO46">
        <v>4.4166998874202298E-3</v>
      </c>
      <c r="EP46">
        <v>1</v>
      </c>
      <c r="EQ46">
        <v>2</v>
      </c>
      <c r="ER46">
        <v>2</v>
      </c>
      <c r="ES46" t="s">
        <v>370</v>
      </c>
      <c r="ET46">
        <v>2.9199600000000001</v>
      </c>
      <c r="EU46">
        <v>2.7865899999999999</v>
      </c>
      <c r="EV46">
        <v>0.18176200000000001</v>
      </c>
      <c r="EW46">
        <v>0.18981300000000001</v>
      </c>
      <c r="EX46">
        <v>0.135598</v>
      </c>
      <c r="EY46">
        <v>0.123211</v>
      </c>
      <c r="EZ46">
        <v>19815.900000000001</v>
      </c>
      <c r="FA46">
        <v>17011.400000000001</v>
      </c>
      <c r="FB46">
        <v>23927.4</v>
      </c>
      <c r="FC46">
        <v>20610.2</v>
      </c>
      <c r="FD46">
        <v>30395.5</v>
      </c>
      <c r="FE46">
        <v>25875.7</v>
      </c>
      <c r="FF46">
        <v>38972.400000000001</v>
      </c>
      <c r="FG46">
        <v>32805.300000000003</v>
      </c>
      <c r="FH46">
        <v>2.008</v>
      </c>
      <c r="FI46">
        <v>1.8077700000000001</v>
      </c>
      <c r="FJ46">
        <v>8.5644399999999996E-2</v>
      </c>
      <c r="FK46">
        <v>0</v>
      </c>
      <c r="FL46">
        <v>29.457699999999999</v>
      </c>
      <c r="FM46">
        <v>999.9</v>
      </c>
      <c r="FN46">
        <v>32.188000000000002</v>
      </c>
      <c r="FO46">
        <v>44.917000000000002</v>
      </c>
      <c r="FP46">
        <v>30.976900000000001</v>
      </c>
      <c r="FQ46">
        <v>59.884700000000002</v>
      </c>
      <c r="FR46">
        <v>35.188299999999998</v>
      </c>
      <c r="FS46">
        <v>1</v>
      </c>
      <c r="FT46">
        <v>0.50381100000000001</v>
      </c>
      <c r="FU46">
        <v>2.4976500000000001</v>
      </c>
      <c r="FV46">
        <v>20.395099999999999</v>
      </c>
      <c r="FW46">
        <v>5.24634</v>
      </c>
      <c r="FX46">
        <v>11.997999999999999</v>
      </c>
      <c r="FY46">
        <v>4.9638499999999999</v>
      </c>
      <c r="FZ46">
        <v>3.30098</v>
      </c>
      <c r="GA46">
        <v>9999</v>
      </c>
      <c r="GB46">
        <v>9999</v>
      </c>
      <c r="GC46">
        <v>9999</v>
      </c>
      <c r="GD46">
        <v>999.9</v>
      </c>
      <c r="GE46">
        <v>1.871</v>
      </c>
      <c r="GF46">
        <v>1.87626</v>
      </c>
      <c r="GG46">
        <v>1.8763700000000001</v>
      </c>
      <c r="GH46">
        <v>1.8751100000000001</v>
      </c>
      <c r="GI46">
        <v>1.8773899999999999</v>
      </c>
      <c r="GJ46">
        <v>1.8733200000000001</v>
      </c>
      <c r="GK46">
        <v>1.87103</v>
      </c>
      <c r="GL46">
        <v>1.8782000000000001</v>
      </c>
      <c r="GM46">
        <v>5</v>
      </c>
      <c r="GN46">
        <v>0</v>
      </c>
      <c r="GO46">
        <v>0</v>
      </c>
      <c r="GP46">
        <v>0</v>
      </c>
      <c r="GQ46" t="s">
        <v>371</v>
      </c>
      <c r="GR46" t="s">
        <v>372</v>
      </c>
      <c r="GS46" t="s">
        <v>373</v>
      </c>
      <c r="GT46" t="s">
        <v>373</v>
      </c>
      <c r="GU46" t="s">
        <v>373</v>
      </c>
      <c r="GV46" t="s">
        <v>373</v>
      </c>
      <c r="GW46">
        <v>0</v>
      </c>
      <c r="GX46">
        <v>100</v>
      </c>
      <c r="GY46">
        <v>100</v>
      </c>
      <c r="GZ46">
        <v>-0.49299999999999999</v>
      </c>
      <c r="HA46">
        <v>0.40400000000000003</v>
      </c>
      <c r="HB46">
        <v>-1.03672161461867</v>
      </c>
      <c r="HC46">
        <v>1.17587188380478E-3</v>
      </c>
      <c r="HD46">
        <v>-6.2601144054332803E-7</v>
      </c>
      <c r="HE46">
        <v>2.41796582943236E-10</v>
      </c>
      <c r="HF46">
        <v>0.35975000000000201</v>
      </c>
      <c r="HG46">
        <v>0</v>
      </c>
      <c r="HH46">
        <v>0</v>
      </c>
      <c r="HI46">
        <v>0</v>
      </c>
      <c r="HJ46">
        <v>2</v>
      </c>
      <c r="HK46">
        <v>2154</v>
      </c>
      <c r="HL46">
        <v>1</v>
      </c>
      <c r="HM46">
        <v>23</v>
      </c>
      <c r="HN46">
        <v>2.2999999999999998</v>
      </c>
      <c r="HO46">
        <v>2.2000000000000002</v>
      </c>
      <c r="HP46">
        <v>18</v>
      </c>
      <c r="HQ46">
        <v>508.05799999999999</v>
      </c>
      <c r="HR46">
        <v>442.65899999999999</v>
      </c>
      <c r="HS46">
        <v>27.001000000000001</v>
      </c>
      <c r="HT46">
        <v>33.602200000000003</v>
      </c>
      <c r="HU46">
        <v>29.9998</v>
      </c>
      <c r="HV46">
        <v>33.508000000000003</v>
      </c>
      <c r="HW46">
        <v>33.480400000000003</v>
      </c>
      <c r="HX46">
        <v>49.170999999999999</v>
      </c>
      <c r="HY46">
        <v>4.5288899999999996</v>
      </c>
      <c r="HZ46">
        <v>10.798</v>
      </c>
      <c r="IA46">
        <v>27</v>
      </c>
      <c r="IB46">
        <v>1200</v>
      </c>
      <c r="IC46">
        <v>26.345600000000001</v>
      </c>
      <c r="ID46">
        <v>98.386600000000001</v>
      </c>
      <c r="IE46">
        <v>93.859899999999996</v>
      </c>
    </row>
    <row r="47" spans="1:239" x14ac:dyDescent="0.3">
      <c r="A47">
        <v>31</v>
      </c>
      <c r="B47">
        <v>1628179749</v>
      </c>
      <c r="C47">
        <v>4991.4000000953702</v>
      </c>
      <c r="D47" t="s">
        <v>522</v>
      </c>
      <c r="E47" t="s">
        <v>523</v>
      </c>
      <c r="F47">
        <v>0</v>
      </c>
      <c r="G47" t="s">
        <v>452</v>
      </c>
      <c r="H47" t="s">
        <v>453</v>
      </c>
      <c r="I47" t="s">
        <v>364</v>
      </c>
      <c r="J47">
        <v>1628179749</v>
      </c>
      <c r="K47">
        <f t="shared" si="0"/>
        <v>2.9694058066806199E-3</v>
      </c>
      <c r="L47">
        <f t="shared" si="1"/>
        <v>2.9694058066806197</v>
      </c>
      <c r="M47">
        <f t="shared" si="2"/>
        <v>55.407083972982583</v>
      </c>
      <c r="N47">
        <f t="shared" si="3"/>
        <v>1428.53</v>
      </c>
      <c r="O47">
        <f t="shared" si="4"/>
        <v>976.46898047160789</v>
      </c>
      <c r="P47">
        <f t="shared" si="5"/>
        <v>97.474045558822553</v>
      </c>
      <c r="Q47">
        <f t="shared" si="6"/>
        <v>142.60012461931299</v>
      </c>
      <c r="R47">
        <f t="shared" si="7"/>
        <v>0.21603794439494053</v>
      </c>
      <c r="S47">
        <f t="shared" si="8"/>
        <v>2.9325661883975895</v>
      </c>
      <c r="T47">
        <f t="shared" si="9"/>
        <v>0.20756967700879866</v>
      </c>
      <c r="U47">
        <f t="shared" si="10"/>
        <v>0.13046423025667475</v>
      </c>
      <c r="V47">
        <f t="shared" si="11"/>
        <v>321.47771138112722</v>
      </c>
      <c r="W47">
        <f t="shared" si="12"/>
        <v>31.512759972406251</v>
      </c>
      <c r="X47">
        <f t="shared" si="13"/>
        <v>30.640599999999999</v>
      </c>
      <c r="Y47">
        <f t="shared" si="14"/>
        <v>4.4197515801382865</v>
      </c>
      <c r="Z47">
        <f t="shared" si="15"/>
        <v>69.88147499970917</v>
      </c>
      <c r="AA47">
        <f t="shared" si="16"/>
        <v>3.0451200335569197</v>
      </c>
      <c r="AB47">
        <f t="shared" si="17"/>
        <v>4.3575497420018579</v>
      </c>
      <c r="AC47">
        <f t="shared" si="18"/>
        <v>1.3746315465813668</v>
      </c>
      <c r="AD47">
        <f t="shared" si="19"/>
        <v>-130.95079607461534</v>
      </c>
      <c r="AE47">
        <f t="shared" si="20"/>
        <v>-39.161495918019988</v>
      </c>
      <c r="AF47">
        <f t="shared" si="21"/>
        <v>-2.9844940661334354</v>
      </c>
      <c r="AG47">
        <f t="shared" si="22"/>
        <v>148.38092532235845</v>
      </c>
      <c r="AH47">
        <v>0</v>
      </c>
      <c r="AI47">
        <v>0</v>
      </c>
      <c r="AJ47">
        <f t="shared" si="23"/>
        <v>1</v>
      </c>
      <c r="AK47">
        <f t="shared" si="24"/>
        <v>0</v>
      </c>
      <c r="AL47">
        <f t="shared" si="25"/>
        <v>52366.058453835103</v>
      </c>
      <c r="AM47" t="s">
        <v>365</v>
      </c>
      <c r="AN47">
        <v>10238.9</v>
      </c>
      <c r="AO47">
        <v>302.21199999999999</v>
      </c>
      <c r="AP47">
        <v>4052.3</v>
      </c>
      <c r="AQ47">
        <f t="shared" si="26"/>
        <v>0.92542210596451402</v>
      </c>
      <c r="AR47">
        <v>-0.32343011824092399</v>
      </c>
      <c r="AS47" t="s">
        <v>524</v>
      </c>
      <c r="AT47">
        <v>10308.1</v>
      </c>
      <c r="AU47">
        <v>720.16452000000004</v>
      </c>
      <c r="AV47">
        <v>1201</v>
      </c>
      <c r="AW47">
        <f t="shared" si="27"/>
        <v>0.40036259783513739</v>
      </c>
      <c r="AX47">
        <v>0.5</v>
      </c>
      <c r="AY47">
        <f t="shared" si="28"/>
        <v>1681.028700197475</v>
      </c>
      <c r="AZ47">
        <f t="shared" si="29"/>
        <v>55.407083972982583</v>
      </c>
      <c r="BA47">
        <f t="shared" si="30"/>
        <v>336.51050872324271</v>
      </c>
      <c r="BB47">
        <f t="shared" si="31"/>
        <v>3.3152624987709427E-2</v>
      </c>
      <c r="BC47">
        <f t="shared" si="32"/>
        <v>2.3741049125728559</v>
      </c>
      <c r="BD47">
        <f t="shared" si="33"/>
        <v>256.75249569676203</v>
      </c>
      <c r="BE47" t="s">
        <v>525</v>
      </c>
      <c r="BF47">
        <v>551.05999999999995</v>
      </c>
      <c r="BG47">
        <f t="shared" si="34"/>
        <v>551.05999999999995</v>
      </c>
      <c r="BH47">
        <f t="shared" si="35"/>
        <v>0.54116569525395508</v>
      </c>
      <c r="BI47">
        <f t="shared" si="36"/>
        <v>0.73981518293996362</v>
      </c>
      <c r="BJ47">
        <f t="shared" si="37"/>
        <v>0.81436862368760776</v>
      </c>
      <c r="BK47">
        <f t="shared" si="38"/>
        <v>0.53498208698825522</v>
      </c>
      <c r="BL47">
        <f t="shared" si="39"/>
        <v>0.76032882428359017</v>
      </c>
      <c r="BM47">
        <f t="shared" si="40"/>
        <v>0.56609641740042449</v>
      </c>
      <c r="BN47">
        <f t="shared" si="41"/>
        <v>0.43390358259957551</v>
      </c>
      <c r="BO47">
        <f t="shared" si="42"/>
        <v>1999.8</v>
      </c>
      <c r="BP47">
        <f t="shared" si="43"/>
        <v>1681.028700197475</v>
      </c>
      <c r="BQ47">
        <f t="shared" si="44"/>
        <v>0.84059840993973145</v>
      </c>
      <c r="BR47">
        <f t="shared" si="45"/>
        <v>0.16075493118368198</v>
      </c>
      <c r="BS47">
        <v>6</v>
      </c>
      <c r="BT47">
        <v>0.5</v>
      </c>
      <c r="BU47" t="s">
        <v>368</v>
      </c>
      <c r="BV47">
        <v>2</v>
      </c>
      <c r="BW47">
        <v>1628179749</v>
      </c>
      <c r="BX47">
        <v>1428.53</v>
      </c>
      <c r="BY47">
        <v>1500.08</v>
      </c>
      <c r="BZ47">
        <v>30.505199999999999</v>
      </c>
      <c r="CA47">
        <v>27.052</v>
      </c>
      <c r="CB47">
        <v>1429.09</v>
      </c>
      <c r="CC47">
        <v>30.083400000000001</v>
      </c>
      <c r="CD47">
        <v>500.20100000000002</v>
      </c>
      <c r="CE47">
        <v>99.723299999999995</v>
      </c>
      <c r="CF47">
        <v>9.9682099999999996E-2</v>
      </c>
      <c r="CG47">
        <v>30.392900000000001</v>
      </c>
      <c r="CH47">
        <v>30.640599999999999</v>
      </c>
      <c r="CI47">
        <v>999.9</v>
      </c>
      <c r="CJ47">
        <v>0</v>
      </c>
      <c r="CK47">
        <v>0</v>
      </c>
      <c r="CL47">
        <v>10045</v>
      </c>
      <c r="CM47">
        <v>0</v>
      </c>
      <c r="CN47">
        <v>1478.75</v>
      </c>
      <c r="CO47">
        <v>-71.555499999999995</v>
      </c>
      <c r="CP47">
        <v>1473.48</v>
      </c>
      <c r="CQ47">
        <v>1541.79</v>
      </c>
      <c r="CR47">
        <v>3.4531399999999999</v>
      </c>
      <c r="CS47">
        <v>1500.08</v>
      </c>
      <c r="CT47">
        <v>27.052</v>
      </c>
      <c r="CU47">
        <v>3.0420799999999999</v>
      </c>
      <c r="CV47">
        <v>2.6977199999999999</v>
      </c>
      <c r="CW47">
        <v>24.26</v>
      </c>
      <c r="CX47">
        <v>22.2712</v>
      </c>
      <c r="CY47">
        <v>1999.8</v>
      </c>
      <c r="CZ47">
        <v>0.98000200000000004</v>
      </c>
      <c r="DA47">
        <v>1.9997999999999998E-2</v>
      </c>
      <c r="DB47">
        <v>0</v>
      </c>
      <c r="DC47">
        <v>719.83500000000004</v>
      </c>
      <c r="DD47">
        <v>4.9996700000000001</v>
      </c>
      <c r="DE47">
        <v>14702.3</v>
      </c>
      <c r="DF47">
        <v>16732.3</v>
      </c>
      <c r="DG47">
        <v>49.375</v>
      </c>
      <c r="DH47">
        <v>50.375</v>
      </c>
      <c r="DI47">
        <v>50</v>
      </c>
      <c r="DJ47">
        <v>50.375</v>
      </c>
      <c r="DK47">
        <v>50.811999999999998</v>
      </c>
      <c r="DL47">
        <v>1954.91</v>
      </c>
      <c r="DM47">
        <v>39.89</v>
      </c>
      <c r="DN47">
        <v>0</v>
      </c>
      <c r="DO47">
        <v>147.799999952316</v>
      </c>
      <c r="DP47">
        <v>0</v>
      </c>
      <c r="DQ47">
        <v>720.16452000000004</v>
      </c>
      <c r="DR47">
        <v>-1.4403076881225101</v>
      </c>
      <c r="DS47">
        <v>-16.969230637332199</v>
      </c>
      <c r="DT47">
        <v>14706.284</v>
      </c>
      <c r="DU47">
        <v>15</v>
      </c>
      <c r="DV47">
        <v>1628179712</v>
      </c>
      <c r="DW47" t="s">
        <v>526</v>
      </c>
      <c r="DX47">
        <v>1628179712</v>
      </c>
      <c r="DY47">
        <v>1628179698</v>
      </c>
      <c r="DZ47">
        <v>34</v>
      </c>
      <c r="EA47">
        <v>-0.252</v>
      </c>
      <c r="EB47">
        <v>1.7000000000000001E-2</v>
      </c>
      <c r="EC47">
        <v>-0.5</v>
      </c>
      <c r="ED47">
        <v>0.42199999999999999</v>
      </c>
      <c r="EE47">
        <v>1500</v>
      </c>
      <c r="EF47">
        <v>27</v>
      </c>
      <c r="EG47">
        <v>0.05</v>
      </c>
      <c r="EH47">
        <v>0.02</v>
      </c>
      <c r="EI47">
        <v>55.412822489233498</v>
      </c>
      <c r="EJ47">
        <v>-0.28400698210820802</v>
      </c>
      <c r="EK47">
        <v>0.17735611729435299</v>
      </c>
      <c r="EL47">
        <v>1</v>
      </c>
      <c r="EM47">
        <v>0.220195510976433</v>
      </c>
      <c r="EN47">
        <v>-7.4386172251301997E-4</v>
      </c>
      <c r="EO47">
        <v>2.4437565706448001E-3</v>
      </c>
      <c r="EP47">
        <v>1</v>
      </c>
      <c r="EQ47">
        <v>2</v>
      </c>
      <c r="ER47">
        <v>2</v>
      </c>
      <c r="ES47" t="s">
        <v>370</v>
      </c>
      <c r="ET47">
        <v>2.9201100000000002</v>
      </c>
      <c r="EU47">
        <v>2.7865700000000002</v>
      </c>
      <c r="EV47">
        <v>0.21013200000000001</v>
      </c>
      <c r="EW47">
        <v>0.21746099999999999</v>
      </c>
      <c r="EX47">
        <v>0.13572999999999999</v>
      </c>
      <c r="EY47">
        <v>0.126193</v>
      </c>
      <c r="EZ47">
        <v>19134</v>
      </c>
      <c r="FA47">
        <v>16431.7</v>
      </c>
      <c r="FB47">
        <v>23935.4</v>
      </c>
      <c r="FC47">
        <v>20612.599999999999</v>
      </c>
      <c r="FD47">
        <v>30400.3</v>
      </c>
      <c r="FE47">
        <v>25787.5</v>
      </c>
      <c r="FF47">
        <v>38985</v>
      </c>
      <c r="FG47">
        <v>32805.300000000003</v>
      </c>
      <c r="FH47">
        <v>2.0083299999999999</v>
      </c>
      <c r="FI47">
        <v>1.81142</v>
      </c>
      <c r="FJ47">
        <v>7.23414E-2</v>
      </c>
      <c r="FK47">
        <v>0</v>
      </c>
      <c r="FL47">
        <v>29.4635</v>
      </c>
      <c r="FM47">
        <v>999.9</v>
      </c>
      <c r="FN47">
        <v>32.267000000000003</v>
      </c>
      <c r="FO47">
        <v>45.058</v>
      </c>
      <c r="FP47">
        <v>31.281500000000001</v>
      </c>
      <c r="FQ47">
        <v>59.694699999999997</v>
      </c>
      <c r="FR47">
        <v>34.711500000000001</v>
      </c>
      <c r="FS47">
        <v>1</v>
      </c>
      <c r="FT47">
        <v>0.49185000000000001</v>
      </c>
      <c r="FU47">
        <v>2.4566499999999998</v>
      </c>
      <c r="FV47">
        <v>20.3964</v>
      </c>
      <c r="FW47">
        <v>5.2469400000000004</v>
      </c>
      <c r="FX47">
        <v>11.997999999999999</v>
      </c>
      <c r="FY47">
        <v>4.9638499999999999</v>
      </c>
      <c r="FZ47">
        <v>3.3010000000000002</v>
      </c>
      <c r="GA47">
        <v>9999</v>
      </c>
      <c r="GB47">
        <v>9999</v>
      </c>
      <c r="GC47">
        <v>9999</v>
      </c>
      <c r="GD47">
        <v>999.9</v>
      </c>
      <c r="GE47">
        <v>1.8710199999999999</v>
      </c>
      <c r="GF47">
        <v>1.87625</v>
      </c>
      <c r="GG47">
        <v>1.8763700000000001</v>
      </c>
      <c r="GH47">
        <v>1.87507</v>
      </c>
      <c r="GI47">
        <v>1.87738</v>
      </c>
      <c r="GJ47">
        <v>1.87331</v>
      </c>
      <c r="GK47">
        <v>1.87103</v>
      </c>
      <c r="GL47">
        <v>1.8782700000000001</v>
      </c>
      <c r="GM47">
        <v>5</v>
      </c>
      <c r="GN47">
        <v>0</v>
      </c>
      <c r="GO47">
        <v>0</v>
      </c>
      <c r="GP47">
        <v>0</v>
      </c>
      <c r="GQ47" t="s">
        <v>371</v>
      </c>
      <c r="GR47" t="s">
        <v>372</v>
      </c>
      <c r="GS47" t="s">
        <v>373</v>
      </c>
      <c r="GT47" t="s">
        <v>373</v>
      </c>
      <c r="GU47" t="s">
        <v>373</v>
      </c>
      <c r="GV47" t="s">
        <v>373</v>
      </c>
      <c r="GW47">
        <v>0</v>
      </c>
      <c r="GX47">
        <v>100</v>
      </c>
      <c r="GY47">
        <v>100</v>
      </c>
      <c r="GZ47">
        <v>-0.56000000000000005</v>
      </c>
      <c r="HA47">
        <v>0.42180000000000001</v>
      </c>
      <c r="HB47">
        <v>-1.67216551439446</v>
      </c>
      <c r="HC47">
        <v>1.17587188380478E-3</v>
      </c>
      <c r="HD47">
        <v>-6.2601144054332803E-7</v>
      </c>
      <c r="HE47">
        <v>2.41796582943236E-10</v>
      </c>
      <c r="HF47">
        <v>0.42177999999999499</v>
      </c>
      <c r="HG47">
        <v>0</v>
      </c>
      <c r="HH47">
        <v>0</v>
      </c>
      <c r="HI47">
        <v>0</v>
      </c>
      <c r="HJ47">
        <v>2</v>
      </c>
      <c r="HK47">
        <v>2154</v>
      </c>
      <c r="HL47">
        <v>1</v>
      </c>
      <c r="HM47">
        <v>23</v>
      </c>
      <c r="HN47">
        <v>0.6</v>
      </c>
      <c r="HO47">
        <v>0.8</v>
      </c>
      <c r="HP47">
        <v>18</v>
      </c>
      <c r="HQ47">
        <v>507.51400000000001</v>
      </c>
      <c r="HR47">
        <v>444.29</v>
      </c>
      <c r="HS47">
        <v>26.999600000000001</v>
      </c>
      <c r="HT47">
        <v>33.476700000000001</v>
      </c>
      <c r="HU47">
        <v>29.999700000000001</v>
      </c>
      <c r="HV47">
        <v>33.410600000000002</v>
      </c>
      <c r="HW47">
        <v>33.383400000000002</v>
      </c>
      <c r="HX47">
        <v>59.091000000000001</v>
      </c>
      <c r="HY47">
        <v>0</v>
      </c>
      <c r="HZ47">
        <v>14.8178</v>
      </c>
      <c r="IA47">
        <v>27</v>
      </c>
      <c r="IB47">
        <v>1500</v>
      </c>
      <c r="IC47">
        <v>27.249500000000001</v>
      </c>
      <c r="ID47">
        <v>98.418899999999994</v>
      </c>
      <c r="IE47">
        <v>93.864099999999993</v>
      </c>
    </row>
    <row r="48" spans="1:239" x14ac:dyDescent="0.3">
      <c r="A48">
        <v>32</v>
      </c>
      <c r="B48">
        <v>1628179839.5</v>
      </c>
      <c r="C48">
        <v>5081.9000000953702</v>
      </c>
      <c r="D48" t="s">
        <v>527</v>
      </c>
      <c r="E48" t="s">
        <v>528</v>
      </c>
      <c r="F48">
        <v>0</v>
      </c>
      <c r="G48" t="s">
        <v>452</v>
      </c>
      <c r="H48" t="s">
        <v>453</v>
      </c>
      <c r="I48" t="s">
        <v>364</v>
      </c>
      <c r="J48">
        <v>1628179839.5</v>
      </c>
      <c r="K48">
        <f t="shared" si="0"/>
        <v>2.5677105346533819E-3</v>
      </c>
      <c r="L48">
        <f t="shared" si="1"/>
        <v>2.5677105346533819</v>
      </c>
      <c r="M48">
        <f t="shared" si="2"/>
        <v>55.446166991802734</v>
      </c>
      <c r="N48">
        <f t="shared" si="3"/>
        <v>1728.068</v>
      </c>
      <c r="O48">
        <f t="shared" si="4"/>
        <v>1194.4173147696872</v>
      </c>
      <c r="P48">
        <f t="shared" si="5"/>
        <v>119.23163586013537</v>
      </c>
      <c r="Q48">
        <f t="shared" si="6"/>
        <v>172.502836294936</v>
      </c>
      <c r="R48">
        <f t="shared" si="7"/>
        <v>0.18275411211018636</v>
      </c>
      <c r="S48">
        <f t="shared" si="8"/>
        <v>2.9238270001962676</v>
      </c>
      <c r="T48">
        <f t="shared" si="9"/>
        <v>0.17663696230463197</v>
      </c>
      <c r="U48">
        <f t="shared" si="10"/>
        <v>0.11093064582369261</v>
      </c>
      <c r="V48">
        <f t="shared" si="11"/>
        <v>321.55112738103963</v>
      </c>
      <c r="W48">
        <f t="shared" si="12"/>
        <v>31.668272677542177</v>
      </c>
      <c r="X48">
        <f t="shared" si="13"/>
        <v>30.764800000000001</v>
      </c>
      <c r="Y48">
        <f t="shared" si="14"/>
        <v>4.4512305246702608</v>
      </c>
      <c r="Z48">
        <f t="shared" si="15"/>
        <v>69.909989607388141</v>
      </c>
      <c r="AA48">
        <f t="shared" si="16"/>
        <v>3.0546774156612004</v>
      </c>
      <c r="AB48">
        <f t="shared" si="17"/>
        <v>4.3694433840087141</v>
      </c>
      <c r="AC48">
        <f t="shared" si="18"/>
        <v>1.3965531090090604</v>
      </c>
      <c r="AD48">
        <f t="shared" si="19"/>
        <v>-113.23603457821415</v>
      </c>
      <c r="AE48">
        <f t="shared" si="20"/>
        <v>-51.119201848374821</v>
      </c>
      <c r="AF48">
        <f t="shared" si="21"/>
        <v>-3.9107530950467946</v>
      </c>
      <c r="AG48">
        <f t="shared" si="22"/>
        <v>153.28513785940387</v>
      </c>
      <c r="AH48">
        <v>0</v>
      </c>
      <c r="AI48">
        <v>0</v>
      </c>
      <c r="AJ48">
        <f t="shared" si="23"/>
        <v>1</v>
      </c>
      <c r="AK48">
        <f t="shared" si="24"/>
        <v>0</v>
      </c>
      <c r="AL48">
        <f t="shared" si="25"/>
        <v>52108.344720387911</v>
      </c>
      <c r="AM48" t="s">
        <v>365</v>
      </c>
      <c r="AN48">
        <v>10238.9</v>
      </c>
      <c r="AO48">
        <v>302.21199999999999</v>
      </c>
      <c r="AP48">
        <v>4052.3</v>
      </c>
      <c r="AQ48">
        <f t="shared" si="26"/>
        <v>0.92542210596451402</v>
      </c>
      <c r="AR48">
        <v>-0.32343011824092399</v>
      </c>
      <c r="AS48" t="s">
        <v>529</v>
      </c>
      <c r="AT48">
        <v>10307.700000000001</v>
      </c>
      <c r="AU48">
        <v>717.76688461538504</v>
      </c>
      <c r="AV48">
        <v>1201.3800000000001</v>
      </c>
      <c r="AW48">
        <f t="shared" si="27"/>
        <v>0.402547999287998</v>
      </c>
      <c r="AX48">
        <v>0.5</v>
      </c>
      <c r="AY48">
        <f t="shared" si="28"/>
        <v>1681.4151001974299</v>
      </c>
      <c r="AZ48">
        <f t="shared" si="29"/>
        <v>55.446166991802734</v>
      </c>
      <c r="BA48">
        <f t="shared" si="30"/>
        <v>338.42514227855207</v>
      </c>
      <c r="BB48">
        <f t="shared" si="31"/>
        <v>3.3168250424000151E-2</v>
      </c>
      <c r="BC48">
        <f t="shared" si="32"/>
        <v>2.3730376733423229</v>
      </c>
      <c r="BD48">
        <f t="shared" si="33"/>
        <v>256.7698584625486</v>
      </c>
      <c r="BE48" t="s">
        <v>530</v>
      </c>
      <c r="BF48">
        <v>553.03</v>
      </c>
      <c r="BG48">
        <f t="shared" si="34"/>
        <v>553.03</v>
      </c>
      <c r="BH48">
        <f t="shared" si="35"/>
        <v>0.5396710449649571</v>
      </c>
      <c r="BI48">
        <f t="shared" si="36"/>
        <v>0.7459136506279247</v>
      </c>
      <c r="BJ48">
        <f t="shared" si="37"/>
        <v>0.81471849842967237</v>
      </c>
      <c r="BK48">
        <f t="shared" si="38"/>
        <v>0.53784511391043166</v>
      </c>
      <c r="BL48">
        <f t="shared" si="39"/>
        <v>0.76022749332815653</v>
      </c>
      <c r="BM48">
        <f t="shared" si="40"/>
        <v>0.57471671520176892</v>
      </c>
      <c r="BN48">
        <f t="shared" si="41"/>
        <v>0.42528328479823108</v>
      </c>
      <c r="BO48">
        <f t="shared" si="42"/>
        <v>2000.26</v>
      </c>
      <c r="BP48">
        <f t="shared" si="43"/>
        <v>1681.4151001974299</v>
      </c>
      <c r="BQ48">
        <f t="shared" si="44"/>
        <v>0.84059827232331286</v>
      </c>
      <c r="BR48">
        <f t="shared" si="45"/>
        <v>0.1607546655839939</v>
      </c>
      <c r="BS48">
        <v>6</v>
      </c>
      <c r="BT48">
        <v>0.5</v>
      </c>
      <c r="BU48" t="s">
        <v>368</v>
      </c>
      <c r="BV48">
        <v>2</v>
      </c>
      <c r="BW48">
        <v>1628179839.5</v>
      </c>
      <c r="BX48">
        <v>1728.068</v>
      </c>
      <c r="BY48">
        <v>1799.9</v>
      </c>
      <c r="BZ48">
        <v>30.6006</v>
      </c>
      <c r="CA48">
        <v>27.614799999999999</v>
      </c>
      <c r="CB48">
        <v>1728.38</v>
      </c>
      <c r="CC48">
        <v>30.146599999999999</v>
      </c>
      <c r="CD48">
        <v>500.19499999999999</v>
      </c>
      <c r="CE48">
        <v>99.724000000000004</v>
      </c>
      <c r="CF48">
        <v>0.100102</v>
      </c>
      <c r="CG48">
        <v>30.4405</v>
      </c>
      <c r="CH48">
        <v>30.764800000000001</v>
      </c>
      <c r="CI48">
        <v>999.9</v>
      </c>
      <c r="CJ48">
        <v>0</v>
      </c>
      <c r="CK48">
        <v>0</v>
      </c>
      <c r="CL48">
        <v>9995</v>
      </c>
      <c r="CM48">
        <v>0</v>
      </c>
      <c r="CN48">
        <v>1374.08</v>
      </c>
      <c r="CO48">
        <v>-71.782700000000006</v>
      </c>
      <c r="CP48">
        <v>1782.61</v>
      </c>
      <c r="CQ48">
        <v>1851.02</v>
      </c>
      <c r="CR48">
        <v>2.95363</v>
      </c>
      <c r="CS48">
        <v>1799.9</v>
      </c>
      <c r="CT48">
        <v>27.614799999999999</v>
      </c>
      <c r="CU48">
        <v>3.0484</v>
      </c>
      <c r="CV48">
        <v>2.7538499999999999</v>
      </c>
      <c r="CW48">
        <v>24.294699999999999</v>
      </c>
      <c r="CX48">
        <v>22.610099999999999</v>
      </c>
      <c r="CY48">
        <v>2000.26</v>
      </c>
      <c r="CZ48">
        <v>0.98000799999999999</v>
      </c>
      <c r="DA48">
        <v>1.9992099999999999E-2</v>
      </c>
      <c r="DB48">
        <v>0</v>
      </c>
      <c r="DC48">
        <v>717.68700000000001</v>
      </c>
      <c r="DD48">
        <v>4.9996700000000001</v>
      </c>
      <c r="DE48">
        <v>14663.9</v>
      </c>
      <c r="DF48">
        <v>16736.2</v>
      </c>
      <c r="DG48">
        <v>49.5</v>
      </c>
      <c r="DH48">
        <v>50.5</v>
      </c>
      <c r="DI48">
        <v>50.061999999999998</v>
      </c>
      <c r="DJ48">
        <v>50.436999999999998</v>
      </c>
      <c r="DK48">
        <v>50.875</v>
      </c>
      <c r="DL48">
        <v>1955.37</v>
      </c>
      <c r="DM48">
        <v>39.89</v>
      </c>
      <c r="DN48">
        <v>0</v>
      </c>
      <c r="DO48">
        <v>89.799999952316298</v>
      </c>
      <c r="DP48">
        <v>0</v>
      </c>
      <c r="DQ48">
        <v>717.76688461538504</v>
      </c>
      <c r="DR48">
        <v>0.53917950049085295</v>
      </c>
      <c r="DS48">
        <v>1.70939355959231E-2</v>
      </c>
      <c r="DT48">
        <v>14662.25</v>
      </c>
      <c r="DU48">
        <v>15</v>
      </c>
      <c r="DV48">
        <v>1628179870.5</v>
      </c>
      <c r="DW48" t="s">
        <v>531</v>
      </c>
      <c r="DX48">
        <v>1628179870.5</v>
      </c>
      <c r="DY48">
        <v>1628179862.5</v>
      </c>
      <c r="DZ48">
        <v>35</v>
      </c>
      <c r="EA48">
        <v>-0.13800000000000001</v>
      </c>
      <c r="EB48">
        <v>3.2000000000000001E-2</v>
      </c>
      <c r="EC48">
        <v>-0.312</v>
      </c>
      <c r="ED48">
        <v>0.45400000000000001</v>
      </c>
      <c r="EE48">
        <v>1800</v>
      </c>
      <c r="EF48">
        <v>28</v>
      </c>
      <c r="EG48">
        <v>0.03</v>
      </c>
      <c r="EH48">
        <v>0.03</v>
      </c>
      <c r="EI48">
        <v>55.442680878733</v>
      </c>
      <c r="EJ48">
        <v>0.36388489651195199</v>
      </c>
      <c r="EK48">
        <v>0.132928497400333</v>
      </c>
      <c r="EL48">
        <v>1</v>
      </c>
      <c r="EM48">
        <v>0.18174775670333501</v>
      </c>
      <c r="EN48">
        <v>-8.6840057081541602E-3</v>
      </c>
      <c r="EO48">
        <v>1.5601209990400899E-3</v>
      </c>
      <c r="EP48">
        <v>1</v>
      </c>
      <c r="EQ48">
        <v>2</v>
      </c>
      <c r="ER48">
        <v>2</v>
      </c>
      <c r="ES48" t="s">
        <v>370</v>
      </c>
      <c r="ET48">
        <v>2.9201100000000002</v>
      </c>
      <c r="EU48">
        <v>2.7865500000000001</v>
      </c>
      <c r="EV48">
        <v>0.235126</v>
      </c>
      <c r="EW48">
        <v>0.241948</v>
      </c>
      <c r="EX48">
        <v>0.135935</v>
      </c>
      <c r="EY48">
        <v>0.12797900000000001</v>
      </c>
      <c r="EZ48">
        <v>18526.7</v>
      </c>
      <c r="FA48">
        <v>15913</v>
      </c>
      <c r="FB48">
        <v>23935.200000000001</v>
      </c>
      <c r="FC48">
        <v>20608.5</v>
      </c>
      <c r="FD48">
        <v>30392.7</v>
      </c>
      <c r="FE48">
        <v>25728.799999999999</v>
      </c>
      <c r="FF48">
        <v>38984.6</v>
      </c>
      <c r="FG48">
        <v>32797.599999999999</v>
      </c>
      <c r="FH48">
        <v>2.0083000000000002</v>
      </c>
      <c r="FI48">
        <v>1.81335</v>
      </c>
      <c r="FJ48">
        <v>7.0437799999999995E-2</v>
      </c>
      <c r="FK48">
        <v>0</v>
      </c>
      <c r="FL48">
        <v>29.6189</v>
      </c>
      <c r="FM48">
        <v>999.9</v>
      </c>
      <c r="FN48">
        <v>32.646000000000001</v>
      </c>
      <c r="FO48">
        <v>45.158999999999999</v>
      </c>
      <c r="FP48">
        <v>31.814499999999999</v>
      </c>
      <c r="FQ48">
        <v>60.024700000000003</v>
      </c>
      <c r="FR48">
        <v>34.174700000000001</v>
      </c>
      <c r="FS48">
        <v>1</v>
      </c>
      <c r="FT48">
        <v>0.49166199999999999</v>
      </c>
      <c r="FU48">
        <v>2.5242</v>
      </c>
      <c r="FV48">
        <v>20.3949</v>
      </c>
      <c r="FW48">
        <v>5.2467899999999998</v>
      </c>
      <c r="FX48">
        <v>11.997999999999999</v>
      </c>
      <c r="FY48">
        <v>4.9638999999999998</v>
      </c>
      <c r="FZ48">
        <v>3.3010000000000002</v>
      </c>
      <c r="GA48">
        <v>9999</v>
      </c>
      <c r="GB48">
        <v>9999</v>
      </c>
      <c r="GC48">
        <v>9999</v>
      </c>
      <c r="GD48">
        <v>999.9</v>
      </c>
      <c r="GE48">
        <v>1.8710199999999999</v>
      </c>
      <c r="GF48">
        <v>1.87625</v>
      </c>
      <c r="GG48">
        <v>1.8763700000000001</v>
      </c>
      <c r="GH48">
        <v>1.8750800000000001</v>
      </c>
      <c r="GI48">
        <v>1.8774299999999999</v>
      </c>
      <c r="GJ48">
        <v>1.8733200000000001</v>
      </c>
      <c r="GK48">
        <v>1.87103</v>
      </c>
      <c r="GL48">
        <v>1.87822</v>
      </c>
      <c r="GM48">
        <v>5</v>
      </c>
      <c r="GN48">
        <v>0</v>
      </c>
      <c r="GO48">
        <v>0</v>
      </c>
      <c r="GP48">
        <v>0</v>
      </c>
      <c r="GQ48" t="s">
        <v>371</v>
      </c>
      <c r="GR48" t="s">
        <v>372</v>
      </c>
      <c r="GS48" t="s">
        <v>373</v>
      </c>
      <c r="GT48" t="s">
        <v>373</v>
      </c>
      <c r="GU48" t="s">
        <v>373</v>
      </c>
      <c r="GV48" t="s">
        <v>373</v>
      </c>
      <c r="GW48">
        <v>0</v>
      </c>
      <c r="GX48">
        <v>100</v>
      </c>
      <c r="GY48">
        <v>100</v>
      </c>
      <c r="GZ48">
        <v>-0.312</v>
      </c>
      <c r="HA48">
        <v>0.45400000000000001</v>
      </c>
      <c r="HB48">
        <v>-1.67216551439446</v>
      </c>
      <c r="HC48">
        <v>1.17587188380478E-3</v>
      </c>
      <c r="HD48">
        <v>-6.2601144054332803E-7</v>
      </c>
      <c r="HE48">
        <v>2.41796582943236E-10</v>
      </c>
      <c r="HF48">
        <v>0.42177999999999499</v>
      </c>
      <c r="HG48">
        <v>0</v>
      </c>
      <c r="HH48">
        <v>0</v>
      </c>
      <c r="HI48">
        <v>0</v>
      </c>
      <c r="HJ48">
        <v>2</v>
      </c>
      <c r="HK48">
        <v>2154</v>
      </c>
      <c r="HL48">
        <v>1</v>
      </c>
      <c r="HM48">
        <v>23</v>
      </c>
      <c r="HN48">
        <v>2.1</v>
      </c>
      <c r="HO48">
        <v>2.4</v>
      </c>
      <c r="HP48">
        <v>18</v>
      </c>
      <c r="HQ48">
        <v>507.28399999999999</v>
      </c>
      <c r="HR48">
        <v>445.375</v>
      </c>
      <c r="HS48">
        <v>26.9998</v>
      </c>
      <c r="HT48">
        <v>33.451900000000002</v>
      </c>
      <c r="HU48">
        <v>30.0001</v>
      </c>
      <c r="HV48">
        <v>33.382800000000003</v>
      </c>
      <c r="HW48">
        <v>33.363799999999998</v>
      </c>
      <c r="HX48">
        <v>68.528000000000006</v>
      </c>
      <c r="HY48">
        <v>2.6132200000000001</v>
      </c>
      <c r="HZ48">
        <v>18.286799999999999</v>
      </c>
      <c r="IA48">
        <v>27</v>
      </c>
      <c r="IB48">
        <v>1800</v>
      </c>
      <c r="IC48">
        <v>27.408999999999999</v>
      </c>
      <c r="ID48">
        <v>98.417900000000003</v>
      </c>
      <c r="IE48">
        <v>93.843500000000006</v>
      </c>
    </row>
    <row r="49" spans="1:239" x14ac:dyDescent="0.3">
      <c r="A49">
        <v>33</v>
      </c>
      <c r="B49">
        <v>1628180548</v>
      </c>
      <c r="C49">
        <v>5790.4000000953702</v>
      </c>
      <c r="D49" t="s">
        <v>532</v>
      </c>
      <c r="E49" t="s">
        <v>533</v>
      </c>
      <c r="F49">
        <v>0</v>
      </c>
      <c r="G49" t="s">
        <v>362</v>
      </c>
      <c r="H49" t="s">
        <v>534</v>
      </c>
      <c r="I49" t="s">
        <v>364</v>
      </c>
      <c r="J49">
        <v>1628180548</v>
      </c>
      <c r="K49">
        <f t="shared" ref="K49:K80" si="46">(L49)/1000</f>
        <v>3.5246592191468529E-3</v>
      </c>
      <c r="L49">
        <f t="shared" ref="L49:L80" si="47">1000*CD49*AJ49*(BZ49-CA49)/(100*BS49*(1000-AJ49*BZ49))</f>
        <v>3.5246592191468529</v>
      </c>
      <c r="M49">
        <f t="shared" ref="M49:M80" si="48">CD49*AJ49*(BY49-BX49*(1000-AJ49*CA49)/(1000-AJ49*BZ49))/(100*BS49)</f>
        <v>43.321875192487319</v>
      </c>
      <c r="N49">
        <f t="shared" ref="N49:N80" si="49">BX49 - IF(AJ49&gt;1, M49*BS49*100/(AL49*CL49), 0)</f>
        <v>346.57900000000001</v>
      </c>
      <c r="O49">
        <f t="shared" ref="O49:O80" si="50">((U49-K49/2)*N49-M49)/(U49+K49/2)</f>
        <v>76.076144159922308</v>
      </c>
      <c r="P49">
        <f t="shared" ref="P49:P80" si="51">O49*(CE49+CF49)/1000</f>
        <v>7.5942473810064666</v>
      </c>
      <c r="Q49">
        <f t="shared" ref="Q49:Q80" si="52">(BX49 - IF(AJ49&gt;1, M49*BS49*100/(AL49*CL49), 0))*(CE49+CF49)/1000</f>
        <v>34.597003990225993</v>
      </c>
      <c r="R49">
        <f t="shared" ref="R49:R80" si="53">2/((1/T49-1/S49)+SIGN(T49)*SQRT((1/T49-1/S49)*(1/T49-1/S49) + 4*BT49/((BT49+1)*(BT49+1))*(2*1/T49*1/S49-1/S49*1/S49)))</f>
        <v>0.27214791571448765</v>
      </c>
      <c r="S49">
        <f t="shared" ref="S49:S80" si="54">IF(LEFT(BU49,1)&lt;&gt;"0",IF(LEFT(BU49,1)="1",3,BV49),$D$5+$E$5*(CL49*CE49/($K$5*1000))+$F$5*(CL49*CE49/($K$5*1000))*MAX(MIN(BS49,$J$5),$I$5)*MAX(MIN(BS49,$J$5),$I$5)+$G$5*MAX(MIN(BS49,$J$5),$I$5)*(CL49*CE49/($K$5*1000))+$H$5*(CL49*CE49/($K$5*1000))*(CL49*CE49/($K$5*1000)))</f>
        <v>2.9249173155890751</v>
      </c>
      <c r="T49">
        <f t="shared" ref="T49:T80" si="55">K49*(1000-(1000*0.61365*EXP(17.502*X49/(240.97+X49))/(CE49+CF49)+BZ49)/2)/(1000*0.61365*EXP(17.502*X49/(240.97+X49))/(CE49+CF49)-BZ49)</f>
        <v>0.25882214648161533</v>
      </c>
      <c r="U49">
        <f t="shared" ref="U49:U80" si="56">1/((BT49+1)/(R49/1.6)+1/(S49/1.37)) + BT49/((BT49+1)/(R49/1.6) + BT49/(S49/1.37))</f>
        <v>0.16290671952732097</v>
      </c>
      <c r="V49">
        <f t="shared" ref="V49:V80" si="57">(BO49*BR49)</f>
        <v>321.50701838118846</v>
      </c>
      <c r="W49">
        <f t="shared" ref="W49:W80" si="58">(CG49+(V49+2*0.95*0.0000000567*(((CG49+$B$7)+273)^4-(CG49+273)^4)-44100*K49)/(1.84*29.3*S49+8*0.95*0.0000000567*(CG49+273)^3))</f>
        <v>31.090970867298036</v>
      </c>
      <c r="X49">
        <f t="shared" ref="X49:X80" si="59">($C$7*CH49+$D$7*CI49+$E$7*W49)</f>
        <v>30.297899999999998</v>
      </c>
      <c r="Y49">
        <f t="shared" ref="Y49:Y80" si="60">0.61365*EXP(17.502*X49/(240.97+X49))</f>
        <v>4.3338967340655943</v>
      </c>
      <c r="Z49">
        <f t="shared" ref="Z49:Z80" si="61">(AA49/AB49*100)</f>
        <v>70.535915075265706</v>
      </c>
      <c r="AA49">
        <f t="shared" ref="AA49:AA80" si="62">BZ49*(CE49+CF49)/1000</f>
        <v>3.0245862663353997</v>
      </c>
      <c r="AB49">
        <f t="shared" ref="AB49:AB80" si="63">0.61365*EXP(17.502*CG49/(240.97+CG49))</f>
        <v>4.2880088294140641</v>
      </c>
      <c r="AC49">
        <f t="shared" ref="AC49:AC80" si="64">(Y49-BZ49*(CE49+CF49)/1000)</f>
        <v>1.3093104677301945</v>
      </c>
      <c r="AD49">
        <f t="shared" ref="AD49:AD80" si="65">(-K49*44100)</f>
        <v>-155.43747156437621</v>
      </c>
      <c r="AE49">
        <f t="shared" ref="AE49:AE80" si="66">2*29.3*S49*0.92*(CG49-X49)</f>
        <v>-29.266919214227471</v>
      </c>
      <c r="AF49">
        <f t="shared" ref="AF49:AF80" si="67">2*0.95*0.0000000567*(((CG49+$B$7)+273)^4-(X49+273)^4)</f>
        <v>-2.2293803541072732</v>
      </c>
      <c r="AG49">
        <f t="shared" ref="AG49:AG80" si="68">V49+AF49+AD49+AE49</f>
        <v>134.57324724847751</v>
      </c>
      <c r="AH49">
        <v>0</v>
      </c>
      <c r="AI49">
        <v>0</v>
      </c>
      <c r="AJ49">
        <f t="shared" ref="AJ49:AJ80" si="69">IF(AH49*$H$13&gt;=AL49,1,(AL49/(AL49-AH49*$H$13)))</f>
        <v>1</v>
      </c>
      <c r="AK49">
        <f t="shared" ref="AK49:AK80" si="70">(AJ49-1)*100</f>
        <v>0</v>
      </c>
      <c r="AL49">
        <f t="shared" ref="AL49:AL80" si="71">MAX(0,($B$13+$C$13*CL49)/(1+$D$13*CL49)*CE49/(CG49+273)*$E$13)</f>
        <v>52195.907446658646</v>
      </c>
      <c r="AM49" t="s">
        <v>365</v>
      </c>
      <c r="AN49">
        <v>10238.9</v>
      </c>
      <c r="AO49">
        <v>302.21199999999999</v>
      </c>
      <c r="AP49">
        <v>4052.3</v>
      </c>
      <c r="AQ49">
        <f t="shared" ref="AQ49:AQ80" si="72">1-AO49/AP49</f>
        <v>0.92542210596451402</v>
      </c>
      <c r="AR49">
        <v>-0.32343011824092399</v>
      </c>
      <c r="AS49" t="s">
        <v>535</v>
      </c>
      <c r="AT49">
        <v>10328.4</v>
      </c>
      <c r="AU49">
        <v>720.65965384615401</v>
      </c>
      <c r="AV49">
        <v>1026.83</v>
      </c>
      <c r="AW49">
        <f t="shared" ref="AW49:AW80" si="73">1-AU49/AV49</f>
        <v>0.29817043342505178</v>
      </c>
      <c r="AX49">
        <v>0.5</v>
      </c>
      <c r="AY49">
        <f t="shared" ref="AY49:AY80" si="74">BP49</f>
        <v>1681.1802001975068</v>
      </c>
      <c r="AZ49">
        <f t="shared" ref="AZ49:AZ80" si="75">M49</f>
        <v>43.321875192487319</v>
      </c>
      <c r="BA49">
        <f t="shared" ref="BA49:BA80" si="76">AW49*AX49*AY49</f>
        <v>250.63911447925295</v>
      </c>
      <c r="BB49">
        <f t="shared" ref="BB49:BB80" si="77">(AZ49-AR49)/AY49</f>
        <v>2.5961110715912991E-2</v>
      </c>
      <c r="BC49">
        <f t="shared" ref="BC49:BC80" si="78">(AP49-AV49)/AV49</f>
        <v>2.9464176153793717</v>
      </c>
      <c r="BD49">
        <f t="shared" ref="BD49:BD80" si="79">AO49/(AQ49+AO49/AV49)</f>
        <v>247.76804033113149</v>
      </c>
      <c r="BE49" t="s">
        <v>536</v>
      </c>
      <c r="BF49">
        <v>539.66999999999996</v>
      </c>
      <c r="BG49">
        <f t="shared" ref="BG49:BG80" si="80">IF(BF49&lt;&gt;0, BF49, BD49)</f>
        <v>539.66999999999996</v>
      </c>
      <c r="BH49">
        <f t="shared" ref="BH49:BH80" si="81">1-BG49/AV49</f>
        <v>0.47443101584488179</v>
      </c>
      <c r="BI49">
        <f t="shared" ref="BI49:BI80" si="82">(AV49-AU49)/(AV49-BG49)</f>
        <v>0.62848006025504133</v>
      </c>
      <c r="BJ49">
        <f t="shared" ref="BJ49:BJ80" si="83">(AP49-AV49)/(AP49-BG49)</f>
        <v>0.86131189450639556</v>
      </c>
      <c r="BK49">
        <f t="shared" ref="BK49:BK80" si="84">(AV49-AU49)/(AV49-AO49)</f>
        <v>0.42252655351350082</v>
      </c>
      <c r="BL49">
        <f t="shared" ref="BL49:BL80" si="85">(AP49-AV49)/(AP49-AO49)</f>
        <v>0.80677306772534407</v>
      </c>
      <c r="BM49">
        <f t="shared" ref="BM49:BM80" si="86">(BI49*BG49/AU49)</f>
        <v>0.47064079736902309</v>
      </c>
      <c r="BN49">
        <f t="shared" ref="BN49:BN80" si="87">(1-BM49)</f>
        <v>0.52935920263097691</v>
      </c>
      <c r="BO49">
        <f t="shared" ref="BO49:BO80" si="88">$B$11*CM49+$C$11*CN49+$F$11*CY49*(1-DB49)</f>
        <v>1999.98</v>
      </c>
      <c r="BP49">
        <f t="shared" ref="BP49:BP80" si="89">BO49*BQ49</f>
        <v>1681.1802001975068</v>
      </c>
      <c r="BQ49">
        <f t="shared" ref="BQ49:BQ80" si="90">($B$11*$D$9+$C$11*$D$9+$F$11*((DL49+DD49)/MAX(DL49+DD49+DM49, 0.1)*$I$9+DM49/MAX(DL49+DD49+DM49, 0.1)*$J$9))/($B$11+$C$11+$F$11)</f>
        <v>0.84059850608381426</v>
      </c>
      <c r="BR49">
        <f t="shared" ref="BR49:BR80" si="91">($B$11*$K$9+$C$11*$K$9+$F$11*((DL49+DD49)/MAX(DL49+DD49+DM49, 0.1)*$P$9+DM49/MAX(DL49+DD49+DM49, 0.1)*$Q$9))/($B$11+$C$11+$F$11)</f>
        <v>0.16075511674176166</v>
      </c>
      <c r="BS49">
        <v>6</v>
      </c>
      <c r="BT49">
        <v>0.5</v>
      </c>
      <c r="BU49" t="s">
        <v>368</v>
      </c>
      <c r="BV49">
        <v>2</v>
      </c>
      <c r="BW49">
        <v>1628180548</v>
      </c>
      <c r="BX49">
        <v>346.57900000000001</v>
      </c>
      <c r="BY49">
        <v>400.01499999999999</v>
      </c>
      <c r="BZ49">
        <v>30.299099999999999</v>
      </c>
      <c r="CA49">
        <v>26.198899999999998</v>
      </c>
      <c r="CB49">
        <v>347.50799999999998</v>
      </c>
      <c r="CC49">
        <v>29.905799999999999</v>
      </c>
      <c r="CD49">
        <v>500.15100000000001</v>
      </c>
      <c r="CE49">
        <v>99.724199999999996</v>
      </c>
      <c r="CF49">
        <v>0.100094</v>
      </c>
      <c r="CG49">
        <v>30.112300000000001</v>
      </c>
      <c r="CH49">
        <v>30.297899999999998</v>
      </c>
      <c r="CI49">
        <v>999.9</v>
      </c>
      <c r="CJ49">
        <v>0</v>
      </c>
      <c r="CK49">
        <v>0</v>
      </c>
      <c r="CL49">
        <v>10001.200000000001</v>
      </c>
      <c r="CM49">
        <v>0</v>
      </c>
      <c r="CN49">
        <v>331.69099999999997</v>
      </c>
      <c r="CO49">
        <v>-53.435899999999997</v>
      </c>
      <c r="CP49">
        <v>357.40899999999999</v>
      </c>
      <c r="CQ49">
        <v>410.77699999999999</v>
      </c>
      <c r="CR49">
        <v>4.1001899999999996</v>
      </c>
      <c r="CS49">
        <v>400.01499999999999</v>
      </c>
      <c r="CT49">
        <v>26.198899999999998</v>
      </c>
      <c r="CU49">
        <v>3.02155</v>
      </c>
      <c r="CV49">
        <v>2.61266</v>
      </c>
      <c r="CW49">
        <v>24.147200000000002</v>
      </c>
      <c r="CX49">
        <v>21.745899999999999</v>
      </c>
      <c r="CY49">
        <v>1999.98</v>
      </c>
      <c r="CZ49">
        <v>0.98000200000000004</v>
      </c>
      <c r="DA49">
        <v>1.99984E-2</v>
      </c>
      <c r="DB49">
        <v>0</v>
      </c>
      <c r="DC49">
        <v>720.596</v>
      </c>
      <c r="DD49">
        <v>4.9996700000000001</v>
      </c>
      <c r="DE49">
        <v>14315.4</v>
      </c>
      <c r="DF49">
        <v>16733.900000000001</v>
      </c>
      <c r="DG49">
        <v>48.625</v>
      </c>
      <c r="DH49">
        <v>49.686999999999998</v>
      </c>
      <c r="DI49">
        <v>49.311999999999998</v>
      </c>
      <c r="DJ49">
        <v>49.75</v>
      </c>
      <c r="DK49">
        <v>50.125</v>
      </c>
      <c r="DL49">
        <v>1955.08</v>
      </c>
      <c r="DM49">
        <v>39.9</v>
      </c>
      <c r="DN49">
        <v>0</v>
      </c>
      <c r="DO49">
        <v>708</v>
      </c>
      <c r="DP49">
        <v>0</v>
      </c>
      <c r="DQ49">
        <v>720.65965384615401</v>
      </c>
      <c r="DR49">
        <v>-1.1924444507354099</v>
      </c>
      <c r="DS49">
        <v>-26.150427447003299</v>
      </c>
      <c r="DT49">
        <v>14318.734615384599</v>
      </c>
      <c r="DU49">
        <v>15</v>
      </c>
      <c r="DV49">
        <v>1628180511</v>
      </c>
      <c r="DW49" t="s">
        <v>537</v>
      </c>
      <c r="DX49">
        <v>1628180510.5</v>
      </c>
      <c r="DY49">
        <v>1628180511</v>
      </c>
      <c r="DZ49">
        <v>37</v>
      </c>
      <c r="EA49">
        <v>0.51500000000000001</v>
      </c>
      <c r="EB49">
        <v>-7.8E-2</v>
      </c>
      <c r="EC49">
        <v>-0.88500000000000001</v>
      </c>
      <c r="ED49">
        <v>0.39300000000000002</v>
      </c>
      <c r="EE49">
        <v>400</v>
      </c>
      <c r="EF49">
        <v>26</v>
      </c>
      <c r="EG49">
        <v>0.05</v>
      </c>
      <c r="EH49">
        <v>0.02</v>
      </c>
      <c r="EI49">
        <v>43.457721426468602</v>
      </c>
      <c r="EJ49">
        <v>-0.26265634403033999</v>
      </c>
      <c r="EK49">
        <v>0.19585858787514801</v>
      </c>
      <c r="EL49">
        <v>1</v>
      </c>
      <c r="EM49">
        <v>0.26217611249994899</v>
      </c>
      <c r="EN49">
        <v>8.9541223131571701E-2</v>
      </c>
      <c r="EO49">
        <v>1.5932183589804302E-2</v>
      </c>
      <c r="EP49">
        <v>1</v>
      </c>
      <c r="EQ49">
        <v>2</v>
      </c>
      <c r="ER49">
        <v>2</v>
      </c>
      <c r="ES49" t="s">
        <v>370</v>
      </c>
      <c r="ET49">
        <v>2.91987</v>
      </c>
      <c r="EU49">
        <v>2.7865899999999999</v>
      </c>
      <c r="EV49">
        <v>7.9574000000000006E-2</v>
      </c>
      <c r="EW49">
        <v>8.9297600000000005E-2</v>
      </c>
      <c r="EX49">
        <v>0.13516300000000001</v>
      </c>
      <c r="EY49">
        <v>0.123456</v>
      </c>
      <c r="EZ49">
        <v>22296.799999999999</v>
      </c>
      <c r="FA49">
        <v>19121.099999999999</v>
      </c>
      <c r="FB49">
        <v>23932</v>
      </c>
      <c r="FC49">
        <v>20607.3</v>
      </c>
      <c r="FD49">
        <v>30416.1</v>
      </c>
      <c r="FE49">
        <v>25861.4</v>
      </c>
      <c r="FF49">
        <v>38979.800000000003</v>
      </c>
      <c r="FG49">
        <v>32797</v>
      </c>
      <c r="FH49">
        <v>2.0073799999999999</v>
      </c>
      <c r="FI49">
        <v>1.7975699999999999</v>
      </c>
      <c r="FJ49">
        <v>8.0451400000000006E-2</v>
      </c>
      <c r="FK49">
        <v>0</v>
      </c>
      <c r="FL49">
        <v>28.9879</v>
      </c>
      <c r="FM49">
        <v>999.9</v>
      </c>
      <c r="FN49">
        <v>33.201000000000001</v>
      </c>
      <c r="FO49">
        <v>46.216999999999999</v>
      </c>
      <c r="FP49">
        <v>34.156999999999996</v>
      </c>
      <c r="FQ49">
        <v>60.824800000000003</v>
      </c>
      <c r="FR49">
        <v>34.763599999999997</v>
      </c>
      <c r="FS49">
        <v>1</v>
      </c>
      <c r="FT49">
        <v>0.50006600000000001</v>
      </c>
      <c r="FU49">
        <v>2.1016900000000001</v>
      </c>
      <c r="FV49">
        <v>20.403199999999998</v>
      </c>
      <c r="FW49">
        <v>5.2454400000000003</v>
      </c>
      <c r="FX49">
        <v>11.997999999999999</v>
      </c>
      <c r="FY49">
        <v>4.9636500000000003</v>
      </c>
      <c r="FZ49">
        <v>3.3009300000000001</v>
      </c>
      <c r="GA49">
        <v>9999</v>
      </c>
      <c r="GB49">
        <v>9999</v>
      </c>
      <c r="GC49">
        <v>9999</v>
      </c>
      <c r="GD49">
        <v>999.9</v>
      </c>
      <c r="GE49">
        <v>1.871</v>
      </c>
      <c r="GF49">
        <v>1.8762399999999999</v>
      </c>
      <c r="GG49">
        <v>1.8763700000000001</v>
      </c>
      <c r="GH49">
        <v>1.8750500000000001</v>
      </c>
      <c r="GI49">
        <v>1.8773200000000001</v>
      </c>
      <c r="GJ49">
        <v>1.87331</v>
      </c>
      <c r="GK49">
        <v>1.87103</v>
      </c>
      <c r="GL49">
        <v>1.8782000000000001</v>
      </c>
      <c r="GM49">
        <v>5</v>
      </c>
      <c r="GN49">
        <v>0</v>
      </c>
      <c r="GO49">
        <v>0</v>
      </c>
      <c r="GP49">
        <v>0</v>
      </c>
      <c r="GQ49" t="s">
        <v>371</v>
      </c>
      <c r="GR49" t="s">
        <v>372</v>
      </c>
      <c r="GS49" t="s">
        <v>373</v>
      </c>
      <c r="GT49" t="s">
        <v>373</v>
      </c>
      <c r="GU49" t="s">
        <v>373</v>
      </c>
      <c r="GV49" t="s">
        <v>373</v>
      </c>
      <c r="GW49">
        <v>0</v>
      </c>
      <c r="GX49">
        <v>100</v>
      </c>
      <c r="GY49">
        <v>100</v>
      </c>
      <c r="GZ49">
        <v>-0.92900000000000005</v>
      </c>
      <c r="HA49">
        <v>0.39329999999999998</v>
      </c>
      <c r="HB49">
        <v>-1.27164971946512</v>
      </c>
      <c r="HC49">
        <v>1.17587188380478E-3</v>
      </c>
      <c r="HD49">
        <v>-6.2601144054332803E-7</v>
      </c>
      <c r="HE49">
        <v>2.41796582943236E-10</v>
      </c>
      <c r="HF49">
        <v>0.39323999999999898</v>
      </c>
      <c r="HG49">
        <v>0</v>
      </c>
      <c r="HH49">
        <v>0</v>
      </c>
      <c r="HI49">
        <v>0</v>
      </c>
      <c r="HJ49">
        <v>2</v>
      </c>
      <c r="HK49">
        <v>2154</v>
      </c>
      <c r="HL49">
        <v>1</v>
      </c>
      <c r="HM49">
        <v>23</v>
      </c>
      <c r="HN49">
        <v>0.6</v>
      </c>
      <c r="HO49">
        <v>0.6</v>
      </c>
      <c r="HP49">
        <v>18</v>
      </c>
      <c r="HQ49">
        <v>507.36700000000002</v>
      </c>
      <c r="HR49">
        <v>435.79500000000002</v>
      </c>
      <c r="HS49">
        <v>26.995799999999999</v>
      </c>
      <c r="HT49">
        <v>33.592300000000002</v>
      </c>
      <c r="HU49">
        <v>29.9985</v>
      </c>
      <c r="HV49">
        <v>33.4694</v>
      </c>
      <c r="HW49">
        <v>33.418399999999998</v>
      </c>
      <c r="HX49">
        <v>20.126200000000001</v>
      </c>
      <c r="HY49">
        <v>19.7789</v>
      </c>
      <c r="HZ49">
        <v>23.337900000000001</v>
      </c>
      <c r="IA49">
        <v>27</v>
      </c>
      <c r="IB49">
        <v>400</v>
      </c>
      <c r="IC49">
        <v>26.1919</v>
      </c>
      <c r="ID49">
        <v>98.4054</v>
      </c>
      <c r="IE49">
        <v>93.840199999999996</v>
      </c>
    </row>
    <row r="50" spans="1:239" x14ac:dyDescent="0.3">
      <c r="A50">
        <v>34</v>
      </c>
      <c r="B50">
        <v>1628180728.5</v>
      </c>
      <c r="C50">
        <v>5970.9000000953702</v>
      </c>
      <c r="D50" t="s">
        <v>538</v>
      </c>
      <c r="E50" t="s">
        <v>539</v>
      </c>
      <c r="F50">
        <v>0</v>
      </c>
      <c r="G50" t="s">
        <v>362</v>
      </c>
      <c r="H50" t="s">
        <v>534</v>
      </c>
      <c r="I50" t="s">
        <v>364</v>
      </c>
      <c r="J50">
        <v>1628180728.5</v>
      </c>
      <c r="K50">
        <f t="shared" si="46"/>
        <v>3.8960371609233508E-3</v>
      </c>
      <c r="L50">
        <f t="shared" si="47"/>
        <v>3.8960371609233508</v>
      </c>
      <c r="M50">
        <f t="shared" si="48"/>
        <v>35.757284874926263</v>
      </c>
      <c r="N50">
        <f t="shared" si="49"/>
        <v>255.90700000000001</v>
      </c>
      <c r="O50">
        <f t="shared" si="50"/>
        <v>56.328481616631763</v>
      </c>
      <c r="P50">
        <f t="shared" si="51"/>
        <v>5.6235094626959548</v>
      </c>
      <c r="Q50">
        <f t="shared" si="52"/>
        <v>25.548273178470001</v>
      </c>
      <c r="R50">
        <f t="shared" si="53"/>
        <v>0.3059984300981905</v>
      </c>
      <c r="S50">
        <f t="shared" si="54"/>
        <v>2.923567863438024</v>
      </c>
      <c r="T50">
        <f t="shared" si="55"/>
        <v>0.2892537174564952</v>
      </c>
      <c r="U50">
        <f t="shared" si="56"/>
        <v>0.18221162121637116</v>
      </c>
      <c r="V50">
        <f t="shared" si="57"/>
        <v>321.53631382828291</v>
      </c>
      <c r="W50">
        <f t="shared" si="58"/>
        <v>30.878777369220607</v>
      </c>
      <c r="X50">
        <f t="shared" si="59"/>
        <v>30.109000000000002</v>
      </c>
      <c r="Y50">
        <f t="shared" si="60"/>
        <v>4.2871967806578777</v>
      </c>
      <c r="Z50">
        <f t="shared" si="61"/>
        <v>70.232245196874629</v>
      </c>
      <c r="AA50">
        <f t="shared" si="62"/>
        <v>2.9915221192290002</v>
      </c>
      <c r="AB50">
        <f t="shared" si="63"/>
        <v>4.2594710034446175</v>
      </c>
      <c r="AC50">
        <f t="shared" si="64"/>
        <v>1.2956746614288774</v>
      </c>
      <c r="AD50">
        <f t="shared" si="65"/>
        <v>-171.81523879671977</v>
      </c>
      <c r="AE50">
        <f t="shared" si="66"/>
        <v>-17.810539143865284</v>
      </c>
      <c r="AF50">
        <f t="shared" si="67"/>
        <v>-1.3552790431711204</v>
      </c>
      <c r="AG50">
        <f t="shared" si="68"/>
        <v>130.55525684452675</v>
      </c>
      <c r="AH50">
        <v>0</v>
      </c>
      <c r="AI50">
        <v>0</v>
      </c>
      <c r="AJ50">
        <f t="shared" si="69"/>
        <v>1</v>
      </c>
      <c r="AK50">
        <f t="shared" si="70"/>
        <v>0</v>
      </c>
      <c r="AL50">
        <f t="shared" si="71"/>
        <v>52177.603546719991</v>
      </c>
      <c r="AM50" t="s">
        <v>365</v>
      </c>
      <c r="AN50">
        <v>10238.9</v>
      </c>
      <c r="AO50">
        <v>302.21199999999999</v>
      </c>
      <c r="AP50">
        <v>4052.3</v>
      </c>
      <c r="AQ50">
        <f t="shared" si="72"/>
        <v>0.92542210596451402</v>
      </c>
      <c r="AR50">
        <v>-0.32343011824092399</v>
      </c>
      <c r="AS50" t="s">
        <v>540</v>
      </c>
      <c r="AT50">
        <v>10330.799999999999</v>
      </c>
      <c r="AU50">
        <v>718.66711999999995</v>
      </c>
      <c r="AV50">
        <v>964.63900000000001</v>
      </c>
      <c r="AW50">
        <f t="shared" si="73"/>
        <v>0.25498852938767769</v>
      </c>
      <c r="AX50">
        <v>0.5</v>
      </c>
      <c r="AY50">
        <f t="shared" si="74"/>
        <v>1681.3316942115455</v>
      </c>
      <c r="AZ50">
        <f t="shared" si="75"/>
        <v>35.757284874926263</v>
      </c>
      <c r="BA50">
        <f t="shared" si="76"/>
        <v>214.36014805994728</v>
      </c>
      <c r="BB50">
        <f t="shared" si="77"/>
        <v>2.145960557181259E-2</v>
      </c>
      <c r="BC50">
        <f t="shared" si="78"/>
        <v>3.200846119636465</v>
      </c>
      <c r="BD50">
        <f t="shared" si="79"/>
        <v>243.97270027477828</v>
      </c>
      <c r="BE50" t="s">
        <v>541</v>
      </c>
      <c r="BF50">
        <v>541.59</v>
      </c>
      <c r="BG50">
        <f t="shared" si="80"/>
        <v>541.59</v>
      </c>
      <c r="BH50">
        <f t="shared" si="81"/>
        <v>0.43855680726157653</v>
      </c>
      <c r="BI50">
        <f t="shared" si="82"/>
        <v>0.58142645414597383</v>
      </c>
      <c r="BJ50">
        <f t="shared" si="83"/>
        <v>0.87949759450367593</v>
      </c>
      <c r="BK50">
        <f t="shared" si="84"/>
        <v>0.37131922460890038</v>
      </c>
      <c r="BL50">
        <f t="shared" si="85"/>
        <v>0.82335694522368541</v>
      </c>
      <c r="BM50">
        <f t="shared" si="86"/>
        <v>0.43816496474879491</v>
      </c>
      <c r="BN50">
        <f t="shared" si="87"/>
        <v>0.56183503525120515</v>
      </c>
      <c r="BO50">
        <f t="shared" si="88"/>
        <v>2000.16</v>
      </c>
      <c r="BP50">
        <f t="shared" si="89"/>
        <v>1681.3316942115455</v>
      </c>
      <c r="BQ50">
        <f t="shared" si="90"/>
        <v>0.84059859921783531</v>
      </c>
      <c r="BR50">
        <f t="shared" si="91"/>
        <v>0.16075529649042222</v>
      </c>
      <c r="BS50">
        <v>6</v>
      </c>
      <c r="BT50">
        <v>0.5</v>
      </c>
      <c r="BU50" t="s">
        <v>368</v>
      </c>
      <c r="BV50">
        <v>2</v>
      </c>
      <c r="BW50">
        <v>1628180728.5</v>
      </c>
      <c r="BX50">
        <v>255.90700000000001</v>
      </c>
      <c r="BY50">
        <v>300</v>
      </c>
      <c r="BZ50">
        <v>29.9649</v>
      </c>
      <c r="CA50">
        <v>25.431000000000001</v>
      </c>
      <c r="CB50">
        <v>256.73099999999999</v>
      </c>
      <c r="CC50">
        <v>29.573</v>
      </c>
      <c r="CD50">
        <v>500.13799999999998</v>
      </c>
      <c r="CE50">
        <v>99.734200000000001</v>
      </c>
      <c r="CF50">
        <v>0.10001</v>
      </c>
      <c r="CG50">
        <v>29.995999999999999</v>
      </c>
      <c r="CH50">
        <v>30.109000000000002</v>
      </c>
      <c r="CI50">
        <v>999.9</v>
      </c>
      <c r="CJ50">
        <v>0</v>
      </c>
      <c r="CK50">
        <v>0</v>
      </c>
      <c r="CL50">
        <v>9992.5</v>
      </c>
      <c r="CM50">
        <v>0</v>
      </c>
      <c r="CN50">
        <v>1495.22</v>
      </c>
      <c r="CO50">
        <v>-44.092799999999997</v>
      </c>
      <c r="CP50">
        <v>263.81200000000001</v>
      </c>
      <c r="CQ50">
        <v>307.82799999999997</v>
      </c>
      <c r="CR50">
        <v>4.5338599999999998</v>
      </c>
      <c r="CS50">
        <v>300</v>
      </c>
      <c r="CT50">
        <v>25.431000000000001</v>
      </c>
      <c r="CU50">
        <v>2.9885199999999998</v>
      </c>
      <c r="CV50">
        <v>2.53634</v>
      </c>
      <c r="CW50">
        <v>23.964099999999998</v>
      </c>
      <c r="CX50">
        <v>21.261600000000001</v>
      </c>
      <c r="CY50">
        <v>2000.16</v>
      </c>
      <c r="CZ50">
        <v>0.97999899999999995</v>
      </c>
      <c r="DA50">
        <v>2.00013E-2</v>
      </c>
      <c r="DB50">
        <v>0</v>
      </c>
      <c r="DC50">
        <v>718.02300000000002</v>
      </c>
      <c r="DD50">
        <v>4.9996700000000001</v>
      </c>
      <c r="DE50">
        <v>14667.7</v>
      </c>
      <c r="DF50">
        <v>16735.3</v>
      </c>
      <c r="DG50">
        <v>48</v>
      </c>
      <c r="DH50">
        <v>48.936999999999998</v>
      </c>
      <c r="DI50">
        <v>48.625</v>
      </c>
      <c r="DJ50">
        <v>48.811999999999998</v>
      </c>
      <c r="DK50">
        <v>49.5</v>
      </c>
      <c r="DL50">
        <v>1955.26</v>
      </c>
      <c r="DM50">
        <v>39.909999999999997</v>
      </c>
      <c r="DN50">
        <v>0</v>
      </c>
      <c r="DO50">
        <v>180</v>
      </c>
      <c r="DP50">
        <v>0</v>
      </c>
      <c r="DQ50">
        <v>718.66711999999995</v>
      </c>
      <c r="DR50">
        <v>-2.64530770231698</v>
      </c>
      <c r="DS50">
        <v>-60.030769265584702</v>
      </c>
      <c r="DT50">
        <v>14669.484</v>
      </c>
      <c r="DU50">
        <v>15</v>
      </c>
      <c r="DV50">
        <v>1628180624</v>
      </c>
      <c r="DW50" t="s">
        <v>542</v>
      </c>
      <c r="DX50">
        <v>1628180615</v>
      </c>
      <c r="DY50">
        <v>1628180624</v>
      </c>
      <c r="DZ50">
        <v>38</v>
      </c>
      <c r="EA50">
        <v>0.183</v>
      </c>
      <c r="EB50">
        <v>-1E-3</v>
      </c>
      <c r="EC50">
        <v>-0.78500000000000003</v>
      </c>
      <c r="ED50">
        <v>0.39200000000000002</v>
      </c>
      <c r="EE50">
        <v>300</v>
      </c>
      <c r="EF50">
        <v>26</v>
      </c>
      <c r="EG50">
        <v>0.03</v>
      </c>
      <c r="EH50">
        <v>0.02</v>
      </c>
      <c r="EI50">
        <v>35.193095418978302</v>
      </c>
      <c r="EJ50">
        <v>1.9475102153441399</v>
      </c>
      <c r="EK50">
        <v>0.28895106181734298</v>
      </c>
      <c r="EL50">
        <v>0</v>
      </c>
      <c r="EM50">
        <v>0.29894851899525898</v>
      </c>
      <c r="EN50">
        <v>3.27721460373505E-2</v>
      </c>
      <c r="EO50">
        <v>5.0105043430759104E-3</v>
      </c>
      <c r="EP50">
        <v>1</v>
      </c>
      <c r="EQ50">
        <v>1</v>
      </c>
      <c r="ER50">
        <v>2</v>
      </c>
      <c r="ES50" t="s">
        <v>379</v>
      </c>
      <c r="ET50">
        <v>2.9205299999999998</v>
      </c>
      <c r="EU50">
        <v>2.7864300000000002</v>
      </c>
      <c r="EV50">
        <v>6.2216800000000003E-2</v>
      </c>
      <c r="EW50">
        <v>7.1201600000000004E-2</v>
      </c>
      <c r="EX50">
        <v>0.13431000000000001</v>
      </c>
      <c r="EY50">
        <v>0.12112299999999999</v>
      </c>
      <c r="EZ50">
        <v>22760.6</v>
      </c>
      <c r="FA50">
        <v>19535.8</v>
      </c>
      <c r="FB50">
        <v>23975.4</v>
      </c>
      <c r="FC50">
        <v>20642.2</v>
      </c>
      <c r="FD50">
        <v>30495.1</v>
      </c>
      <c r="FE50">
        <v>25969.9</v>
      </c>
      <c r="FF50">
        <v>39046.9</v>
      </c>
      <c r="FG50">
        <v>32848.400000000001</v>
      </c>
      <c r="FH50">
        <v>2.0152800000000002</v>
      </c>
      <c r="FI50">
        <v>1.80582</v>
      </c>
      <c r="FJ50">
        <v>9.6552100000000002E-2</v>
      </c>
      <c r="FK50">
        <v>0</v>
      </c>
      <c r="FL50">
        <v>28.536000000000001</v>
      </c>
      <c r="FM50">
        <v>999.9</v>
      </c>
      <c r="FN50">
        <v>32.878</v>
      </c>
      <c r="FO50">
        <v>46.116</v>
      </c>
      <c r="FP50">
        <v>33.6494</v>
      </c>
      <c r="FQ50">
        <v>60.614800000000002</v>
      </c>
      <c r="FR50">
        <v>34.7316</v>
      </c>
      <c r="FS50">
        <v>1</v>
      </c>
      <c r="FT50">
        <v>0.435948</v>
      </c>
      <c r="FU50">
        <v>1.79826</v>
      </c>
      <c r="FV50">
        <v>20.408100000000001</v>
      </c>
      <c r="FW50">
        <v>5.24709</v>
      </c>
      <c r="FX50">
        <v>11.997999999999999</v>
      </c>
      <c r="FY50">
        <v>4.9637000000000002</v>
      </c>
      <c r="FZ50">
        <v>3.3010000000000002</v>
      </c>
      <c r="GA50">
        <v>9999</v>
      </c>
      <c r="GB50">
        <v>9999</v>
      </c>
      <c r="GC50">
        <v>9999</v>
      </c>
      <c r="GD50">
        <v>999.9</v>
      </c>
      <c r="GE50">
        <v>1.8710199999999999</v>
      </c>
      <c r="GF50">
        <v>1.87626</v>
      </c>
      <c r="GG50">
        <v>1.8763700000000001</v>
      </c>
      <c r="GH50">
        <v>1.8751</v>
      </c>
      <c r="GI50">
        <v>1.8773299999999999</v>
      </c>
      <c r="GJ50">
        <v>1.8733200000000001</v>
      </c>
      <c r="GK50">
        <v>1.87103</v>
      </c>
      <c r="GL50">
        <v>1.8782000000000001</v>
      </c>
      <c r="GM50">
        <v>5</v>
      </c>
      <c r="GN50">
        <v>0</v>
      </c>
      <c r="GO50">
        <v>0</v>
      </c>
      <c r="GP50">
        <v>0</v>
      </c>
      <c r="GQ50" t="s">
        <v>371</v>
      </c>
      <c r="GR50" t="s">
        <v>372</v>
      </c>
      <c r="GS50" t="s">
        <v>373</v>
      </c>
      <c r="GT50" t="s">
        <v>373</v>
      </c>
      <c r="GU50" t="s">
        <v>373</v>
      </c>
      <c r="GV50" t="s">
        <v>373</v>
      </c>
      <c r="GW50">
        <v>0</v>
      </c>
      <c r="GX50">
        <v>100</v>
      </c>
      <c r="GY50">
        <v>100</v>
      </c>
      <c r="GZ50">
        <v>-0.82399999999999995</v>
      </c>
      <c r="HA50">
        <v>0.39190000000000003</v>
      </c>
      <c r="HB50">
        <v>-1.08882650885386</v>
      </c>
      <c r="HC50">
        <v>1.17587188380478E-3</v>
      </c>
      <c r="HD50">
        <v>-6.2601144054332803E-7</v>
      </c>
      <c r="HE50">
        <v>2.41796582943236E-10</v>
      </c>
      <c r="HF50">
        <v>0.39184285714285799</v>
      </c>
      <c r="HG50">
        <v>0</v>
      </c>
      <c r="HH50">
        <v>0</v>
      </c>
      <c r="HI50">
        <v>0</v>
      </c>
      <c r="HJ50">
        <v>2</v>
      </c>
      <c r="HK50">
        <v>2154</v>
      </c>
      <c r="HL50">
        <v>1</v>
      </c>
      <c r="HM50">
        <v>23</v>
      </c>
      <c r="HN50">
        <v>1.9</v>
      </c>
      <c r="HO50">
        <v>1.7</v>
      </c>
      <c r="HP50">
        <v>18</v>
      </c>
      <c r="HQ50">
        <v>508.04700000000003</v>
      </c>
      <c r="HR50">
        <v>437.28899999999999</v>
      </c>
      <c r="HS50">
        <v>27.002800000000001</v>
      </c>
      <c r="HT50">
        <v>32.898699999999998</v>
      </c>
      <c r="HU50">
        <v>29.999099999999999</v>
      </c>
      <c r="HV50">
        <v>32.911299999999997</v>
      </c>
      <c r="HW50">
        <v>32.893999999999998</v>
      </c>
      <c r="HX50">
        <v>16.009699999999999</v>
      </c>
      <c r="HY50">
        <v>21.685600000000001</v>
      </c>
      <c r="HZ50">
        <v>19.765499999999999</v>
      </c>
      <c r="IA50">
        <v>27</v>
      </c>
      <c r="IB50">
        <v>300</v>
      </c>
      <c r="IC50">
        <v>25.2761</v>
      </c>
      <c r="ID50">
        <v>98.578299999999999</v>
      </c>
      <c r="IE50">
        <v>93.991900000000001</v>
      </c>
    </row>
    <row r="51" spans="1:239" x14ac:dyDescent="0.3">
      <c r="A51">
        <v>35</v>
      </c>
      <c r="B51">
        <v>1628180907</v>
      </c>
      <c r="C51">
        <v>6149.4000000953702</v>
      </c>
      <c r="D51" t="s">
        <v>543</v>
      </c>
      <c r="E51" t="s">
        <v>544</v>
      </c>
      <c r="F51">
        <v>0</v>
      </c>
      <c r="G51" t="s">
        <v>362</v>
      </c>
      <c r="H51" t="s">
        <v>534</v>
      </c>
      <c r="I51" t="s">
        <v>364</v>
      </c>
      <c r="J51">
        <v>1628180907</v>
      </c>
      <c r="K51">
        <f t="shared" si="46"/>
        <v>5.2422677018787878E-3</v>
      </c>
      <c r="L51">
        <f t="shared" si="47"/>
        <v>5.242267701878788</v>
      </c>
      <c r="M51">
        <f t="shared" si="48"/>
        <v>29.315729900133501</v>
      </c>
      <c r="N51">
        <f t="shared" si="49"/>
        <v>163.83099999999999</v>
      </c>
      <c r="O51">
        <f t="shared" si="50"/>
        <v>43.92383302987205</v>
      </c>
      <c r="P51">
        <f t="shared" si="51"/>
        <v>4.3852486098395147</v>
      </c>
      <c r="Q51">
        <f t="shared" si="52"/>
        <v>16.3564883900277</v>
      </c>
      <c r="R51">
        <f t="shared" si="53"/>
        <v>0.42586614836698927</v>
      </c>
      <c r="S51">
        <f t="shared" si="54"/>
        <v>2.9282373378108515</v>
      </c>
      <c r="T51">
        <f t="shared" si="55"/>
        <v>0.39420870917667972</v>
      </c>
      <c r="U51">
        <f t="shared" si="56"/>
        <v>0.24902834317754627</v>
      </c>
      <c r="V51">
        <f t="shared" si="57"/>
        <v>321.52196138126692</v>
      </c>
      <c r="W51">
        <f t="shared" si="58"/>
        <v>30.716286286486273</v>
      </c>
      <c r="X51">
        <f t="shared" si="59"/>
        <v>30.132899999999999</v>
      </c>
      <c r="Y51">
        <f t="shared" si="60"/>
        <v>4.2930810128940875</v>
      </c>
      <c r="Z51">
        <f t="shared" si="61"/>
        <v>69.998605354840322</v>
      </c>
      <c r="AA51">
        <f t="shared" si="62"/>
        <v>3.0140062848629703</v>
      </c>
      <c r="AB51">
        <f t="shared" si="63"/>
        <v>4.3058090508864053</v>
      </c>
      <c r="AC51">
        <f t="shared" si="64"/>
        <v>1.2790747280311172</v>
      </c>
      <c r="AD51">
        <f t="shared" si="65"/>
        <v>-231.18400565285455</v>
      </c>
      <c r="AE51">
        <f t="shared" si="66"/>
        <v>8.1459439779727099</v>
      </c>
      <c r="AF51">
        <f t="shared" si="67"/>
        <v>0.61952161600264544</v>
      </c>
      <c r="AG51">
        <f t="shared" si="68"/>
        <v>99.103421322387732</v>
      </c>
      <c r="AH51">
        <v>0</v>
      </c>
      <c r="AI51">
        <v>0</v>
      </c>
      <c r="AJ51">
        <f t="shared" si="69"/>
        <v>1</v>
      </c>
      <c r="AK51">
        <f t="shared" si="70"/>
        <v>0</v>
      </c>
      <c r="AL51">
        <f t="shared" si="71"/>
        <v>52278.606956599397</v>
      </c>
      <c r="AM51" t="s">
        <v>365</v>
      </c>
      <c r="AN51">
        <v>10238.9</v>
      </c>
      <c r="AO51">
        <v>302.21199999999999</v>
      </c>
      <c r="AP51">
        <v>4052.3</v>
      </c>
      <c r="AQ51">
        <f t="shared" si="72"/>
        <v>0.92542210596451402</v>
      </c>
      <c r="AR51">
        <v>-0.32343011824092399</v>
      </c>
      <c r="AS51" t="s">
        <v>545</v>
      </c>
      <c r="AT51">
        <v>10332.1</v>
      </c>
      <c r="AU51">
        <v>723.24515384615404</v>
      </c>
      <c r="AV51">
        <v>920.01099999999997</v>
      </c>
      <c r="AW51">
        <f t="shared" si="73"/>
        <v>0.21387336255093248</v>
      </c>
      <c r="AX51">
        <v>0.5</v>
      </c>
      <c r="AY51">
        <f t="shared" si="74"/>
        <v>1681.2561001975475</v>
      </c>
      <c r="AZ51">
        <f t="shared" si="75"/>
        <v>29.315729900133501</v>
      </c>
      <c r="BA51">
        <f t="shared" si="76"/>
        <v>179.78794772925846</v>
      </c>
      <c r="BB51">
        <f t="shared" si="77"/>
        <v>1.7629176194448797E-2</v>
      </c>
      <c r="BC51">
        <f t="shared" si="78"/>
        <v>3.4046212490937613</v>
      </c>
      <c r="BD51">
        <f t="shared" si="79"/>
        <v>241.0158023035282</v>
      </c>
      <c r="BE51" t="s">
        <v>546</v>
      </c>
      <c r="BF51">
        <v>541.24</v>
      </c>
      <c r="BG51">
        <f t="shared" si="80"/>
        <v>541.24</v>
      </c>
      <c r="BH51">
        <f t="shared" si="81"/>
        <v>0.411702686163535</v>
      </c>
      <c r="BI51">
        <f t="shared" si="82"/>
        <v>0.51948498209695559</v>
      </c>
      <c r="BJ51">
        <f t="shared" si="83"/>
        <v>0.89212061314816604</v>
      </c>
      <c r="BK51">
        <f t="shared" si="84"/>
        <v>0.31849492497373083</v>
      </c>
      <c r="BL51">
        <f t="shared" si="85"/>
        <v>0.83525746595813222</v>
      </c>
      <c r="BM51">
        <f t="shared" si="86"/>
        <v>0.38875621940214866</v>
      </c>
      <c r="BN51">
        <f t="shared" si="87"/>
        <v>0.61124378059785134</v>
      </c>
      <c r="BO51">
        <f t="shared" si="88"/>
        <v>2000.07</v>
      </c>
      <c r="BP51">
        <f t="shared" si="89"/>
        <v>1681.2561001975475</v>
      </c>
      <c r="BQ51">
        <f t="shared" si="90"/>
        <v>0.84059862914675365</v>
      </c>
      <c r="BR51">
        <f t="shared" si="91"/>
        <v>0.16075535425323459</v>
      </c>
      <c r="BS51">
        <v>6</v>
      </c>
      <c r="BT51">
        <v>0.5</v>
      </c>
      <c r="BU51" t="s">
        <v>368</v>
      </c>
      <c r="BV51">
        <v>2</v>
      </c>
      <c r="BW51">
        <v>1628180907</v>
      </c>
      <c r="BX51">
        <v>163.83099999999999</v>
      </c>
      <c r="BY51">
        <v>200.02500000000001</v>
      </c>
      <c r="BZ51">
        <v>30.1891</v>
      </c>
      <c r="CA51">
        <v>24.090900000000001</v>
      </c>
      <c r="CB51">
        <v>164.76</v>
      </c>
      <c r="CC51">
        <v>29.810700000000001</v>
      </c>
      <c r="CD51">
        <v>500.214</v>
      </c>
      <c r="CE51">
        <v>99.737700000000004</v>
      </c>
      <c r="CF51">
        <v>9.9866700000000003E-2</v>
      </c>
      <c r="CG51">
        <v>30.1845</v>
      </c>
      <c r="CH51">
        <v>30.132899999999999</v>
      </c>
      <c r="CI51">
        <v>999.9</v>
      </c>
      <c r="CJ51">
        <v>0</v>
      </c>
      <c r="CK51">
        <v>0</v>
      </c>
      <c r="CL51">
        <v>10018.799999999999</v>
      </c>
      <c r="CM51">
        <v>0</v>
      </c>
      <c r="CN51">
        <v>427.22300000000001</v>
      </c>
      <c r="CO51">
        <v>-36.193899999999999</v>
      </c>
      <c r="CP51">
        <v>168.93100000000001</v>
      </c>
      <c r="CQ51">
        <v>204.96199999999999</v>
      </c>
      <c r="CR51">
        <v>6.0982000000000003</v>
      </c>
      <c r="CS51">
        <v>200.02500000000001</v>
      </c>
      <c r="CT51">
        <v>24.090900000000001</v>
      </c>
      <c r="CU51">
        <v>3.0109900000000001</v>
      </c>
      <c r="CV51">
        <v>2.4027699999999999</v>
      </c>
      <c r="CW51">
        <v>24.088799999999999</v>
      </c>
      <c r="CX51">
        <v>20.3825</v>
      </c>
      <c r="CY51">
        <v>2000.07</v>
      </c>
      <c r="CZ51">
        <v>0.97999599999999998</v>
      </c>
      <c r="DA51">
        <v>2.0004299999999999E-2</v>
      </c>
      <c r="DB51">
        <v>0</v>
      </c>
      <c r="DC51">
        <v>722.87599999999998</v>
      </c>
      <c r="DD51">
        <v>4.9996700000000001</v>
      </c>
      <c r="DE51">
        <v>14358.6</v>
      </c>
      <c r="DF51">
        <v>16734.599999999999</v>
      </c>
      <c r="DG51">
        <v>48.061999999999998</v>
      </c>
      <c r="DH51">
        <v>49.436999999999998</v>
      </c>
      <c r="DI51">
        <v>48.686999999999998</v>
      </c>
      <c r="DJ51">
        <v>49.311999999999998</v>
      </c>
      <c r="DK51">
        <v>49.561999999999998</v>
      </c>
      <c r="DL51">
        <v>1955.16</v>
      </c>
      <c r="DM51">
        <v>39.909999999999997</v>
      </c>
      <c r="DN51">
        <v>0</v>
      </c>
      <c r="DO51">
        <v>178.200000047684</v>
      </c>
      <c r="DP51">
        <v>0</v>
      </c>
      <c r="DQ51">
        <v>723.24515384615404</v>
      </c>
      <c r="DR51">
        <v>-2.8380170885469398</v>
      </c>
      <c r="DS51">
        <v>-89.179486986058606</v>
      </c>
      <c r="DT51">
        <v>14367.5346153846</v>
      </c>
      <c r="DU51">
        <v>15</v>
      </c>
      <c r="DV51">
        <v>1628180807</v>
      </c>
      <c r="DW51" t="s">
        <v>547</v>
      </c>
      <c r="DX51">
        <v>1628180799</v>
      </c>
      <c r="DY51">
        <v>1628180807</v>
      </c>
      <c r="DZ51">
        <v>39</v>
      </c>
      <c r="EA51">
        <v>-1.7999999999999999E-2</v>
      </c>
      <c r="EB51">
        <v>-1.2999999999999999E-2</v>
      </c>
      <c r="EC51">
        <v>-0.89400000000000002</v>
      </c>
      <c r="ED51">
        <v>0.378</v>
      </c>
      <c r="EE51">
        <v>200</v>
      </c>
      <c r="EF51">
        <v>25</v>
      </c>
      <c r="EG51">
        <v>0.06</v>
      </c>
      <c r="EH51">
        <v>0.02</v>
      </c>
      <c r="EI51">
        <v>29.090336863516001</v>
      </c>
      <c r="EJ51">
        <v>0.98526918476475001</v>
      </c>
      <c r="EK51">
        <v>0.15030016731484999</v>
      </c>
      <c r="EL51">
        <v>1</v>
      </c>
      <c r="EM51">
        <v>0.40946361530158198</v>
      </c>
      <c r="EN51">
        <v>4.8283296728927803E-2</v>
      </c>
      <c r="EO51">
        <v>7.4038603235371397E-3</v>
      </c>
      <c r="EP51">
        <v>1</v>
      </c>
      <c r="EQ51">
        <v>2</v>
      </c>
      <c r="ER51">
        <v>2</v>
      </c>
      <c r="ES51" t="s">
        <v>370</v>
      </c>
      <c r="ET51">
        <v>2.9207399999999999</v>
      </c>
      <c r="EU51">
        <v>2.7865199999999999</v>
      </c>
      <c r="EV51">
        <v>4.2154799999999999E-2</v>
      </c>
      <c r="EW51">
        <v>5.04514E-2</v>
      </c>
      <c r="EX51">
        <v>0.135079</v>
      </c>
      <c r="EY51">
        <v>0.116728</v>
      </c>
      <c r="EZ51">
        <v>23241.599999999999</v>
      </c>
      <c r="FA51">
        <v>19968.400000000001</v>
      </c>
      <c r="FB51">
        <v>23969.9</v>
      </c>
      <c r="FC51">
        <v>20638.599999999999</v>
      </c>
      <c r="FD51">
        <v>30460.9</v>
      </c>
      <c r="FE51">
        <v>26096.9</v>
      </c>
      <c r="FF51">
        <v>39038.1</v>
      </c>
      <c r="FG51">
        <v>32844.6</v>
      </c>
      <c r="FH51">
        <v>2.0169000000000001</v>
      </c>
      <c r="FI51">
        <v>1.80105</v>
      </c>
      <c r="FJ51">
        <v>3.7610499999999998E-2</v>
      </c>
      <c r="FK51">
        <v>0</v>
      </c>
      <c r="FL51">
        <v>29.520700000000001</v>
      </c>
      <c r="FM51">
        <v>999.9</v>
      </c>
      <c r="FN51">
        <v>32.229999999999997</v>
      </c>
      <c r="FO51">
        <v>46.155999999999999</v>
      </c>
      <c r="FP51">
        <v>33.0518</v>
      </c>
      <c r="FQ51">
        <v>60.684800000000003</v>
      </c>
      <c r="FR51">
        <v>34.819699999999997</v>
      </c>
      <c r="FS51">
        <v>1</v>
      </c>
      <c r="FT51">
        <v>0.44408300000000001</v>
      </c>
      <c r="FU51">
        <v>2.1669299999999998</v>
      </c>
      <c r="FV51">
        <v>20.4026</v>
      </c>
      <c r="FW51">
        <v>5.2466400000000002</v>
      </c>
      <c r="FX51">
        <v>11.997999999999999</v>
      </c>
      <c r="FY51">
        <v>4.9637500000000001</v>
      </c>
      <c r="FZ51">
        <v>3.3010000000000002</v>
      </c>
      <c r="GA51">
        <v>9999</v>
      </c>
      <c r="GB51">
        <v>9999</v>
      </c>
      <c r="GC51">
        <v>9999</v>
      </c>
      <c r="GD51">
        <v>999.9</v>
      </c>
      <c r="GE51">
        <v>1.871</v>
      </c>
      <c r="GF51">
        <v>1.87626</v>
      </c>
      <c r="GG51">
        <v>1.8763700000000001</v>
      </c>
      <c r="GH51">
        <v>1.8751199999999999</v>
      </c>
      <c r="GI51">
        <v>1.8773200000000001</v>
      </c>
      <c r="GJ51">
        <v>1.8733200000000001</v>
      </c>
      <c r="GK51">
        <v>1.87103</v>
      </c>
      <c r="GL51">
        <v>1.8782000000000001</v>
      </c>
      <c r="GM51">
        <v>5</v>
      </c>
      <c r="GN51">
        <v>0</v>
      </c>
      <c r="GO51">
        <v>0</v>
      </c>
      <c r="GP51">
        <v>0</v>
      </c>
      <c r="GQ51" t="s">
        <v>371</v>
      </c>
      <c r="GR51" t="s">
        <v>372</v>
      </c>
      <c r="GS51" t="s">
        <v>373</v>
      </c>
      <c r="GT51" t="s">
        <v>373</v>
      </c>
      <c r="GU51" t="s">
        <v>373</v>
      </c>
      <c r="GV51" t="s">
        <v>373</v>
      </c>
      <c r="GW51">
        <v>0</v>
      </c>
      <c r="GX51">
        <v>100</v>
      </c>
      <c r="GY51">
        <v>100</v>
      </c>
      <c r="GZ51">
        <v>-0.92900000000000005</v>
      </c>
      <c r="HA51">
        <v>0.37840000000000001</v>
      </c>
      <c r="HB51">
        <v>-1.1068542883369701</v>
      </c>
      <c r="HC51">
        <v>1.17587188380478E-3</v>
      </c>
      <c r="HD51">
        <v>-6.2601144054332803E-7</v>
      </c>
      <c r="HE51">
        <v>2.41796582943236E-10</v>
      </c>
      <c r="HF51">
        <v>0.37842500000000401</v>
      </c>
      <c r="HG51">
        <v>0</v>
      </c>
      <c r="HH51">
        <v>0</v>
      </c>
      <c r="HI51">
        <v>0</v>
      </c>
      <c r="HJ51">
        <v>2</v>
      </c>
      <c r="HK51">
        <v>2154</v>
      </c>
      <c r="HL51">
        <v>1</v>
      </c>
      <c r="HM51">
        <v>23</v>
      </c>
      <c r="HN51">
        <v>1.8</v>
      </c>
      <c r="HO51">
        <v>1.7</v>
      </c>
      <c r="HP51">
        <v>18</v>
      </c>
      <c r="HQ51">
        <v>508.45400000000001</v>
      </c>
      <c r="HR51">
        <v>433.74599999999998</v>
      </c>
      <c r="HS51">
        <v>26.997399999999999</v>
      </c>
      <c r="HT51">
        <v>32.896999999999998</v>
      </c>
      <c r="HU51">
        <v>30.000499999999999</v>
      </c>
      <c r="HV51">
        <v>32.832000000000001</v>
      </c>
      <c r="HW51">
        <v>32.8142</v>
      </c>
      <c r="HX51">
        <v>11.712899999999999</v>
      </c>
      <c r="HY51">
        <v>24.160599999999999</v>
      </c>
      <c r="HZ51">
        <v>15.818199999999999</v>
      </c>
      <c r="IA51">
        <v>27</v>
      </c>
      <c r="IB51">
        <v>200</v>
      </c>
      <c r="IC51">
        <v>24.211099999999998</v>
      </c>
      <c r="ID51">
        <v>98.556100000000001</v>
      </c>
      <c r="IE51">
        <v>93.978999999999999</v>
      </c>
    </row>
    <row r="52" spans="1:239" x14ac:dyDescent="0.3">
      <c r="A52">
        <v>36</v>
      </c>
      <c r="B52">
        <v>1628181026.5</v>
      </c>
      <c r="C52">
        <v>6268.9000000953702</v>
      </c>
      <c r="D52" t="s">
        <v>548</v>
      </c>
      <c r="E52" t="s">
        <v>549</v>
      </c>
      <c r="F52">
        <v>0</v>
      </c>
      <c r="G52" t="s">
        <v>362</v>
      </c>
      <c r="H52" t="s">
        <v>534</v>
      </c>
      <c r="I52" t="s">
        <v>364</v>
      </c>
      <c r="J52">
        <v>1628181026.5</v>
      </c>
      <c r="K52">
        <f t="shared" si="46"/>
        <v>5.1240808221809627E-3</v>
      </c>
      <c r="L52">
        <f t="shared" si="47"/>
        <v>5.1240808221809626</v>
      </c>
      <c r="M52">
        <f t="shared" si="48"/>
        <v>22.254407377352209</v>
      </c>
      <c r="N52">
        <f t="shared" si="49"/>
        <v>122.59399999999999</v>
      </c>
      <c r="O52">
        <f t="shared" si="50"/>
        <v>33.72873222117061</v>
      </c>
      <c r="P52">
        <f t="shared" si="51"/>
        <v>3.3673367519091526</v>
      </c>
      <c r="Q52">
        <f t="shared" si="52"/>
        <v>12.239276562682001</v>
      </c>
      <c r="R52">
        <f t="shared" si="53"/>
        <v>0.43675222755852833</v>
      </c>
      <c r="S52">
        <f t="shared" si="54"/>
        <v>2.9210695056841969</v>
      </c>
      <c r="T52">
        <f t="shared" si="55"/>
        <v>0.40344840326200981</v>
      </c>
      <c r="U52">
        <f t="shared" si="56"/>
        <v>0.25493551193542979</v>
      </c>
      <c r="V52">
        <f t="shared" si="57"/>
        <v>321.52515338126301</v>
      </c>
      <c r="W52">
        <f t="shared" si="58"/>
        <v>30.532953990403932</v>
      </c>
      <c r="X52">
        <f t="shared" si="59"/>
        <v>29.8337</v>
      </c>
      <c r="Y52">
        <f t="shared" si="60"/>
        <v>4.2199223754581672</v>
      </c>
      <c r="Z52">
        <f t="shared" si="61"/>
        <v>70.487796054046228</v>
      </c>
      <c r="AA52">
        <f t="shared" si="62"/>
        <v>2.997771158031</v>
      </c>
      <c r="AB52">
        <f t="shared" si="63"/>
        <v>4.2528938707807962</v>
      </c>
      <c r="AC52">
        <f t="shared" si="64"/>
        <v>1.2221512174271671</v>
      </c>
      <c r="AD52">
        <f t="shared" si="65"/>
        <v>-225.97196425818046</v>
      </c>
      <c r="AE52">
        <f t="shared" si="66"/>
        <v>21.322886670386549</v>
      </c>
      <c r="AF52">
        <f t="shared" si="67"/>
        <v>1.6215083114974993</v>
      </c>
      <c r="AG52">
        <f t="shared" si="68"/>
        <v>118.49758410496661</v>
      </c>
      <c r="AH52">
        <v>0</v>
      </c>
      <c r="AI52">
        <v>0</v>
      </c>
      <c r="AJ52">
        <f t="shared" si="69"/>
        <v>1</v>
      </c>
      <c r="AK52">
        <f t="shared" si="70"/>
        <v>0</v>
      </c>
      <c r="AL52">
        <f t="shared" si="71"/>
        <v>52110.914018169722</v>
      </c>
      <c r="AM52" t="s">
        <v>365</v>
      </c>
      <c r="AN52">
        <v>10238.9</v>
      </c>
      <c r="AO52">
        <v>302.21199999999999</v>
      </c>
      <c r="AP52">
        <v>4052.3</v>
      </c>
      <c r="AQ52">
        <f t="shared" si="72"/>
        <v>0.92542210596451402</v>
      </c>
      <c r="AR52">
        <v>-0.32343011824092399</v>
      </c>
      <c r="AS52" t="s">
        <v>550</v>
      </c>
      <c r="AT52">
        <v>10331.6</v>
      </c>
      <c r="AU52">
        <v>732.37840000000006</v>
      </c>
      <c r="AV52">
        <v>892.65099999999995</v>
      </c>
      <c r="AW52">
        <f t="shared" si="73"/>
        <v>0.1795467657572779</v>
      </c>
      <c r="AX52">
        <v>0.5</v>
      </c>
      <c r="AY52">
        <f t="shared" si="74"/>
        <v>1681.2729001975451</v>
      </c>
      <c r="AZ52">
        <f t="shared" si="75"/>
        <v>22.254407377352209</v>
      </c>
      <c r="BA52">
        <f t="shared" si="76"/>
        <v>150.93355579291395</v>
      </c>
      <c r="BB52">
        <f t="shared" si="77"/>
        <v>1.3429014107668242E-2</v>
      </c>
      <c r="BC52">
        <f t="shared" si="78"/>
        <v>3.5396241084141513</v>
      </c>
      <c r="BD52">
        <f t="shared" si="79"/>
        <v>239.09598817028055</v>
      </c>
      <c r="BE52" t="s">
        <v>551</v>
      </c>
      <c r="BF52">
        <v>550.51</v>
      </c>
      <c r="BG52">
        <f t="shared" si="80"/>
        <v>550.51</v>
      </c>
      <c r="BH52">
        <f t="shared" si="81"/>
        <v>0.38328641316707202</v>
      </c>
      <c r="BI52">
        <f t="shared" si="82"/>
        <v>0.46844020447710127</v>
      </c>
      <c r="BJ52">
        <f t="shared" si="83"/>
        <v>0.90229539749670895</v>
      </c>
      <c r="BK52">
        <f t="shared" si="84"/>
        <v>0.27144649997713549</v>
      </c>
      <c r="BL52">
        <f t="shared" si="85"/>
        <v>0.84255329474934992</v>
      </c>
      <c r="BM52">
        <f t="shared" si="86"/>
        <v>0.35211444926105001</v>
      </c>
      <c r="BN52">
        <f t="shared" si="87"/>
        <v>0.64788555073895004</v>
      </c>
      <c r="BO52">
        <f t="shared" si="88"/>
        <v>2000.09</v>
      </c>
      <c r="BP52">
        <f t="shared" si="89"/>
        <v>1681.2729001975451</v>
      </c>
      <c r="BQ52">
        <f t="shared" si="90"/>
        <v>0.84059862316073042</v>
      </c>
      <c r="BR52">
        <f t="shared" si="91"/>
        <v>0.16075534270021</v>
      </c>
      <c r="BS52">
        <v>6</v>
      </c>
      <c r="BT52">
        <v>0.5</v>
      </c>
      <c r="BU52" t="s">
        <v>368</v>
      </c>
      <c r="BV52">
        <v>2</v>
      </c>
      <c r="BW52">
        <v>1628181026.5</v>
      </c>
      <c r="BX52">
        <v>122.59399999999999</v>
      </c>
      <c r="BY52">
        <v>150.03899999999999</v>
      </c>
      <c r="BZ52">
        <v>30.027000000000001</v>
      </c>
      <c r="CA52">
        <v>24.065799999999999</v>
      </c>
      <c r="CB52">
        <v>123.46599999999999</v>
      </c>
      <c r="CC52">
        <v>29.697500000000002</v>
      </c>
      <c r="CD52">
        <v>500.25700000000001</v>
      </c>
      <c r="CE52">
        <v>99.735600000000005</v>
      </c>
      <c r="CF52">
        <v>0.10025299999999999</v>
      </c>
      <c r="CG52">
        <v>29.969100000000001</v>
      </c>
      <c r="CH52">
        <v>29.8337</v>
      </c>
      <c r="CI52">
        <v>999.9</v>
      </c>
      <c r="CJ52">
        <v>0</v>
      </c>
      <c r="CK52">
        <v>0</v>
      </c>
      <c r="CL52">
        <v>9978.1200000000008</v>
      </c>
      <c r="CM52">
        <v>0</v>
      </c>
      <c r="CN52">
        <v>1495.11</v>
      </c>
      <c r="CO52">
        <v>-27.445499999999999</v>
      </c>
      <c r="CP52">
        <v>126.389</v>
      </c>
      <c r="CQ52">
        <v>153.739</v>
      </c>
      <c r="CR52">
        <v>5.9611700000000001</v>
      </c>
      <c r="CS52">
        <v>150.03899999999999</v>
      </c>
      <c r="CT52">
        <v>24.065799999999999</v>
      </c>
      <c r="CU52">
        <v>2.9947599999999999</v>
      </c>
      <c r="CV52">
        <v>2.40022</v>
      </c>
      <c r="CW52">
        <v>23.998799999999999</v>
      </c>
      <c r="CX52">
        <v>20.365300000000001</v>
      </c>
      <c r="CY52">
        <v>2000.09</v>
      </c>
      <c r="CZ52">
        <v>0.97999599999999998</v>
      </c>
      <c r="DA52">
        <v>2.0004299999999999E-2</v>
      </c>
      <c r="DB52">
        <v>0</v>
      </c>
      <c r="DC52">
        <v>732.35400000000004</v>
      </c>
      <c r="DD52">
        <v>4.9996700000000001</v>
      </c>
      <c r="DE52">
        <v>14950.8</v>
      </c>
      <c r="DF52">
        <v>16734.7</v>
      </c>
      <c r="DG52">
        <v>48</v>
      </c>
      <c r="DH52">
        <v>49.125</v>
      </c>
      <c r="DI52">
        <v>48.561999999999998</v>
      </c>
      <c r="DJ52">
        <v>49</v>
      </c>
      <c r="DK52">
        <v>49.436999999999998</v>
      </c>
      <c r="DL52">
        <v>1955.18</v>
      </c>
      <c r="DM52">
        <v>39.909999999999997</v>
      </c>
      <c r="DN52">
        <v>0</v>
      </c>
      <c r="DO52">
        <v>119.299999952316</v>
      </c>
      <c r="DP52">
        <v>0</v>
      </c>
      <c r="DQ52">
        <v>732.37840000000006</v>
      </c>
      <c r="DR52">
        <v>-0.83615384326634701</v>
      </c>
      <c r="DS52">
        <v>-64.038461213798996</v>
      </c>
      <c r="DT52">
        <v>14929.316000000001</v>
      </c>
      <c r="DU52">
        <v>15</v>
      </c>
      <c r="DV52">
        <v>1628180986</v>
      </c>
      <c r="DW52" t="s">
        <v>552</v>
      </c>
      <c r="DX52">
        <v>1628180978</v>
      </c>
      <c r="DY52">
        <v>1628180986</v>
      </c>
      <c r="DZ52">
        <v>40</v>
      </c>
      <c r="EA52">
        <v>9.8000000000000004E-2</v>
      </c>
      <c r="EB52">
        <v>-4.9000000000000002E-2</v>
      </c>
      <c r="EC52">
        <v>-0.84399999999999997</v>
      </c>
      <c r="ED52">
        <v>0.33</v>
      </c>
      <c r="EE52">
        <v>150</v>
      </c>
      <c r="EF52">
        <v>24</v>
      </c>
      <c r="EG52">
        <v>0.05</v>
      </c>
      <c r="EH52">
        <v>0.01</v>
      </c>
      <c r="EI52">
        <v>22.213047231125501</v>
      </c>
      <c r="EJ52">
        <v>-0.30268957744409603</v>
      </c>
      <c r="EK52">
        <v>6.4562555726717499E-2</v>
      </c>
      <c r="EL52">
        <v>1</v>
      </c>
      <c r="EM52">
        <v>0.42405414619555198</v>
      </c>
      <c r="EN52">
        <v>0.10327630108574</v>
      </c>
      <c r="EO52">
        <v>1.85785425439619E-2</v>
      </c>
      <c r="EP52">
        <v>1</v>
      </c>
      <c r="EQ52">
        <v>2</v>
      </c>
      <c r="ER52">
        <v>2</v>
      </c>
      <c r="ES52" t="s">
        <v>370</v>
      </c>
      <c r="ET52">
        <v>2.9209200000000002</v>
      </c>
      <c r="EU52">
        <v>2.7865600000000001</v>
      </c>
      <c r="EV52">
        <v>3.2274200000000003E-2</v>
      </c>
      <c r="EW52">
        <v>3.8935600000000001E-2</v>
      </c>
      <c r="EX52">
        <v>0.13475200000000001</v>
      </c>
      <c r="EY52">
        <v>0.11667</v>
      </c>
      <c r="EZ52">
        <v>23487.4</v>
      </c>
      <c r="FA52">
        <v>20217.599999999999</v>
      </c>
      <c r="FB52">
        <v>23976.1</v>
      </c>
      <c r="FC52">
        <v>20645.900000000001</v>
      </c>
      <c r="FD52">
        <v>30479.3</v>
      </c>
      <c r="FE52">
        <v>26107.7</v>
      </c>
      <c r="FF52">
        <v>39047.5</v>
      </c>
      <c r="FG52">
        <v>32856.300000000003</v>
      </c>
      <c r="FH52">
        <v>2.0179200000000002</v>
      </c>
      <c r="FI52">
        <v>1.8024500000000001</v>
      </c>
      <c r="FJ52">
        <v>6.3873799999999994E-2</v>
      </c>
      <c r="FK52">
        <v>0</v>
      </c>
      <c r="FL52">
        <v>28.792999999999999</v>
      </c>
      <c r="FM52">
        <v>999.9</v>
      </c>
      <c r="FN52">
        <v>31.37</v>
      </c>
      <c r="FO52">
        <v>46.216999999999999</v>
      </c>
      <c r="FP52">
        <v>32.273800000000001</v>
      </c>
      <c r="FQ52">
        <v>60.8748</v>
      </c>
      <c r="FR52">
        <v>34.811700000000002</v>
      </c>
      <c r="FS52">
        <v>1</v>
      </c>
      <c r="FT52">
        <v>0.433948</v>
      </c>
      <c r="FU52">
        <v>1.7730699999999999</v>
      </c>
      <c r="FV52">
        <v>20.408000000000001</v>
      </c>
      <c r="FW52">
        <v>5.24634</v>
      </c>
      <c r="FX52">
        <v>11.997999999999999</v>
      </c>
      <c r="FY52">
        <v>4.9637500000000001</v>
      </c>
      <c r="FZ52">
        <v>3.3010000000000002</v>
      </c>
      <c r="GA52">
        <v>9999</v>
      </c>
      <c r="GB52">
        <v>9999</v>
      </c>
      <c r="GC52">
        <v>9999</v>
      </c>
      <c r="GD52">
        <v>999.9</v>
      </c>
      <c r="GE52">
        <v>1.8710100000000001</v>
      </c>
      <c r="GF52">
        <v>1.87626</v>
      </c>
      <c r="GG52">
        <v>1.8763700000000001</v>
      </c>
      <c r="GH52">
        <v>1.8751199999999999</v>
      </c>
      <c r="GI52">
        <v>1.8773500000000001</v>
      </c>
      <c r="GJ52">
        <v>1.8733200000000001</v>
      </c>
      <c r="GK52">
        <v>1.87103</v>
      </c>
      <c r="GL52">
        <v>1.8782099999999999</v>
      </c>
      <c r="GM52">
        <v>5</v>
      </c>
      <c r="GN52">
        <v>0</v>
      </c>
      <c r="GO52">
        <v>0</v>
      </c>
      <c r="GP52">
        <v>0</v>
      </c>
      <c r="GQ52" t="s">
        <v>371</v>
      </c>
      <c r="GR52" t="s">
        <v>372</v>
      </c>
      <c r="GS52" t="s">
        <v>373</v>
      </c>
      <c r="GT52" t="s">
        <v>373</v>
      </c>
      <c r="GU52" t="s">
        <v>373</v>
      </c>
      <c r="GV52" t="s">
        <v>373</v>
      </c>
      <c r="GW52">
        <v>0</v>
      </c>
      <c r="GX52">
        <v>100</v>
      </c>
      <c r="GY52">
        <v>100</v>
      </c>
      <c r="GZ52">
        <v>-0.872</v>
      </c>
      <c r="HA52">
        <v>0.32950000000000002</v>
      </c>
      <c r="HB52">
        <v>-1.00827249691846</v>
      </c>
      <c r="HC52">
        <v>1.17587188380478E-3</v>
      </c>
      <c r="HD52">
        <v>-6.2601144054332803E-7</v>
      </c>
      <c r="HE52">
        <v>2.41796582943236E-10</v>
      </c>
      <c r="HF52">
        <v>0.32952499999999701</v>
      </c>
      <c r="HG52">
        <v>0</v>
      </c>
      <c r="HH52">
        <v>0</v>
      </c>
      <c r="HI52">
        <v>0</v>
      </c>
      <c r="HJ52">
        <v>2</v>
      </c>
      <c r="HK52">
        <v>2154</v>
      </c>
      <c r="HL52">
        <v>1</v>
      </c>
      <c r="HM52">
        <v>23</v>
      </c>
      <c r="HN52">
        <v>0.8</v>
      </c>
      <c r="HO52">
        <v>0.7</v>
      </c>
      <c r="HP52">
        <v>18</v>
      </c>
      <c r="HQ52">
        <v>508.37900000000002</v>
      </c>
      <c r="HR52">
        <v>433.86099999999999</v>
      </c>
      <c r="HS52">
        <v>26.998999999999999</v>
      </c>
      <c r="HT52">
        <v>32.809800000000003</v>
      </c>
      <c r="HU52">
        <v>29.999400000000001</v>
      </c>
      <c r="HV52">
        <v>32.739100000000001</v>
      </c>
      <c r="HW52">
        <v>32.706099999999999</v>
      </c>
      <c r="HX52">
        <v>9.5300100000000008</v>
      </c>
      <c r="HY52">
        <v>20.55</v>
      </c>
      <c r="HZ52">
        <v>13.368399999999999</v>
      </c>
      <c r="IA52">
        <v>27</v>
      </c>
      <c r="IB52">
        <v>150</v>
      </c>
      <c r="IC52">
        <v>23.9983</v>
      </c>
      <c r="ID52">
        <v>98.580399999999997</v>
      </c>
      <c r="IE52">
        <v>94.012299999999996</v>
      </c>
    </row>
    <row r="53" spans="1:239" x14ac:dyDescent="0.3">
      <c r="A53">
        <v>37</v>
      </c>
      <c r="B53">
        <v>1628181129.5999999</v>
      </c>
      <c r="C53">
        <v>6372</v>
      </c>
      <c r="D53" t="s">
        <v>553</v>
      </c>
      <c r="E53" t="s">
        <v>554</v>
      </c>
      <c r="F53">
        <v>0</v>
      </c>
      <c r="G53" t="s">
        <v>362</v>
      </c>
      <c r="H53" t="s">
        <v>534</v>
      </c>
      <c r="I53" t="s">
        <v>364</v>
      </c>
      <c r="J53">
        <v>1628181129.5999999</v>
      </c>
      <c r="K53">
        <f t="shared" si="46"/>
        <v>5.7212986490159734E-3</v>
      </c>
      <c r="L53">
        <f t="shared" si="47"/>
        <v>5.7212986490159734</v>
      </c>
      <c r="M53">
        <f t="shared" si="48"/>
        <v>15.976104603704817</v>
      </c>
      <c r="N53">
        <f t="shared" si="49"/>
        <v>80.300600000000003</v>
      </c>
      <c r="O53">
        <f t="shared" si="50"/>
        <v>20.974792087279873</v>
      </c>
      <c r="P53">
        <f t="shared" si="51"/>
        <v>2.094083855529441</v>
      </c>
      <c r="Q53">
        <f t="shared" si="52"/>
        <v>8.0170611155333198</v>
      </c>
      <c r="R53">
        <f t="shared" si="53"/>
        <v>0.47214715467448137</v>
      </c>
      <c r="S53">
        <f t="shared" si="54"/>
        <v>2.9273707193577563</v>
      </c>
      <c r="T53">
        <f t="shared" si="55"/>
        <v>0.43355845677949867</v>
      </c>
      <c r="U53">
        <f t="shared" si="56"/>
        <v>0.27417777452940506</v>
      </c>
      <c r="V53">
        <f t="shared" si="57"/>
        <v>321.5427093812421</v>
      </c>
      <c r="W53">
        <f t="shared" si="58"/>
        <v>30.528382081683741</v>
      </c>
      <c r="X53">
        <f t="shared" si="59"/>
        <v>30.116800000000001</v>
      </c>
      <c r="Y53">
        <f t="shared" si="60"/>
        <v>4.2891163846391098</v>
      </c>
      <c r="Z53">
        <f t="shared" si="61"/>
        <v>70.39183585535595</v>
      </c>
      <c r="AA53">
        <f t="shared" si="62"/>
        <v>3.0198635850567199</v>
      </c>
      <c r="AB53">
        <f t="shared" si="63"/>
        <v>4.2900764674785021</v>
      </c>
      <c r="AC53">
        <f t="shared" si="64"/>
        <v>1.2692527995823899</v>
      </c>
      <c r="AD53">
        <f t="shared" si="65"/>
        <v>-252.30927042160442</v>
      </c>
      <c r="AE53">
        <f t="shared" si="66"/>
        <v>0.61549959986554681</v>
      </c>
      <c r="AF53">
        <f t="shared" si="67"/>
        <v>4.6805798883920655E-2</v>
      </c>
      <c r="AG53">
        <f t="shared" si="68"/>
        <v>69.89574435838712</v>
      </c>
      <c r="AH53">
        <v>0</v>
      </c>
      <c r="AI53">
        <v>0</v>
      </c>
      <c r="AJ53">
        <f t="shared" si="69"/>
        <v>1</v>
      </c>
      <c r="AK53">
        <f t="shared" si="70"/>
        <v>0</v>
      </c>
      <c r="AL53">
        <f t="shared" si="71"/>
        <v>52264.853254891808</v>
      </c>
      <c r="AM53" t="s">
        <v>365</v>
      </c>
      <c r="AN53">
        <v>10238.9</v>
      </c>
      <c r="AO53">
        <v>302.21199999999999</v>
      </c>
      <c r="AP53">
        <v>4052.3</v>
      </c>
      <c r="AQ53">
        <f t="shared" si="72"/>
        <v>0.92542210596451402</v>
      </c>
      <c r="AR53">
        <v>-0.32343011824092399</v>
      </c>
      <c r="AS53" t="s">
        <v>555</v>
      </c>
      <c r="AT53">
        <v>10332.5</v>
      </c>
      <c r="AU53">
        <v>743.99635999999998</v>
      </c>
      <c r="AV53">
        <v>867.93299999999999</v>
      </c>
      <c r="AW53">
        <f t="shared" si="73"/>
        <v>0.14279516967323513</v>
      </c>
      <c r="AX53">
        <v>0.5</v>
      </c>
      <c r="AY53">
        <f t="shared" si="74"/>
        <v>1681.3653001975349</v>
      </c>
      <c r="AZ53">
        <f t="shared" si="75"/>
        <v>15.976104603704817</v>
      </c>
      <c r="BA53">
        <f t="shared" si="76"/>
        <v>120.04542166219846</v>
      </c>
      <c r="BB53">
        <f t="shared" si="77"/>
        <v>9.6942257105167989E-3</v>
      </c>
      <c r="BC53">
        <f t="shared" si="78"/>
        <v>3.6689087752165204</v>
      </c>
      <c r="BD53">
        <f t="shared" si="79"/>
        <v>237.28594168441927</v>
      </c>
      <c r="BE53" t="s">
        <v>556</v>
      </c>
      <c r="BF53">
        <v>564.92999999999995</v>
      </c>
      <c r="BG53">
        <f t="shared" si="80"/>
        <v>564.92999999999995</v>
      </c>
      <c r="BH53">
        <f t="shared" si="81"/>
        <v>0.34910874456899332</v>
      </c>
      <c r="BI53">
        <f t="shared" si="82"/>
        <v>0.40902776540166269</v>
      </c>
      <c r="BJ53">
        <f t="shared" si="83"/>
        <v>0.91311418060028038</v>
      </c>
      <c r="BK53">
        <f t="shared" si="84"/>
        <v>0.2190773190318196</v>
      </c>
      <c r="BL53">
        <f t="shared" si="85"/>
        <v>0.84914460673989522</v>
      </c>
      <c r="BM53">
        <f t="shared" si="86"/>
        <v>0.31058223928455952</v>
      </c>
      <c r="BN53">
        <f t="shared" si="87"/>
        <v>0.68941776071544048</v>
      </c>
      <c r="BO53">
        <f t="shared" si="88"/>
        <v>2000.2</v>
      </c>
      <c r="BP53">
        <f t="shared" si="89"/>
        <v>1681.3653001975349</v>
      </c>
      <c r="BQ53">
        <f t="shared" si="90"/>
        <v>0.84059859023974348</v>
      </c>
      <c r="BR53">
        <f t="shared" si="91"/>
        <v>0.16075527916270477</v>
      </c>
      <c r="BS53">
        <v>6</v>
      </c>
      <c r="BT53">
        <v>0.5</v>
      </c>
      <c r="BU53" t="s">
        <v>368</v>
      </c>
      <c r="BV53">
        <v>2</v>
      </c>
      <c r="BW53">
        <v>1628181129.5999999</v>
      </c>
      <c r="BX53">
        <v>80.300600000000003</v>
      </c>
      <c r="BY53">
        <v>100.02</v>
      </c>
      <c r="BZ53">
        <v>30.247599999999998</v>
      </c>
      <c r="CA53">
        <v>23.590800000000002</v>
      </c>
      <c r="CB53">
        <v>81.166799999999995</v>
      </c>
      <c r="CC53">
        <v>29.920500000000001</v>
      </c>
      <c r="CD53">
        <v>500.08199999999999</v>
      </c>
      <c r="CE53">
        <v>99.738200000000006</v>
      </c>
      <c r="CF53">
        <v>9.9922200000000003E-2</v>
      </c>
      <c r="CG53">
        <v>30.120699999999999</v>
      </c>
      <c r="CH53">
        <v>30.116800000000001</v>
      </c>
      <c r="CI53">
        <v>999.9</v>
      </c>
      <c r="CJ53">
        <v>0</v>
      </c>
      <c r="CK53">
        <v>0</v>
      </c>
      <c r="CL53">
        <v>10013.799999999999</v>
      </c>
      <c r="CM53">
        <v>0</v>
      </c>
      <c r="CN53">
        <v>1518.52</v>
      </c>
      <c r="CO53">
        <v>-19.7197</v>
      </c>
      <c r="CP53">
        <v>82.805199999999999</v>
      </c>
      <c r="CQ53">
        <v>102.437</v>
      </c>
      <c r="CR53">
        <v>6.6567400000000001</v>
      </c>
      <c r="CS53">
        <v>100.02</v>
      </c>
      <c r="CT53">
        <v>23.590800000000002</v>
      </c>
      <c r="CU53">
        <v>3.0168400000000002</v>
      </c>
      <c r="CV53">
        <v>2.3529100000000001</v>
      </c>
      <c r="CW53">
        <v>24.121099999999998</v>
      </c>
      <c r="CX53">
        <v>20.043299999999999</v>
      </c>
      <c r="CY53">
        <v>2000.2</v>
      </c>
      <c r="CZ53">
        <v>0.97999599999999998</v>
      </c>
      <c r="DA53">
        <v>2.0004299999999999E-2</v>
      </c>
      <c r="DB53">
        <v>0</v>
      </c>
      <c r="DC53">
        <v>743.46</v>
      </c>
      <c r="DD53">
        <v>4.9996700000000001</v>
      </c>
      <c r="DE53">
        <v>15145.7</v>
      </c>
      <c r="DF53">
        <v>16735.7</v>
      </c>
      <c r="DG53">
        <v>48</v>
      </c>
      <c r="DH53">
        <v>49.436999999999998</v>
      </c>
      <c r="DI53">
        <v>48.625</v>
      </c>
      <c r="DJ53">
        <v>49.25</v>
      </c>
      <c r="DK53">
        <v>49.436999999999998</v>
      </c>
      <c r="DL53">
        <v>1955.29</v>
      </c>
      <c r="DM53">
        <v>39.909999999999997</v>
      </c>
      <c r="DN53">
        <v>0</v>
      </c>
      <c r="DO53">
        <v>102.5</v>
      </c>
      <c r="DP53">
        <v>0</v>
      </c>
      <c r="DQ53">
        <v>743.99635999999998</v>
      </c>
      <c r="DR53">
        <v>-2.4598461509660998</v>
      </c>
      <c r="DS53">
        <v>-55.4230769230725</v>
      </c>
      <c r="DT53">
        <v>15151.592000000001</v>
      </c>
      <c r="DU53">
        <v>15</v>
      </c>
      <c r="DV53">
        <v>1628181088.0999999</v>
      </c>
      <c r="DW53" t="s">
        <v>557</v>
      </c>
      <c r="DX53">
        <v>1628181080.0999999</v>
      </c>
      <c r="DY53">
        <v>1628181088.0999999</v>
      </c>
      <c r="DZ53">
        <v>41</v>
      </c>
      <c r="EA53">
        <v>5.0999999999999997E-2</v>
      </c>
      <c r="EB53">
        <v>-3.0000000000000001E-3</v>
      </c>
      <c r="EC53">
        <v>-0.84499999999999997</v>
      </c>
      <c r="ED53">
        <v>0.32700000000000001</v>
      </c>
      <c r="EE53">
        <v>100</v>
      </c>
      <c r="EF53">
        <v>24</v>
      </c>
      <c r="EG53">
        <v>0.11</v>
      </c>
      <c r="EH53">
        <v>0.02</v>
      </c>
      <c r="EI53">
        <v>15.8790787891703</v>
      </c>
      <c r="EJ53">
        <v>0.114107320060806</v>
      </c>
      <c r="EK53">
        <v>3.5471726943706698E-2</v>
      </c>
      <c r="EL53">
        <v>1</v>
      </c>
      <c r="EM53">
        <v>0.46045187556536898</v>
      </c>
      <c r="EN53">
        <v>0.10337752231564</v>
      </c>
      <c r="EO53">
        <v>1.7601662852705601E-2</v>
      </c>
      <c r="EP53">
        <v>1</v>
      </c>
      <c r="EQ53">
        <v>2</v>
      </c>
      <c r="ER53">
        <v>2</v>
      </c>
      <c r="ES53" t="s">
        <v>370</v>
      </c>
      <c r="ET53">
        <v>2.92055</v>
      </c>
      <c r="EU53">
        <v>2.78653</v>
      </c>
      <c r="EV53">
        <v>2.1599299999999998E-2</v>
      </c>
      <c r="EW53">
        <v>2.65922E-2</v>
      </c>
      <c r="EX53">
        <v>0.13546800000000001</v>
      </c>
      <c r="EY53">
        <v>0.115094</v>
      </c>
      <c r="EZ53">
        <v>23749.9</v>
      </c>
      <c r="FA53">
        <v>20480.5</v>
      </c>
      <c r="FB53">
        <v>23979.599999999999</v>
      </c>
      <c r="FC53">
        <v>20649.3</v>
      </c>
      <c r="FD53">
        <v>30457.8</v>
      </c>
      <c r="FE53">
        <v>26158.799999999999</v>
      </c>
      <c r="FF53">
        <v>39053</v>
      </c>
      <c r="FG53">
        <v>32862.1</v>
      </c>
      <c r="FH53">
        <v>2.0193300000000001</v>
      </c>
      <c r="FI53">
        <v>1.8021</v>
      </c>
      <c r="FJ53">
        <v>5.7749500000000002E-2</v>
      </c>
      <c r="FK53">
        <v>0</v>
      </c>
      <c r="FL53">
        <v>29.176500000000001</v>
      </c>
      <c r="FM53">
        <v>999.9</v>
      </c>
      <c r="FN53">
        <v>30.82</v>
      </c>
      <c r="FO53">
        <v>46.226999999999997</v>
      </c>
      <c r="FP53">
        <v>31.7196</v>
      </c>
      <c r="FQ53">
        <v>60.253900000000002</v>
      </c>
      <c r="FR53">
        <v>35.532899999999998</v>
      </c>
      <c r="FS53">
        <v>1</v>
      </c>
      <c r="FT53">
        <v>0.43011700000000003</v>
      </c>
      <c r="FU53">
        <v>2.0043600000000001</v>
      </c>
      <c r="FV53">
        <v>20.405100000000001</v>
      </c>
      <c r="FW53">
        <v>5.2472399999999997</v>
      </c>
      <c r="FX53">
        <v>11.997999999999999</v>
      </c>
      <c r="FY53">
        <v>4.9638</v>
      </c>
      <c r="FZ53">
        <v>3.3010000000000002</v>
      </c>
      <c r="GA53">
        <v>9999</v>
      </c>
      <c r="GB53">
        <v>9999</v>
      </c>
      <c r="GC53">
        <v>9999</v>
      </c>
      <c r="GD53">
        <v>999.9</v>
      </c>
      <c r="GE53">
        <v>1.8710100000000001</v>
      </c>
      <c r="GF53">
        <v>1.87626</v>
      </c>
      <c r="GG53">
        <v>1.8763700000000001</v>
      </c>
      <c r="GH53">
        <v>1.8750800000000001</v>
      </c>
      <c r="GI53">
        <v>1.8773599999999999</v>
      </c>
      <c r="GJ53">
        <v>1.8733200000000001</v>
      </c>
      <c r="GK53">
        <v>1.87103</v>
      </c>
      <c r="GL53">
        <v>1.87822</v>
      </c>
      <c r="GM53">
        <v>5</v>
      </c>
      <c r="GN53">
        <v>0</v>
      </c>
      <c r="GO53">
        <v>0</v>
      </c>
      <c r="GP53">
        <v>0</v>
      </c>
      <c r="GQ53" t="s">
        <v>371</v>
      </c>
      <c r="GR53" t="s">
        <v>372</v>
      </c>
      <c r="GS53" t="s">
        <v>373</v>
      </c>
      <c r="GT53" t="s">
        <v>373</v>
      </c>
      <c r="GU53" t="s">
        <v>373</v>
      </c>
      <c r="GV53" t="s">
        <v>373</v>
      </c>
      <c r="GW53">
        <v>0</v>
      </c>
      <c r="GX53">
        <v>100</v>
      </c>
      <c r="GY53">
        <v>100</v>
      </c>
      <c r="GZ53">
        <v>-0.86599999999999999</v>
      </c>
      <c r="HA53">
        <v>0.3271</v>
      </c>
      <c r="HB53">
        <v>-0.95767720164415004</v>
      </c>
      <c r="HC53">
        <v>1.17587188380478E-3</v>
      </c>
      <c r="HD53">
        <v>-6.2601144054332803E-7</v>
      </c>
      <c r="HE53">
        <v>2.41796582943236E-10</v>
      </c>
      <c r="HF53">
        <v>0.32702500000000301</v>
      </c>
      <c r="HG53">
        <v>0</v>
      </c>
      <c r="HH53">
        <v>0</v>
      </c>
      <c r="HI53">
        <v>0</v>
      </c>
      <c r="HJ53">
        <v>2</v>
      </c>
      <c r="HK53">
        <v>2154</v>
      </c>
      <c r="HL53">
        <v>1</v>
      </c>
      <c r="HM53">
        <v>23</v>
      </c>
      <c r="HN53">
        <v>0.8</v>
      </c>
      <c r="HO53">
        <v>0.7</v>
      </c>
      <c r="HP53">
        <v>18</v>
      </c>
      <c r="HQ53">
        <v>508.77199999999999</v>
      </c>
      <c r="HR53">
        <v>433.27800000000002</v>
      </c>
      <c r="HS53">
        <v>27.003699999999998</v>
      </c>
      <c r="HT53">
        <v>32.746200000000002</v>
      </c>
      <c r="HU53">
        <v>30.000499999999999</v>
      </c>
      <c r="HV53">
        <v>32.676600000000001</v>
      </c>
      <c r="HW53">
        <v>32.654299999999999</v>
      </c>
      <c r="HX53">
        <v>7.31168</v>
      </c>
      <c r="HY53">
        <v>20.936599999999999</v>
      </c>
      <c r="HZ53">
        <v>11.468500000000001</v>
      </c>
      <c r="IA53">
        <v>27</v>
      </c>
      <c r="IB53">
        <v>100</v>
      </c>
      <c r="IC53">
        <v>23.447500000000002</v>
      </c>
      <c r="ID53">
        <v>98.594499999999996</v>
      </c>
      <c r="IE53">
        <v>94.028400000000005</v>
      </c>
    </row>
    <row r="54" spans="1:239" x14ac:dyDescent="0.3">
      <c r="A54">
        <v>38</v>
      </c>
      <c r="B54">
        <v>1628181243.5999999</v>
      </c>
      <c r="C54">
        <v>6486</v>
      </c>
      <c r="D54" t="s">
        <v>558</v>
      </c>
      <c r="E54" t="s">
        <v>559</v>
      </c>
      <c r="F54">
        <v>0</v>
      </c>
      <c r="G54" t="s">
        <v>362</v>
      </c>
      <c r="H54" t="s">
        <v>534</v>
      </c>
      <c r="I54" t="s">
        <v>364</v>
      </c>
      <c r="J54">
        <v>1628181243.5999999</v>
      </c>
      <c r="K54">
        <f t="shared" si="46"/>
        <v>6.1683600736875894E-3</v>
      </c>
      <c r="L54">
        <f t="shared" si="47"/>
        <v>6.1683600736875892</v>
      </c>
      <c r="M54">
        <f t="shared" si="48"/>
        <v>12.657055648594511</v>
      </c>
      <c r="N54">
        <f t="shared" si="49"/>
        <v>59.369900000000001</v>
      </c>
      <c r="O54">
        <f t="shared" si="50"/>
        <v>15.762005132122207</v>
      </c>
      <c r="P54">
        <f t="shared" si="51"/>
        <v>1.5736650465238706</v>
      </c>
      <c r="Q54">
        <f t="shared" si="52"/>
        <v>5.9274397935079408</v>
      </c>
      <c r="R54">
        <f t="shared" si="53"/>
        <v>0.51190179918061163</v>
      </c>
      <c r="S54">
        <f t="shared" si="54"/>
        <v>2.9339344729587329</v>
      </c>
      <c r="T54">
        <f t="shared" si="55"/>
        <v>0.46696412614280292</v>
      </c>
      <c r="U54">
        <f t="shared" si="56"/>
        <v>0.29556060914160531</v>
      </c>
      <c r="V54">
        <f t="shared" si="57"/>
        <v>321.52093282492496</v>
      </c>
      <c r="W54">
        <f t="shared" si="58"/>
        <v>30.513632591451813</v>
      </c>
      <c r="X54">
        <f t="shared" si="59"/>
        <v>30.194700000000001</v>
      </c>
      <c r="Y54">
        <f t="shared" si="60"/>
        <v>4.3083289472319803</v>
      </c>
      <c r="Z54">
        <f t="shared" si="61"/>
        <v>70.401615255181653</v>
      </c>
      <c r="AA54">
        <f t="shared" si="62"/>
        <v>3.0380251771455207</v>
      </c>
      <c r="AB54">
        <f t="shared" si="63"/>
        <v>4.3152776624992528</v>
      </c>
      <c r="AC54">
        <f t="shared" si="64"/>
        <v>1.2703037700864597</v>
      </c>
      <c r="AD54">
        <f t="shared" si="65"/>
        <v>-272.02467924962269</v>
      </c>
      <c r="AE54">
        <f t="shared" si="66"/>
        <v>4.4446971361026053</v>
      </c>
      <c r="AF54">
        <f t="shared" si="67"/>
        <v>0.33754226636253437</v>
      </c>
      <c r="AG54">
        <f t="shared" si="68"/>
        <v>54.278492977767428</v>
      </c>
      <c r="AH54">
        <v>0</v>
      </c>
      <c r="AI54">
        <v>0</v>
      </c>
      <c r="AJ54">
        <f t="shared" si="69"/>
        <v>1</v>
      </c>
      <c r="AK54">
        <f t="shared" si="70"/>
        <v>0</v>
      </c>
      <c r="AL54">
        <f t="shared" si="71"/>
        <v>52434.931163002031</v>
      </c>
      <c r="AM54" t="s">
        <v>365</v>
      </c>
      <c r="AN54">
        <v>10238.9</v>
      </c>
      <c r="AO54">
        <v>302.21199999999999</v>
      </c>
      <c r="AP54">
        <v>4052.3</v>
      </c>
      <c r="AQ54">
        <f t="shared" si="72"/>
        <v>0.92542210596451402</v>
      </c>
      <c r="AR54">
        <v>-0.32343011824092399</v>
      </c>
      <c r="AS54" t="s">
        <v>560</v>
      </c>
      <c r="AT54">
        <v>10333.4</v>
      </c>
      <c r="AU54">
        <v>748.93092000000001</v>
      </c>
      <c r="AV54">
        <v>851.70100000000002</v>
      </c>
      <c r="AW54">
        <f t="shared" si="73"/>
        <v>0.12066450550134378</v>
      </c>
      <c r="AX54">
        <v>0.5</v>
      </c>
      <c r="AY54">
        <f t="shared" si="74"/>
        <v>1681.2479942098057</v>
      </c>
      <c r="AZ54">
        <f t="shared" si="75"/>
        <v>12.657055648594511</v>
      </c>
      <c r="BA54">
        <f t="shared" si="76"/>
        <v>101.43347892322615</v>
      </c>
      <c r="BB54">
        <f t="shared" si="77"/>
        <v>7.7207442397195687E-3</v>
      </c>
      <c r="BC54">
        <f t="shared" si="78"/>
        <v>3.7578903864149509</v>
      </c>
      <c r="BD54">
        <f t="shared" si="79"/>
        <v>236.05599659823849</v>
      </c>
      <c r="BE54" t="s">
        <v>561</v>
      </c>
      <c r="BF54">
        <v>580.5</v>
      </c>
      <c r="BG54">
        <f t="shared" si="80"/>
        <v>580.5</v>
      </c>
      <c r="BH54">
        <f t="shared" si="81"/>
        <v>0.31842277982531431</v>
      </c>
      <c r="BI54">
        <f t="shared" si="82"/>
        <v>0.37894432542652867</v>
      </c>
      <c r="BJ54">
        <f t="shared" si="83"/>
        <v>0.92188461316896131</v>
      </c>
      <c r="BK54">
        <f t="shared" si="84"/>
        <v>0.18702845734855475</v>
      </c>
      <c r="BL54">
        <f t="shared" si="85"/>
        <v>0.85347303849936318</v>
      </c>
      <c r="BM54">
        <f t="shared" si="86"/>
        <v>0.29372159038393003</v>
      </c>
      <c r="BN54">
        <f t="shared" si="87"/>
        <v>0.70627840961606991</v>
      </c>
      <c r="BO54">
        <f t="shared" si="88"/>
        <v>2000.06</v>
      </c>
      <c r="BP54">
        <f t="shared" si="89"/>
        <v>1681.2479942098057</v>
      </c>
      <c r="BQ54">
        <f t="shared" si="90"/>
        <v>0.84059877914152858</v>
      </c>
      <c r="BR54">
        <f t="shared" si="91"/>
        <v>0.16075564374315018</v>
      </c>
      <c r="BS54">
        <v>6</v>
      </c>
      <c r="BT54">
        <v>0.5</v>
      </c>
      <c r="BU54" t="s">
        <v>368</v>
      </c>
      <c r="BV54">
        <v>2</v>
      </c>
      <c r="BW54">
        <v>1628181243.5999999</v>
      </c>
      <c r="BX54">
        <v>59.369900000000001</v>
      </c>
      <c r="BY54">
        <v>74.993700000000004</v>
      </c>
      <c r="BZ54">
        <v>30.429200000000002</v>
      </c>
      <c r="CA54">
        <v>23.254300000000001</v>
      </c>
      <c r="CB54">
        <v>60.118400000000001</v>
      </c>
      <c r="CC54">
        <v>30.115400000000001</v>
      </c>
      <c r="CD54">
        <v>500.13200000000001</v>
      </c>
      <c r="CE54">
        <v>99.739500000000007</v>
      </c>
      <c r="CF54">
        <v>9.9640599999999996E-2</v>
      </c>
      <c r="CG54">
        <v>30.222799999999999</v>
      </c>
      <c r="CH54">
        <v>30.194700000000001</v>
      </c>
      <c r="CI54">
        <v>999.9</v>
      </c>
      <c r="CJ54">
        <v>0</v>
      </c>
      <c r="CK54">
        <v>0</v>
      </c>
      <c r="CL54">
        <v>10051.200000000001</v>
      </c>
      <c r="CM54">
        <v>0</v>
      </c>
      <c r="CN54">
        <v>1444.7</v>
      </c>
      <c r="CO54">
        <v>-15.623699999999999</v>
      </c>
      <c r="CP54">
        <v>61.233199999999997</v>
      </c>
      <c r="CQ54">
        <v>76.7791</v>
      </c>
      <c r="CR54">
        <v>7.1749000000000001</v>
      </c>
      <c r="CS54">
        <v>74.993700000000004</v>
      </c>
      <c r="CT54">
        <v>23.254300000000001</v>
      </c>
      <c r="CU54">
        <v>3.0349900000000001</v>
      </c>
      <c r="CV54">
        <v>2.3193700000000002</v>
      </c>
      <c r="CW54">
        <v>24.2211</v>
      </c>
      <c r="CX54">
        <v>19.811599999999999</v>
      </c>
      <c r="CY54">
        <v>2000.06</v>
      </c>
      <c r="CZ54">
        <v>0.979993</v>
      </c>
      <c r="DA54">
        <v>2.0007199999999999E-2</v>
      </c>
      <c r="DB54">
        <v>0</v>
      </c>
      <c r="DC54">
        <v>748.86300000000006</v>
      </c>
      <c r="DD54">
        <v>4.9996700000000001</v>
      </c>
      <c r="DE54">
        <v>15190.2</v>
      </c>
      <c r="DF54">
        <v>16734.5</v>
      </c>
      <c r="DG54">
        <v>48.125</v>
      </c>
      <c r="DH54">
        <v>49.75</v>
      </c>
      <c r="DI54">
        <v>48.75</v>
      </c>
      <c r="DJ54">
        <v>49.561999999999998</v>
      </c>
      <c r="DK54">
        <v>49.625</v>
      </c>
      <c r="DL54">
        <v>1955.15</v>
      </c>
      <c r="DM54">
        <v>39.92</v>
      </c>
      <c r="DN54">
        <v>0</v>
      </c>
      <c r="DO54">
        <v>113.40000009536701</v>
      </c>
      <c r="DP54">
        <v>0</v>
      </c>
      <c r="DQ54">
        <v>748.93092000000001</v>
      </c>
      <c r="DR54">
        <v>-1.1704615350546199</v>
      </c>
      <c r="DS54">
        <v>-189.32307692367499</v>
      </c>
      <c r="DT54">
        <v>15239.804</v>
      </c>
      <c r="DU54">
        <v>15</v>
      </c>
      <c r="DV54">
        <v>1628181204.0999999</v>
      </c>
      <c r="DW54" t="s">
        <v>562</v>
      </c>
      <c r="DX54">
        <v>1628181186.0999999</v>
      </c>
      <c r="DY54">
        <v>1628181204.0999999</v>
      </c>
      <c r="DZ54">
        <v>42</v>
      </c>
      <c r="EA54">
        <v>0.14099999999999999</v>
      </c>
      <c r="EB54">
        <v>-1.2999999999999999E-2</v>
      </c>
      <c r="EC54">
        <v>-0.73099999999999998</v>
      </c>
      <c r="ED54">
        <v>0.312</v>
      </c>
      <c r="EE54">
        <v>75</v>
      </c>
      <c r="EF54">
        <v>23</v>
      </c>
      <c r="EG54">
        <v>0.14000000000000001</v>
      </c>
      <c r="EH54">
        <v>0.01</v>
      </c>
      <c r="EI54">
        <v>12.6628902815755</v>
      </c>
      <c r="EJ54">
        <v>-2.69137978991646E-2</v>
      </c>
      <c r="EK54">
        <v>4.7530643177663E-2</v>
      </c>
      <c r="EL54">
        <v>1</v>
      </c>
      <c r="EM54">
        <v>0.49762562758703899</v>
      </c>
      <c r="EN54">
        <v>0.10658450951652999</v>
      </c>
      <c r="EO54">
        <v>1.8640065443002601E-2</v>
      </c>
      <c r="EP54">
        <v>1</v>
      </c>
      <c r="EQ54">
        <v>2</v>
      </c>
      <c r="ER54">
        <v>2</v>
      </c>
      <c r="ES54" t="s">
        <v>370</v>
      </c>
      <c r="ET54">
        <v>2.9205399999999999</v>
      </c>
      <c r="EU54">
        <v>2.7865899999999999</v>
      </c>
      <c r="EV54">
        <v>1.6099700000000002E-2</v>
      </c>
      <c r="EW54">
        <v>2.0125000000000001E-2</v>
      </c>
      <c r="EX54">
        <v>0.136047</v>
      </c>
      <c r="EY54">
        <v>0.113938</v>
      </c>
      <c r="EZ54">
        <v>23873.4</v>
      </c>
      <c r="FA54">
        <v>20609.8</v>
      </c>
      <c r="FB54">
        <v>23970.400000000001</v>
      </c>
      <c r="FC54">
        <v>20643.3</v>
      </c>
      <c r="FD54">
        <v>30426.9</v>
      </c>
      <c r="FE54">
        <v>26187</v>
      </c>
      <c r="FF54">
        <v>39038.800000000003</v>
      </c>
      <c r="FG54">
        <v>32854.300000000003</v>
      </c>
      <c r="FH54">
        <v>2.0180500000000001</v>
      </c>
      <c r="FI54">
        <v>1.7986200000000001</v>
      </c>
      <c r="FJ54">
        <v>3.8981399999999999E-2</v>
      </c>
      <c r="FK54">
        <v>0</v>
      </c>
      <c r="FL54">
        <v>29.560199999999998</v>
      </c>
      <c r="FM54">
        <v>999.9</v>
      </c>
      <c r="FN54">
        <v>30.338000000000001</v>
      </c>
      <c r="FO54">
        <v>46.357999999999997</v>
      </c>
      <c r="FP54">
        <v>31.434699999999999</v>
      </c>
      <c r="FQ54">
        <v>60.373899999999999</v>
      </c>
      <c r="FR54">
        <v>35.0321</v>
      </c>
      <c r="FS54">
        <v>1</v>
      </c>
      <c r="FT54">
        <v>0.44463399999999997</v>
      </c>
      <c r="FU54">
        <v>2.2316099999999999</v>
      </c>
      <c r="FV54">
        <v>20.401800000000001</v>
      </c>
      <c r="FW54">
        <v>5.2467899999999998</v>
      </c>
      <c r="FX54">
        <v>11.997999999999999</v>
      </c>
      <c r="FY54">
        <v>4.9638</v>
      </c>
      <c r="FZ54">
        <v>3.3010000000000002</v>
      </c>
      <c r="GA54">
        <v>9999</v>
      </c>
      <c r="GB54">
        <v>9999</v>
      </c>
      <c r="GC54">
        <v>9999</v>
      </c>
      <c r="GD54">
        <v>999.9</v>
      </c>
      <c r="GE54">
        <v>1.8709800000000001</v>
      </c>
      <c r="GF54">
        <v>1.8762300000000001</v>
      </c>
      <c r="GG54">
        <v>1.8763700000000001</v>
      </c>
      <c r="GH54">
        <v>1.8751</v>
      </c>
      <c r="GI54">
        <v>1.8773200000000001</v>
      </c>
      <c r="GJ54">
        <v>1.87331</v>
      </c>
      <c r="GK54">
        <v>1.87103</v>
      </c>
      <c r="GL54">
        <v>1.8782000000000001</v>
      </c>
      <c r="GM54">
        <v>5</v>
      </c>
      <c r="GN54">
        <v>0</v>
      </c>
      <c r="GO54">
        <v>0</v>
      </c>
      <c r="GP54">
        <v>0</v>
      </c>
      <c r="GQ54" t="s">
        <v>371</v>
      </c>
      <c r="GR54" t="s">
        <v>372</v>
      </c>
      <c r="GS54" t="s">
        <v>373</v>
      </c>
      <c r="GT54" t="s">
        <v>373</v>
      </c>
      <c r="GU54" t="s">
        <v>373</v>
      </c>
      <c r="GV54" t="s">
        <v>373</v>
      </c>
      <c r="GW54">
        <v>0</v>
      </c>
      <c r="GX54">
        <v>100</v>
      </c>
      <c r="GY54">
        <v>100</v>
      </c>
      <c r="GZ54">
        <v>-0.748</v>
      </c>
      <c r="HA54">
        <v>0.31380000000000002</v>
      </c>
      <c r="HB54">
        <v>-0.81697037123184801</v>
      </c>
      <c r="HC54">
        <v>1.17587188380478E-3</v>
      </c>
      <c r="HD54">
        <v>-6.2601144054332803E-7</v>
      </c>
      <c r="HE54">
        <v>2.41796582943236E-10</v>
      </c>
      <c r="HF54">
        <v>0.31382479847994099</v>
      </c>
      <c r="HG54">
        <v>0</v>
      </c>
      <c r="HH54">
        <v>0</v>
      </c>
      <c r="HI54">
        <v>0</v>
      </c>
      <c r="HJ54">
        <v>2</v>
      </c>
      <c r="HK54">
        <v>2154</v>
      </c>
      <c r="HL54">
        <v>1</v>
      </c>
      <c r="HM54">
        <v>23</v>
      </c>
      <c r="HN54">
        <v>1</v>
      </c>
      <c r="HO54">
        <v>0.7</v>
      </c>
      <c r="HP54">
        <v>18</v>
      </c>
      <c r="HQ54">
        <v>508.66699999999997</v>
      </c>
      <c r="HR54">
        <v>431.69900000000001</v>
      </c>
      <c r="HS54">
        <v>27.0015</v>
      </c>
      <c r="HT54">
        <v>32.8889</v>
      </c>
      <c r="HU54">
        <v>30.000699999999998</v>
      </c>
      <c r="HV54">
        <v>32.766199999999998</v>
      </c>
      <c r="HW54">
        <v>32.736899999999999</v>
      </c>
      <c r="HX54">
        <v>6.1985799999999998</v>
      </c>
      <c r="HY54">
        <v>21.494900000000001</v>
      </c>
      <c r="HZ54">
        <v>9.5831199999999992</v>
      </c>
      <c r="IA54">
        <v>27</v>
      </c>
      <c r="IB54">
        <v>75</v>
      </c>
      <c r="IC54">
        <v>23.086099999999998</v>
      </c>
      <c r="ID54">
        <v>98.5578</v>
      </c>
      <c r="IE54">
        <v>94.004199999999997</v>
      </c>
    </row>
    <row r="55" spans="1:239" x14ac:dyDescent="0.3">
      <c r="A55">
        <v>39</v>
      </c>
      <c r="B55">
        <v>1628181350.0999999</v>
      </c>
      <c r="C55">
        <v>6592.5</v>
      </c>
      <c r="D55" t="s">
        <v>563</v>
      </c>
      <c r="E55" t="s">
        <v>564</v>
      </c>
      <c r="F55">
        <v>0</v>
      </c>
      <c r="G55" t="s">
        <v>362</v>
      </c>
      <c r="H55" t="s">
        <v>534</v>
      </c>
      <c r="I55" t="s">
        <v>364</v>
      </c>
      <c r="J55">
        <v>1628181350.0999999</v>
      </c>
      <c r="K55">
        <f t="shared" si="46"/>
        <v>6.2070499592301901E-3</v>
      </c>
      <c r="L55">
        <f t="shared" si="47"/>
        <v>6.20704995923019</v>
      </c>
      <c r="M55">
        <f t="shared" si="48"/>
        <v>8.6661769550831611</v>
      </c>
      <c r="N55">
        <f t="shared" si="49"/>
        <v>39.363100000000003</v>
      </c>
      <c r="O55">
        <f t="shared" si="50"/>
        <v>11.343069016411649</v>
      </c>
      <c r="P55">
        <f t="shared" si="51"/>
        <v>1.1324947998592101</v>
      </c>
      <c r="Q55">
        <f t="shared" si="52"/>
        <v>3.9300215833862904</v>
      </c>
      <c r="R55">
        <f t="shared" si="53"/>
        <v>0.54846970848385224</v>
      </c>
      <c r="S55">
        <f t="shared" si="54"/>
        <v>2.9259730714522925</v>
      </c>
      <c r="T55">
        <f t="shared" si="55"/>
        <v>0.4971006766822077</v>
      </c>
      <c r="U55">
        <f t="shared" si="56"/>
        <v>0.31490132264358406</v>
      </c>
      <c r="V55">
        <f t="shared" si="57"/>
        <v>321.50121338129162</v>
      </c>
      <c r="W55">
        <f t="shared" si="58"/>
        <v>30.342832687476609</v>
      </c>
      <c r="X55">
        <f t="shared" si="59"/>
        <v>29.855799999999999</v>
      </c>
      <c r="Y55">
        <f t="shared" si="60"/>
        <v>4.2252887225353906</v>
      </c>
      <c r="Z55">
        <f t="shared" si="61"/>
        <v>70.726056519697295</v>
      </c>
      <c r="AA55">
        <f t="shared" si="62"/>
        <v>3.0238914796470699</v>
      </c>
      <c r="AB55">
        <f t="shared" si="63"/>
        <v>4.2754984915706595</v>
      </c>
      <c r="AC55">
        <f t="shared" si="64"/>
        <v>1.2013972428883206</v>
      </c>
      <c r="AD55">
        <f t="shared" si="65"/>
        <v>-273.73090320205137</v>
      </c>
      <c r="AE55">
        <f t="shared" si="66"/>
        <v>32.432384382904829</v>
      </c>
      <c r="AF55">
        <f t="shared" si="67"/>
        <v>2.4635970030775693</v>
      </c>
      <c r="AG55">
        <f t="shared" si="68"/>
        <v>82.666291565222636</v>
      </c>
      <c r="AH55">
        <v>0</v>
      </c>
      <c r="AI55">
        <v>0</v>
      </c>
      <c r="AJ55">
        <f t="shared" si="69"/>
        <v>1</v>
      </c>
      <c r="AK55">
        <f t="shared" si="70"/>
        <v>0</v>
      </c>
      <c r="AL55">
        <f t="shared" si="71"/>
        <v>52235.184504639386</v>
      </c>
      <c r="AM55" t="s">
        <v>365</v>
      </c>
      <c r="AN55">
        <v>10238.9</v>
      </c>
      <c r="AO55">
        <v>302.21199999999999</v>
      </c>
      <c r="AP55">
        <v>4052.3</v>
      </c>
      <c r="AQ55">
        <f t="shared" si="72"/>
        <v>0.92542210596451402</v>
      </c>
      <c r="AR55">
        <v>-0.32343011824092399</v>
      </c>
      <c r="AS55" t="s">
        <v>565</v>
      </c>
      <c r="AT55">
        <v>10332.299999999999</v>
      </c>
      <c r="AU55">
        <v>755.66461538461499</v>
      </c>
      <c r="AV55">
        <v>832.72400000000005</v>
      </c>
      <c r="AW55">
        <f t="shared" si="73"/>
        <v>9.2538926001154098E-2</v>
      </c>
      <c r="AX55">
        <v>0.5</v>
      </c>
      <c r="AY55">
        <f t="shared" si="74"/>
        <v>1681.1469001975604</v>
      </c>
      <c r="AZ55">
        <f t="shared" si="75"/>
        <v>8.6661769550831611</v>
      </c>
      <c r="BA55">
        <f t="shared" si="76"/>
        <v>77.785764297225825</v>
      </c>
      <c r="BB55">
        <f t="shared" si="77"/>
        <v>5.3473060993466243E-3</v>
      </c>
      <c r="BC55">
        <f t="shared" si="78"/>
        <v>3.8663182519057933</v>
      </c>
      <c r="BD55">
        <f t="shared" si="79"/>
        <v>234.5743830557808</v>
      </c>
      <c r="BE55" t="s">
        <v>566</v>
      </c>
      <c r="BF55">
        <v>592.39</v>
      </c>
      <c r="BG55">
        <f t="shared" si="80"/>
        <v>592.39</v>
      </c>
      <c r="BH55">
        <f t="shared" si="81"/>
        <v>0.28861183297226933</v>
      </c>
      <c r="BI55">
        <f t="shared" si="82"/>
        <v>0.32063455281144171</v>
      </c>
      <c r="BJ55">
        <f t="shared" si="83"/>
        <v>0.93053749953033449</v>
      </c>
      <c r="BK55">
        <f t="shared" si="84"/>
        <v>0.14525474374827535</v>
      </c>
      <c r="BL55">
        <f t="shared" si="85"/>
        <v>0.85853345308163431</v>
      </c>
      <c r="BM55">
        <f t="shared" si="86"/>
        <v>0.25135582488971608</v>
      </c>
      <c r="BN55">
        <f t="shared" si="87"/>
        <v>0.74864417511028392</v>
      </c>
      <c r="BO55">
        <f t="shared" si="88"/>
        <v>1999.94</v>
      </c>
      <c r="BP55">
        <f t="shared" si="89"/>
        <v>1681.1469001975604</v>
      </c>
      <c r="BQ55">
        <f t="shared" si="90"/>
        <v>0.84059866805882189</v>
      </c>
      <c r="BR55">
        <f t="shared" si="91"/>
        <v>0.16075542935352641</v>
      </c>
      <c r="BS55">
        <v>6</v>
      </c>
      <c r="BT55">
        <v>0.5</v>
      </c>
      <c r="BU55" t="s">
        <v>368</v>
      </c>
      <c r="BV55">
        <v>2</v>
      </c>
      <c r="BW55">
        <v>1628181350.0999999</v>
      </c>
      <c r="BX55">
        <v>39.363100000000003</v>
      </c>
      <c r="BY55">
        <v>50.052500000000002</v>
      </c>
      <c r="BZ55">
        <v>30.287299999999998</v>
      </c>
      <c r="CA55">
        <v>23.066600000000001</v>
      </c>
      <c r="CB55">
        <v>40.078800000000001</v>
      </c>
      <c r="CC55">
        <v>29.973099999999999</v>
      </c>
      <c r="CD55">
        <v>500.15</v>
      </c>
      <c r="CE55">
        <v>99.740399999999994</v>
      </c>
      <c r="CF55">
        <v>9.9845900000000001E-2</v>
      </c>
      <c r="CG55">
        <v>30.061399999999999</v>
      </c>
      <c r="CH55">
        <v>29.855799999999999</v>
      </c>
      <c r="CI55">
        <v>999.9</v>
      </c>
      <c r="CJ55">
        <v>0</v>
      </c>
      <c r="CK55">
        <v>0</v>
      </c>
      <c r="CL55">
        <v>10005.6</v>
      </c>
      <c r="CM55">
        <v>0</v>
      </c>
      <c r="CN55">
        <v>1541.29</v>
      </c>
      <c r="CO55">
        <v>-10.689399999999999</v>
      </c>
      <c r="CP55">
        <v>40.592500000000001</v>
      </c>
      <c r="CQ55">
        <v>51.234299999999998</v>
      </c>
      <c r="CR55">
        <v>7.2207600000000003</v>
      </c>
      <c r="CS55">
        <v>50.052500000000002</v>
      </c>
      <c r="CT55">
        <v>23.066600000000001</v>
      </c>
      <c r="CU55">
        <v>3.0208699999999999</v>
      </c>
      <c r="CV55">
        <v>2.3006700000000002</v>
      </c>
      <c r="CW55">
        <v>24.1434</v>
      </c>
      <c r="CX55">
        <v>19.681100000000001</v>
      </c>
      <c r="CY55">
        <v>1999.94</v>
      </c>
      <c r="CZ55">
        <v>0.979993</v>
      </c>
      <c r="DA55">
        <v>2.0007199999999999E-2</v>
      </c>
      <c r="DB55">
        <v>0</v>
      </c>
      <c r="DC55">
        <v>755.51599999999996</v>
      </c>
      <c r="DD55">
        <v>4.9996700000000001</v>
      </c>
      <c r="DE55">
        <v>15353.6</v>
      </c>
      <c r="DF55">
        <v>16733.400000000001</v>
      </c>
      <c r="DG55">
        <v>48.186999999999998</v>
      </c>
      <c r="DH55">
        <v>49.561999999999998</v>
      </c>
      <c r="DI55">
        <v>48.811999999999998</v>
      </c>
      <c r="DJ55">
        <v>49.436999999999998</v>
      </c>
      <c r="DK55">
        <v>49.686999999999998</v>
      </c>
      <c r="DL55">
        <v>1955.03</v>
      </c>
      <c r="DM55">
        <v>39.909999999999997</v>
      </c>
      <c r="DN55">
        <v>0</v>
      </c>
      <c r="DO55">
        <v>106.200000047684</v>
      </c>
      <c r="DP55">
        <v>0</v>
      </c>
      <c r="DQ55">
        <v>755.66461538461499</v>
      </c>
      <c r="DR55">
        <v>-2.3130256478557101</v>
      </c>
      <c r="DS55">
        <v>1676.51965538388</v>
      </c>
      <c r="DT55">
        <v>15246.907692307699</v>
      </c>
      <c r="DU55">
        <v>15</v>
      </c>
      <c r="DV55">
        <v>1628181308.0999999</v>
      </c>
      <c r="DW55" t="s">
        <v>567</v>
      </c>
      <c r="DX55">
        <v>1628181299.0999999</v>
      </c>
      <c r="DY55">
        <v>1628181308.0999999</v>
      </c>
      <c r="DZ55">
        <v>43</v>
      </c>
      <c r="EA55">
        <v>5.5E-2</v>
      </c>
      <c r="EB55">
        <v>0</v>
      </c>
      <c r="EC55">
        <v>-0.70399999999999996</v>
      </c>
      <c r="ED55">
        <v>0.29399999999999998</v>
      </c>
      <c r="EE55">
        <v>50</v>
      </c>
      <c r="EF55">
        <v>23</v>
      </c>
      <c r="EG55">
        <v>0.15</v>
      </c>
      <c r="EH55">
        <v>0.01</v>
      </c>
      <c r="EI55">
        <v>8.6751006401941293</v>
      </c>
      <c r="EJ55">
        <v>-0.45166670370248602</v>
      </c>
      <c r="EK55">
        <v>7.4573734177595705E-2</v>
      </c>
      <c r="EL55">
        <v>1</v>
      </c>
      <c r="EM55">
        <v>0.53841938996167504</v>
      </c>
      <c r="EN55">
        <v>0.103169583506243</v>
      </c>
      <c r="EO55">
        <v>1.9253957488723598E-2</v>
      </c>
      <c r="EP55">
        <v>1</v>
      </c>
      <c r="EQ55">
        <v>2</v>
      </c>
      <c r="ER55">
        <v>2</v>
      </c>
      <c r="ES55" t="s">
        <v>370</v>
      </c>
      <c r="ET55">
        <v>2.9204500000000002</v>
      </c>
      <c r="EU55">
        <v>2.7863799999999999</v>
      </c>
      <c r="EV55">
        <v>1.0779499999999999E-2</v>
      </c>
      <c r="EW55">
        <v>1.35269E-2</v>
      </c>
      <c r="EX55">
        <v>0.135578</v>
      </c>
      <c r="EY55">
        <v>0.11328199999999999</v>
      </c>
      <c r="EZ55">
        <v>23993.9</v>
      </c>
      <c r="FA55">
        <v>20744.099999999999</v>
      </c>
      <c r="FB55">
        <v>23962.5</v>
      </c>
      <c r="FC55">
        <v>20639.400000000001</v>
      </c>
      <c r="FD55">
        <v>30434.799999999999</v>
      </c>
      <c r="FE55">
        <v>26202.9</v>
      </c>
      <c r="FF55">
        <v>39026.9</v>
      </c>
      <c r="FG55">
        <v>32849.699999999997</v>
      </c>
      <c r="FH55">
        <v>2.0165799999999998</v>
      </c>
      <c r="FI55">
        <v>1.7962</v>
      </c>
      <c r="FJ55">
        <v>3.9003799999999998E-2</v>
      </c>
      <c r="FK55">
        <v>0</v>
      </c>
      <c r="FL55">
        <v>29.220600000000001</v>
      </c>
      <c r="FM55">
        <v>999.9</v>
      </c>
      <c r="FN55">
        <v>29.818999999999999</v>
      </c>
      <c r="FO55">
        <v>46.478000000000002</v>
      </c>
      <c r="FP55">
        <v>31.084700000000002</v>
      </c>
      <c r="FQ55">
        <v>60.353900000000003</v>
      </c>
      <c r="FR55">
        <v>34.911900000000003</v>
      </c>
      <c r="FS55">
        <v>1</v>
      </c>
      <c r="FT55">
        <v>0.45467999999999997</v>
      </c>
      <c r="FU55">
        <v>2.0637599999999998</v>
      </c>
      <c r="FV55">
        <v>20.404199999999999</v>
      </c>
      <c r="FW55">
        <v>5.2467899999999998</v>
      </c>
      <c r="FX55">
        <v>11.997999999999999</v>
      </c>
      <c r="FY55">
        <v>4.9635499999999997</v>
      </c>
      <c r="FZ55">
        <v>3.3010000000000002</v>
      </c>
      <c r="GA55">
        <v>9999</v>
      </c>
      <c r="GB55">
        <v>9999</v>
      </c>
      <c r="GC55">
        <v>9999</v>
      </c>
      <c r="GD55">
        <v>999.9</v>
      </c>
      <c r="GE55">
        <v>1.871</v>
      </c>
      <c r="GF55">
        <v>1.8762399999999999</v>
      </c>
      <c r="GG55">
        <v>1.8763700000000001</v>
      </c>
      <c r="GH55">
        <v>1.8750500000000001</v>
      </c>
      <c r="GI55">
        <v>1.8773200000000001</v>
      </c>
      <c r="GJ55">
        <v>1.8733200000000001</v>
      </c>
      <c r="GK55">
        <v>1.87103</v>
      </c>
      <c r="GL55">
        <v>1.8782000000000001</v>
      </c>
      <c r="GM55">
        <v>5</v>
      </c>
      <c r="GN55">
        <v>0</v>
      </c>
      <c r="GO55">
        <v>0</v>
      </c>
      <c r="GP55">
        <v>0</v>
      </c>
      <c r="GQ55" t="s">
        <v>371</v>
      </c>
      <c r="GR55" t="s">
        <v>372</v>
      </c>
      <c r="GS55" t="s">
        <v>373</v>
      </c>
      <c r="GT55" t="s">
        <v>373</v>
      </c>
      <c r="GU55" t="s">
        <v>373</v>
      </c>
      <c r="GV55" t="s">
        <v>373</v>
      </c>
      <c r="GW55">
        <v>0</v>
      </c>
      <c r="GX55">
        <v>100</v>
      </c>
      <c r="GY55">
        <v>100</v>
      </c>
      <c r="GZ55">
        <v>-0.71599999999999997</v>
      </c>
      <c r="HA55">
        <v>0.31419999999999998</v>
      </c>
      <c r="HB55">
        <v>-0.76186849518545496</v>
      </c>
      <c r="HC55">
        <v>1.17587188380478E-3</v>
      </c>
      <c r="HD55">
        <v>-6.2601144054332803E-7</v>
      </c>
      <c r="HE55">
        <v>2.41796582943236E-10</v>
      </c>
      <c r="HF55">
        <v>0.31418014823889301</v>
      </c>
      <c r="HG55">
        <v>0</v>
      </c>
      <c r="HH55">
        <v>0</v>
      </c>
      <c r="HI55">
        <v>0</v>
      </c>
      <c r="HJ55">
        <v>2</v>
      </c>
      <c r="HK55">
        <v>2154</v>
      </c>
      <c r="HL55">
        <v>1</v>
      </c>
      <c r="HM55">
        <v>23</v>
      </c>
      <c r="HN55">
        <v>0.8</v>
      </c>
      <c r="HO55">
        <v>0.7</v>
      </c>
      <c r="HP55">
        <v>18</v>
      </c>
      <c r="HQ55">
        <v>508.483</v>
      </c>
      <c r="HR55">
        <v>430.76400000000001</v>
      </c>
      <c r="HS55">
        <v>26.998200000000001</v>
      </c>
      <c r="HT55">
        <v>33.0124</v>
      </c>
      <c r="HU55">
        <v>30</v>
      </c>
      <c r="HV55">
        <v>32.862099999999998</v>
      </c>
      <c r="HW55">
        <v>32.818300000000001</v>
      </c>
      <c r="HX55">
        <v>5.1005200000000004</v>
      </c>
      <c r="HY55">
        <v>20.130299999999998</v>
      </c>
      <c r="HZ55">
        <v>7.86416</v>
      </c>
      <c r="IA55">
        <v>27</v>
      </c>
      <c r="IB55">
        <v>50</v>
      </c>
      <c r="IC55">
        <v>23.0015</v>
      </c>
      <c r="ID55">
        <v>98.526899999999998</v>
      </c>
      <c r="IE55">
        <v>93.9893</v>
      </c>
    </row>
    <row r="56" spans="1:239" x14ac:dyDescent="0.3">
      <c r="A56">
        <v>40</v>
      </c>
      <c r="B56">
        <v>1628181456.5999999</v>
      </c>
      <c r="C56">
        <v>6699</v>
      </c>
      <c r="D56" t="s">
        <v>568</v>
      </c>
      <c r="E56" t="s">
        <v>569</v>
      </c>
      <c r="F56">
        <v>0</v>
      </c>
      <c r="G56" t="s">
        <v>362</v>
      </c>
      <c r="H56" t="s">
        <v>534</v>
      </c>
      <c r="I56" t="s">
        <v>364</v>
      </c>
      <c r="J56">
        <v>1628181456.5999999</v>
      </c>
      <c r="K56">
        <f t="shared" si="46"/>
        <v>6.5156909347933445E-3</v>
      </c>
      <c r="L56">
        <f t="shared" si="47"/>
        <v>6.5156909347933443</v>
      </c>
      <c r="M56">
        <f t="shared" si="48"/>
        <v>3.6245908609494122</v>
      </c>
      <c r="N56">
        <f t="shared" si="49"/>
        <v>15.597300000000001</v>
      </c>
      <c r="O56">
        <f t="shared" si="50"/>
        <v>4.2361285221421916</v>
      </c>
      <c r="P56">
        <f t="shared" si="51"/>
        <v>0.42292675613038744</v>
      </c>
      <c r="Q56">
        <f t="shared" si="52"/>
        <v>1.5572038145000999</v>
      </c>
      <c r="R56">
        <f t="shared" si="53"/>
        <v>0.56718209748164228</v>
      </c>
      <c r="S56">
        <f t="shared" si="54"/>
        <v>2.9228664159070545</v>
      </c>
      <c r="T56">
        <f t="shared" si="55"/>
        <v>0.5123829516926901</v>
      </c>
      <c r="U56">
        <f t="shared" si="56"/>
        <v>0.32472048444592455</v>
      </c>
      <c r="V56">
        <f t="shared" si="57"/>
        <v>321.47625638141773</v>
      </c>
      <c r="W56">
        <f t="shared" si="58"/>
        <v>30.347284488584506</v>
      </c>
      <c r="X56">
        <f t="shared" si="59"/>
        <v>29.931999999999999</v>
      </c>
      <c r="Y56">
        <f t="shared" si="60"/>
        <v>4.2438373290891249</v>
      </c>
      <c r="Z56">
        <f t="shared" si="61"/>
        <v>70.303134510249635</v>
      </c>
      <c r="AA56">
        <f t="shared" si="62"/>
        <v>3.0204400685757999</v>
      </c>
      <c r="AB56">
        <f t="shared" si="63"/>
        <v>4.2963092465463886</v>
      </c>
      <c r="AC56">
        <f t="shared" si="64"/>
        <v>1.223397260513325</v>
      </c>
      <c r="AD56">
        <f t="shared" si="65"/>
        <v>-287.3419702243865</v>
      </c>
      <c r="AE56">
        <f t="shared" si="66"/>
        <v>33.721600881877904</v>
      </c>
      <c r="AF56">
        <f t="shared" si="67"/>
        <v>2.5662918885588817</v>
      </c>
      <c r="AG56">
        <f t="shared" si="68"/>
        <v>70.422178927468039</v>
      </c>
      <c r="AH56">
        <v>0</v>
      </c>
      <c r="AI56">
        <v>0</v>
      </c>
      <c r="AJ56">
        <f t="shared" si="69"/>
        <v>1</v>
      </c>
      <c r="AK56">
        <f t="shared" si="70"/>
        <v>0</v>
      </c>
      <c r="AL56">
        <f t="shared" si="71"/>
        <v>52131.840880323711</v>
      </c>
      <c r="AM56" t="s">
        <v>365</v>
      </c>
      <c r="AN56">
        <v>10238.9</v>
      </c>
      <c r="AO56">
        <v>302.21199999999999</v>
      </c>
      <c r="AP56">
        <v>4052.3</v>
      </c>
      <c r="AQ56">
        <f t="shared" si="72"/>
        <v>0.92542210596451402</v>
      </c>
      <c r="AR56">
        <v>-0.32343011824092399</v>
      </c>
      <c r="AS56" t="s">
        <v>570</v>
      </c>
      <c r="AT56">
        <v>10333</v>
      </c>
      <c r="AU56">
        <v>767.67723999999998</v>
      </c>
      <c r="AV56">
        <v>821.74699999999996</v>
      </c>
      <c r="AW56">
        <f t="shared" si="73"/>
        <v>6.5798548701729298E-2</v>
      </c>
      <c r="AX56">
        <v>0.5</v>
      </c>
      <c r="AY56">
        <f t="shared" si="74"/>
        <v>1681.0128001976257</v>
      </c>
      <c r="AZ56">
        <f t="shared" si="75"/>
        <v>3.6245908609494122</v>
      </c>
      <c r="BA56">
        <f t="shared" si="76"/>
        <v>55.304101301016907</v>
      </c>
      <c r="BB56">
        <f t="shared" si="77"/>
        <v>2.3485966190895115E-3</v>
      </c>
      <c r="BC56">
        <f t="shared" si="78"/>
        <v>3.9313231444714742</v>
      </c>
      <c r="BD56">
        <f t="shared" si="79"/>
        <v>233.69500733191776</v>
      </c>
      <c r="BE56" t="s">
        <v>571</v>
      </c>
      <c r="BF56">
        <v>580.25</v>
      </c>
      <c r="BG56">
        <f t="shared" si="80"/>
        <v>580.25</v>
      </c>
      <c r="BH56">
        <f t="shared" si="81"/>
        <v>0.29388242366567807</v>
      </c>
      <c r="BI56">
        <f t="shared" si="82"/>
        <v>0.22389412704919723</v>
      </c>
      <c r="BJ56">
        <f t="shared" si="83"/>
        <v>0.930445414092539</v>
      </c>
      <c r="BK56">
        <f t="shared" si="84"/>
        <v>0.1040733733049746</v>
      </c>
      <c r="BL56">
        <f t="shared" si="85"/>
        <v>0.86146058439161965</v>
      </c>
      <c r="BM56">
        <f t="shared" si="86"/>
        <v>0.1692307137050158</v>
      </c>
      <c r="BN56">
        <f t="shared" si="87"/>
        <v>0.83076928629498425</v>
      </c>
      <c r="BO56">
        <f t="shared" si="88"/>
        <v>1999.78</v>
      </c>
      <c r="BP56">
        <f t="shared" si="89"/>
        <v>1681.0128001976257</v>
      </c>
      <c r="BQ56">
        <f t="shared" si="90"/>
        <v>0.84059886597406996</v>
      </c>
      <c r="BR56">
        <f t="shared" si="91"/>
        <v>0.16075581132995517</v>
      </c>
      <c r="BS56">
        <v>6</v>
      </c>
      <c r="BT56">
        <v>0.5</v>
      </c>
      <c r="BU56" t="s">
        <v>368</v>
      </c>
      <c r="BV56">
        <v>2</v>
      </c>
      <c r="BW56">
        <v>1628181456.5999999</v>
      </c>
      <c r="BX56">
        <v>15.597300000000001</v>
      </c>
      <c r="BY56">
        <v>20.065999999999999</v>
      </c>
      <c r="BZ56">
        <v>30.253399999999999</v>
      </c>
      <c r="CA56">
        <v>22.675799999999999</v>
      </c>
      <c r="CB56">
        <v>16.3705</v>
      </c>
      <c r="CC56">
        <v>29.9405</v>
      </c>
      <c r="CD56">
        <v>500.30900000000003</v>
      </c>
      <c r="CE56">
        <v>99.738</v>
      </c>
      <c r="CF56">
        <v>0.100037</v>
      </c>
      <c r="CG56">
        <v>30.146000000000001</v>
      </c>
      <c r="CH56">
        <v>29.931999999999999</v>
      </c>
      <c r="CI56">
        <v>999.9</v>
      </c>
      <c r="CJ56">
        <v>0</v>
      </c>
      <c r="CK56">
        <v>0</v>
      </c>
      <c r="CL56">
        <v>9988.1200000000008</v>
      </c>
      <c r="CM56">
        <v>0</v>
      </c>
      <c r="CN56">
        <v>1632.2</v>
      </c>
      <c r="CO56">
        <v>-4.4687700000000001</v>
      </c>
      <c r="CP56">
        <v>16.0838</v>
      </c>
      <c r="CQ56">
        <v>20.531600000000001</v>
      </c>
      <c r="CR56">
        <v>7.5775899999999998</v>
      </c>
      <c r="CS56">
        <v>20.065999999999999</v>
      </c>
      <c r="CT56">
        <v>22.675799999999999</v>
      </c>
      <c r="CU56">
        <v>3.0174099999999999</v>
      </c>
      <c r="CV56">
        <v>2.2616399999999999</v>
      </c>
      <c r="CW56">
        <v>24.124300000000002</v>
      </c>
      <c r="CX56">
        <v>19.405799999999999</v>
      </c>
      <c r="CY56">
        <v>1999.78</v>
      </c>
      <c r="CZ56">
        <v>0.97999000000000003</v>
      </c>
      <c r="DA56">
        <v>2.0010199999999999E-2</v>
      </c>
      <c r="DB56">
        <v>0</v>
      </c>
      <c r="DC56">
        <v>767.51300000000003</v>
      </c>
      <c r="DD56">
        <v>4.9996700000000001</v>
      </c>
      <c r="DE56">
        <v>15634</v>
      </c>
      <c r="DF56">
        <v>16732.099999999999</v>
      </c>
      <c r="DG56">
        <v>48.186999999999998</v>
      </c>
      <c r="DH56">
        <v>49.625</v>
      </c>
      <c r="DI56">
        <v>48.811999999999998</v>
      </c>
      <c r="DJ56">
        <v>49.5</v>
      </c>
      <c r="DK56">
        <v>49.686999999999998</v>
      </c>
      <c r="DL56">
        <v>1954.86</v>
      </c>
      <c r="DM56">
        <v>39.92</v>
      </c>
      <c r="DN56">
        <v>0</v>
      </c>
      <c r="DO56">
        <v>106</v>
      </c>
      <c r="DP56">
        <v>0</v>
      </c>
      <c r="DQ56">
        <v>767.67723999999998</v>
      </c>
      <c r="DR56">
        <v>-0.72469231375989696</v>
      </c>
      <c r="DS56">
        <v>1172.70769398675</v>
      </c>
      <c r="DT56">
        <v>15567.036</v>
      </c>
      <c r="DU56">
        <v>15</v>
      </c>
      <c r="DV56">
        <v>1628181416.5999999</v>
      </c>
      <c r="DW56" t="s">
        <v>572</v>
      </c>
      <c r="DX56">
        <v>1628181408.5999999</v>
      </c>
      <c r="DY56">
        <v>1628181416.5999999</v>
      </c>
      <c r="DZ56">
        <v>44</v>
      </c>
      <c r="EA56">
        <v>-0.03</v>
      </c>
      <c r="EB56">
        <v>-1E-3</v>
      </c>
      <c r="EC56">
        <v>-0.76800000000000002</v>
      </c>
      <c r="ED56">
        <v>0.28699999999999998</v>
      </c>
      <c r="EE56">
        <v>20</v>
      </c>
      <c r="EF56">
        <v>23</v>
      </c>
      <c r="EG56">
        <v>0.36</v>
      </c>
      <c r="EH56">
        <v>0.02</v>
      </c>
      <c r="EI56">
        <v>3.6284808698543198</v>
      </c>
      <c r="EJ56">
        <v>-0.20176521242630199</v>
      </c>
      <c r="EK56">
        <v>4.5451110128647103E-2</v>
      </c>
      <c r="EL56">
        <v>1</v>
      </c>
      <c r="EM56">
        <v>0.55611950472416005</v>
      </c>
      <c r="EN56">
        <v>0.100619164064348</v>
      </c>
      <c r="EO56">
        <v>1.77240022806321E-2</v>
      </c>
      <c r="EP56">
        <v>1</v>
      </c>
      <c r="EQ56">
        <v>2</v>
      </c>
      <c r="ER56">
        <v>2</v>
      </c>
      <c r="ES56" t="s">
        <v>370</v>
      </c>
      <c r="ET56">
        <v>2.92083</v>
      </c>
      <c r="EU56">
        <v>2.7864300000000002</v>
      </c>
      <c r="EV56">
        <v>4.4157199999999997E-3</v>
      </c>
      <c r="EW56">
        <v>5.4502999999999999E-3</v>
      </c>
      <c r="EX56">
        <v>0.135461</v>
      </c>
      <c r="EY56">
        <v>0.11193599999999999</v>
      </c>
      <c r="EZ56">
        <v>24147.599999999999</v>
      </c>
      <c r="FA56">
        <v>20914.7</v>
      </c>
      <c r="FB56">
        <v>23962.3</v>
      </c>
      <c r="FC56">
        <v>20640.599999999999</v>
      </c>
      <c r="FD56">
        <v>30439</v>
      </c>
      <c r="FE56">
        <v>26245.1</v>
      </c>
      <c r="FF56">
        <v>39026.699999999997</v>
      </c>
      <c r="FG56">
        <v>32852.6</v>
      </c>
      <c r="FH56">
        <v>2.0167999999999999</v>
      </c>
      <c r="FI56">
        <v>1.7946800000000001</v>
      </c>
      <c r="FJ56">
        <v>3.77223E-2</v>
      </c>
      <c r="FK56">
        <v>0</v>
      </c>
      <c r="FL56">
        <v>29.317699999999999</v>
      </c>
      <c r="FM56">
        <v>999.9</v>
      </c>
      <c r="FN56">
        <v>29.349</v>
      </c>
      <c r="FO56">
        <v>46.548999999999999</v>
      </c>
      <c r="FP56">
        <v>30.703900000000001</v>
      </c>
      <c r="FQ56">
        <v>60.343800000000002</v>
      </c>
      <c r="FR56">
        <v>34.767600000000002</v>
      </c>
      <c r="FS56">
        <v>1</v>
      </c>
      <c r="FT56">
        <v>0.45731699999999997</v>
      </c>
      <c r="FU56">
        <v>2.14514</v>
      </c>
      <c r="FV56">
        <v>20.403300000000002</v>
      </c>
      <c r="FW56">
        <v>5.24559</v>
      </c>
      <c r="FX56">
        <v>11.997999999999999</v>
      </c>
      <c r="FY56">
        <v>4.9638999999999998</v>
      </c>
      <c r="FZ56">
        <v>3.3010000000000002</v>
      </c>
      <c r="GA56">
        <v>9999</v>
      </c>
      <c r="GB56">
        <v>9999</v>
      </c>
      <c r="GC56">
        <v>9999</v>
      </c>
      <c r="GD56">
        <v>999.9</v>
      </c>
      <c r="GE56">
        <v>1.8709199999999999</v>
      </c>
      <c r="GF56">
        <v>1.8762399999999999</v>
      </c>
      <c r="GG56">
        <v>1.8763700000000001</v>
      </c>
      <c r="GH56">
        <v>1.87504</v>
      </c>
      <c r="GI56">
        <v>1.8773</v>
      </c>
      <c r="GJ56">
        <v>1.8733200000000001</v>
      </c>
      <c r="GK56">
        <v>1.87103</v>
      </c>
      <c r="GL56">
        <v>1.8782000000000001</v>
      </c>
      <c r="GM56">
        <v>5</v>
      </c>
      <c r="GN56">
        <v>0</v>
      </c>
      <c r="GO56">
        <v>0</v>
      </c>
      <c r="GP56">
        <v>0</v>
      </c>
      <c r="GQ56" t="s">
        <v>371</v>
      </c>
      <c r="GR56" t="s">
        <v>372</v>
      </c>
      <c r="GS56" t="s">
        <v>373</v>
      </c>
      <c r="GT56" t="s">
        <v>373</v>
      </c>
      <c r="GU56" t="s">
        <v>373</v>
      </c>
      <c r="GV56" t="s">
        <v>373</v>
      </c>
      <c r="GW56">
        <v>0</v>
      </c>
      <c r="GX56">
        <v>100</v>
      </c>
      <c r="GY56">
        <v>100</v>
      </c>
      <c r="GZ56">
        <v>-0.77300000000000002</v>
      </c>
      <c r="HA56">
        <v>0.31290000000000001</v>
      </c>
      <c r="HB56">
        <v>-0.79230847488342504</v>
      </c>
      <c r="HC56">
        <v>1.17587188380478E-3</v>
      </c>
      <c r="HD56">
        <v>-6.2601144054332803E-7</v>
      </c>
      <c r="HE56">
        <v>2.41796582943236E-10</v>
      </c>
      <c r="HF56">
        <v>0.31288525236386799</v>
      </c>
      <c r="HG56">
        <v>0</v>
      </c>
      <c r="HH56">
        <v>0</v>
      </c>
      <c r="HI56">
        <v>0</v>
      </c>
      <c r="HJ56">
        <v>2</v>
      </c>
      <c r="HK56">
        <v>2154</v>
      </c>
      <c r="HL56">
        <v>1</v>
      </c>
      <c r="HM56">
        <v>23</v>
      </c>
      <c r="HN56">
        <v>0.8</v>
      </c>
      <c r="HO56">
        <v>0.7</v>
      </c>
      <c r="HP56">
        <v>18</v>
      </c>
      <c r="HQ56">
        <v>508.94499999999999</v>
      </c>
      <c r="HR56">
        <v>430.13799999999998</v>
      </c>
      <c r="HS56">
        <v>27.000499999999999</v>
      </c>
      <c r="HT56">
        <v>33.050800000000002</v>
      </c>
      <c r="HU56">
        <v>30.000399999999999</v>
      </c>
      <c r="HV56">
        <v>32.903100000000002</v>
      </c>
      <c r="HW56">
        <v>32.864199999999997</v>
      </c>
      <c r="HX56">
        <v>3.8066599999999999</v>
      </c>
      <c r="HY56">
        <v>20.190799999999999</v>
      </c>
      <c r="HZ56">
        <v>5.8490700000000002</v>
      </c>
      <c r="IA56">
        <v>27</v>
      </c>
      <c r="IB56">
        <v>20</v>
      </c>
      <c r="IC56">
        <v>22.600899999999999</v>
      </c>
      <c r="ID56">
        <v>98.526200000000003</v>
      </c>
      <c r="IE56">
        <v>93.996499999999997</v>
      </c>
    </row>
    <row r="57" spans="1:239" x14ac:dyDescent="0.3">
      <c r="A57">
        <v>41</v>
      </c>
      <c r="B57">
        <v>1628181637.0999999</v>
      </c>
      <c r="C57">
        <v>6879.5</v>
      </c>
      <c r="D57" t="s">
        <v>573</v>
      </c>
      <c r="E57" t="s">
        <v>574</v>
      </c>
      <c r="F57">
        <v>0</v>
      </c>
      <c r="G57" t="s">
        <v>362</v>
      </c>
      <c r="H57" t="s">
        <v>534</v>
      </c>
      <c r="I57" t="s">
        <v>364</v>
      </c>
      <c r="J57">
        <v>1628181637.0999999</v>
      </c>
      <c r="K57">
        <f t="shared" si="46"/>
        <v>6.3123816631923879E-3</v>
      </c>
      <c r="L57">
        <f t="shared" si="47"/>
        <v>6.3123816631923875</v>
      </c>
      <c r="M57">
        <f t="shared" si="48"/>
        <v>50.517694921063587</v>
      </c>
      <c r="N57">
        <f t="shared" si="49"/>
        <v>336.81599999999997</v>
      </c>
      <c r="O57">
        <f t="shared" si="50"/>
        <v>163.30884316274924</v>
      </c>
      <c r="P57">
        <f t="shared" si="51"/>
        <v>16.301743731264228</v>
      </c>
      <c r="Q57">
        <f t="shared" si="52"/>
        <v>33.621499058183993</v>
      </c>
      <c r="R57">
        <f t="shared" si="53"/>
        <v>0.52082094307626658</v>
      </c>
      <c r="S57">
        <f t="shared" si="54"/>
        <v>2.9263100441942198</v>
      </c>
      <c r="T57">
        <f t="shared" si="55"/>
        <v>0.47427024188683942</v>
      </c>
      <c r="U57">
        <f t="shared" si="56"/>
        <v>0.30025380690534526</v>
      </c>
      <c r="V57">
        <f t="shared" si="57"/>
        <v>321.5060013812859</v>
      </c>
      <c r="W57">
        <f t="shared" si="58"/>
        <v>30.610115113644543</v>
      </c>
      <c r="X57">
        <f t="shared" si="59"/>
        <v>30.198899999999998</v>
      </c>
      <c r="Y57">
        <f t="shared" si="60"/>
        <v>4.3093669250699804</v>
      </c>
      <c r="Z57">
        <f t="shared" si="61"/>
        <v>69.672349644068561</v>
      </c>
      <c r="AA57">
        <f t="shared" si="62"/>
        <v>3.0296143379934501</v>
      </c>
      <c r="AB57">
        <f t="shared" si="63"/>
        <v>4.3483740012654666</v>
      </c>
      <c r="AC57">
        <f t="shared" si="64"/>
        <v>1.2797525870765303</v>
      </c>
      <c r="AD57">
        <f t="shared" si="65"/>
        <v>-278.37603134678432</v>
      </c>
      <c r="AE57">
        <f t="shared" si="66"/>
        <v>24.80037930052902</v>
      </c>
      <c r="AF57">
        <f t="shared" si="67"/>
        <v>1.8895996347401618</v>
      </c>
      <c r="AG57">
        <f t="shared" si="68"/>
        <v>69.819948969770735</v>
      </c>
      <c r="AH57">
        <v>0</v>
      </c>
      <c r="AI57">
        <v>0</v>
      </c>
      <c r="AJ57">
        <f t="shared" si="69"/>
        <v>1</v>
      </c>
      <c r="AK57">
        <f t="shared" si="70"/>
        <v>0</v>
      </c>
      <c r="AL57">
        <f t="shared" si="71"/>
        <v>52193.657577187922</v>
      </c>
      <c r="AM57" t="s">
        <v>365</v>
      </c>
      <c r="AN57">
        <v>10238.9</v>
      </c>
      <c r="AO57">
        <v>302.21199999999999</v>
      </c>
      <c r="AP57">
        <v>4052.3</v>
      </c>
      <c r="AQ57">
        <f t="shared" si="72"/>
        <v>0.92542210596451402</v>
      </c>
      <c r="AR57">
        <v>-0.32343011824092399</v>
      </c>
      <c r="AS57" t="s">
        <v>575</v>
      </c>
      <c r="AT57">
        <v>10333.700000000001</v>
      </c>
      <c r="AU57">
        <v>720.35271999999998</v>
      </c>
      <c r="AV57">
        <v>1066.1199999999999</v>
      </c>
      <c r="AW57">
        <f t="shared" si="73"/>
        <v>0.32432304055828609</v>
      </c>
      <c r="AX57">
        <v>0.5</v>
      </c>
      <c r="AY57">
        <f t="shared" si="74"/>
        <v>1681.1721001975573</v>
      </c>
      <c r="AZ57">
        <f t="shared" si="75"/>
        <v>50.517694921063587</v>
      </c>
      <c r="BA57">
        <f t="shared" si="76"/>
        <v>272.62142361891568</v>
      </c>
      <c r="BB57">
        <f t="shared" si="77"/>
        <v>3.0241475595110152E-2</v>
      </c>
      <c r="BC57">
        <f t="shared" si="78"/>
        <v>2.8009792518665821</v>
      </c>
      <c r="BD57">
        <f t="shared" si="79"/>
        <v>249.99107987475188</v>
      </c>
      <c r="BE57" t="s">
        <v>576</v>
      </c>
      <c r="BF57">
        <v>556.52</v>
      </c>
      <c r="BG57">
        <f t="shared" si="80"/>
        <v>556.52</v>
      </c>
      <c r="BH57">
        <f t="shared" si="81"/>
        <v>0.47799497242336697</v>
      </c>
      <c r="BI57">
        <f t="shared" si="82"/>
        <v>0.67850722135007846</v>
      </c>
      <c r="BJ57">
        <f t="shared" si="83"/>
        <v>0.8542242360789295</v>
      </c>
      <c r="BK57">
        <f t="shared" si="84"/>
        <v>0.45262947894249039</v>
      </c>
      <c r="BL57">
        <f t="shared" si="85"/>
        <v>0.79629598025433002</v>
      </c>
      <c r="BM57">
        <f t="shared" si="86"/>
        <v>0.52419159162159568</v>
      </c>
      <c r="BN57">
        <f t="shared" si="87"/>
        <v>0.47580840837840432</v>
      </c>
      <c r="BO57">
        <f t="shared" si="88"/>
        <v>1999.97</v>
      </c>
      <c r="BP57">
        <f t="shared" si="89"/>
        <v>1681.1721001975573</v>
      </c>
      <c r="BQ57">
        <f t="shared" si="90"/>
        <v>0.84059865907866482</v>
      </c>
      <c r="BR57">
        <f t="shared" si="91"/>
        <v>0.16075541202182328</v>
      </c>
      <c r="BS57">
        <v>6</v>
      </c>
      <c r="BT57">
        <v>0.5</v>
      </c>
      <c r="BU57" t="s">
        <v>368</v>
      </c>
      <c r="BV57">
        <v>2</v>
      </c>
      <c r="BW57">
        <v>1628181637.0999999</v>
      </c>
      <c r="BX57">
        <v>336.81599999999997</v>
      </c>
      <c r="BY57">
        <v>399.97</v>
      </c>
      <c r="BZ57">
        <v>30.350300000000001</v>
      </c>
      <c r="CA57">
        <v>23.0075</v>
      </c>
      <c r="CB57">
        <v>337.36500000000001</v>
      </c>
      <c r="CC57">
        <v>30.031199999999998</v>
      </c>
      <c r="CD57">
        <v>500.14699999999999</v>
      </c>
      <c r="CE57">
        <v>99.721699999999998</v>
      </c>
      <c r="CF57">
        <v>9.9861500000000006E-2</v>
      </c>
      <c r="CG57">
        <v>30.356100000000001</v>
      </c>
      <c r="CH57">
        <v>30.198899999999998</v>
      </c>
      <c r="CI57">
        <v>999.9</v>
      </c>
      <c r="CJ57">
        <v>0</v>
      </c>
      <c r="CK57">
        <v>0</v>
      </c>
      <c r="CL57">
        <v>10009.4</v>
      </c>
      <c r="CM57">
        <v>0</v>
      </c>
      <c r="CN57">
        <v>1604.94</v>
      </c>
      <c r="CO57">
        <v>-63.153500000000001</v>
      </c>
      <c r="CP57">
        <v>347.35899999999998</v>
      </c>
      <c r="CQ57">
        <v>409.38900000000001</v>
      </c>
      <c r="CR57">
        <v>7.3428399999999998</v>
      </c>
      <c r="CS57">
        <v>399.97</v>
      </c>
      <c r="CT57">
        <v>23.0075</v>
      </c>
      <c r="CU57">
        <v>3.02658</v>
      </c>
      <c r="CV57">
        <v>2.29434</v>
      </c>
      <c r="CW57">
        <v>24.174900000000001</v>
      </c>
      <c r="CX57">
        <v>19.636700000000001</v>
      </c>
      <c r="CY57">
        <v>1999.97</v>
      </c>
      <c r="CZ57">
        <v>0.979993</v>
      </c>
      <c r="DA57">
        <v>2.0007199999999999E-2</v>
      </c>
      <c r="DB57">
        <v>0</v>
      </c>
      <c r="DC57">
        <v>719.80200000000002</v>
      </c>
      <c r="DD57">
        <v>4.9996700000000001</v>
      </c>
      <c r="DE57">
        <v>14710.4</v>
      </c>
      <c r="DF57">
        <v>16733.7</v>
      </c>
      <c r="DG57">
        <v>48.375</v>
      </c>
      <c r="DH57">
        <v>50</v>
      </c>
      <c r="DI57">
        <v>49</v>
      </c>
      <c r="DJ57">
        <v>49.875</v>
      </c>
      <c r="DK57">
        <v>49.875</v>
      </c>
      <c r="DL57">
        <v>1955.06</v>
      </c>
      <c r="DM57">
        <v>39.909999999999997</v>
      </c>
      <c r="DN57">
        <v>0</v>
      </c>
      <c r="DO57">
        <v>180</v>
      </c>
      <c r="DP57">
        <v>0</v>
      </c>
      <c r="DQ57">
        <v>720.35271999999998</v>
      </c>
      <c r="DR57">
        <v>-8.6744615575803099</v>
      </c>
      <c r="DS57">
        <v>-207.56923094093901</v>
      </c>
      <c r="DT57">
        <v>14760.371999999999</v>
      </c>
      <c r="DU57">
        <v>15</v>
      </c>
      <c r="DV57">
        <v>1628181526.5999999</v>
      </c>
      <c r="DW57" t="s">
        <v>577</v>
      </c>
      <c r="DX57">
        <v>1628181515.0999999</v>
      </c>
      <c r="DY57">
        <v>1628181526.5999999</v>
      </c>
      <c r="DZ57">
        <v>45</v>
      </c>
      <c r="EA57">
        <v>-9.0999999999999998E-2</v>
      </c>
      <c r="EB57">
        <v>6.0000000000000001E-3</v>
      </c>
      <c r="EC57">
        <v>-0.497</v>
      </c>
      <c r="ED57">
        <v>0.28399999999999997</v>
      </c>
      <c r="EE57">
        <v>400</v>
      </c>
      <c r="EF57">
        <v>23</v>
      </c>
      <c r="EG57">
        <v>0.06</v>
      </c>
      <c r="EH57">
        <v>0.02</v>
      </c>
      <c r="EI57">
        <v>50.043368838884497</v>
      </c>
      <c r="EJ57">
        <v>1.6304244895778801</v>
      </c>
      <c r="EK57">
        <v>0.24591156880525999</v>
      </c>
      <c r="EL57">
        <v>0</v>
      </c>
      <c r="EM57">
        <v>0.52163653245397201</v>
      </c>
      <c r="EN57">
        <v>-3.9138717030189401E-3</v>
      </c>
      <c r="EO57">
        <v>1.7544803064654701E-3</v>
      </c>
      <c r="EP57">
        <v>1</v>
      </c>
      <c r="EQ57">
        <v>1</v>
      </c>
      <c r="ER57">
        <v>2</v>
      </c>
      <c r="ES57" t="s">
        <v>379</v>
      </c>
      <c r="ET57">
        <v>2.92014</v>
      </c>
      <c r="EU57">
        <v>2.7864300000000002</v>
      </c>
      <c r="EV57">
        <v>7.7792399999999998E-2</v>
      </c>
      <c r="EW57">
        <v>8.9335499999999998E-2</v>
      </c>
      <c r="EX57">
        <v>0.135654</v>
      </c>
      <c r="EY57">
        <v>0.112993</v>
      </c>
      <c r="EZ57">
        <v>22356.400000000001</v>
      </c>
      <c r="FA57">
        <v>19143.099999999999</v>
      </c>
      <c r="FB57">
        <v>23948.6</v>
      </c>
      <c r="FC57">
        <v>20631.2</v>
      </c>
      <c r="FD57">
        <v>30417.599999999999</v>
      </c>
      <c r="FE57">
        <v>26204.6</v>
      </c>
      <c r="FF57">
        <v>39005.699999999997</v>
      </c>
      <c r="FG57">
        <v>32840.199999999997</v>
      </c>
      <c r="FH57">
        <v>2.0136500000000002</v>
      </c>
      <c r="FI57">
        <v>1.79193</v>
      </c>
      <c r="FJ57">
        <v>1.76318E-2</v>
      </c>
      <c r="FK57">
        <v>0</v>
      </c>
      <c r="FL57">
        <v>29.911999999999999</v>
      </c>
      <c r="FM57">
        <v>999.9</v>
      </c>
      <c r="FN57">
        <v>28.989000000000001</v>
      </c>
      <c r="FO57">
        <v>46.76</v>
      </c>
      <c r="FP57">
        <v>30.6616</v>
      </c>
      <c r="FQ57">
        <v>60.993899999999996</v>
      </c>
      <c r="FR57">
        <v>34.923900000000003</v>
      </c>
      <c r="FS57">
        <v>1</v>
      </c>
      <c r="FT57">
        <v>0.48180600000000001</v>
      </c>
      <c r="FU57">
        <v>2.4922800000000001</v>
      </c>
      <c r="FV57">
        <v>20.396999999999998</v>
      </c>
      <c r="FW57">
        <v>5.2469400000000004</v>
      </c>
      <c r="FX57">
        <v>11.997999999999999</v>
      </c>
      <c r="FY57">
        <v>4.9640000000000004</v>
      </c>
      <c r="FZ57">
        <v>3.3010000000000002</v>
      </c>
      <c r="GA57">
        <v>9999</v>
      </c>
      <c r="GB57">
        <v>9999</v>
      </c>
      <c r="GC57">
        <v>9999</v>
      </c>
      <c r="GD57">
        <v>999.9</v>
      </c>
      <c r="GE57">
        <v>1.8709800000000001</v>
      </c>
      <c r="GF57">
        <v>1.87622</v>
      </c>
      <c r="GG57">
        <v>1.8763700000000001</v>
      </c>
      <c r="GH57">
        <v>1.8750800000000001</v>
      </c>
      <c r="GI57">
        <v>1.8773</v>
      </c>
      <c r="GJ57">
        <v>1.8733200000000001</v>
      </c>
      <c r="GK57">
        <v>1.87103</v>
      </c>
      <c r="GL57">
        <v>1.8782000000000001</v>
      </c>
      <c r="GM57">
        <v>5</v>
      </c>
      <c r="GN57">
        <v>0</v>
      </c>
      <c r="GO57">
        <v>0</v>
      </c>
      <c r="GP57">
        <v>0</v>
      </c>
      <c r="GQ57" t="s">
        <v>371</v>
      </c>
      <c r="GR57" t="s">
        <v>372</v>
      </c>
      <c r="GS57" t="s">
        <v>373</v>
      </c>
      <c r="GT57" t="s">
        <v>373</v>
      </c>
      <c r="GU57" t="s">
        <v>373</v>
      </c>
      <c r="GV57" t="s">
        <v>373</v>
      </c>
      <c r="GW57">
        <v>0</v>
      </c>
      <c r="GX57">
        <v>100</v>
      </c>
      <c r="GY57">
        <v>100</v>
      </c>
      <c r="GZ57">
        <v>-0.54900000000000004</v>
      </c>
      <c r="HA57">
        <v>0.31909999999999999</v>
      </c>
      <c r="HB57">
        <v>-0.88334494869966296</v>
      </c>
      <c r="HC57">
        <v>1.17587188380478E-3</v>
      </c>
      <c r="HD57">
        <v>-6.2601144054332803E-7</v>
      </c>
      <c r="HE57">
        <v>2.41796582943236E-10</v>
      </c>
      <c r="HF57">
        <v>0.31910333631399701</v>
      </c>
      <c r="HG57">
        <v>0</v>
      </c>
      <c r="HH57">
        <v>0</v>
      </c>
      <c r="HI57">
        <v>0</v>
      </c>
      <c r="HJ57">
        <v>2</v>
      </c>
      <c r="HK57">
        <v>2154</v>
      </c>
      <c r="HL57">
        <v>1</v>
      </c>
      <c r="HM57">
        <v>23</v>
      </c>
      <c r="HN57">
        <v>2</v>
      </c>
      <c r="HO57">
        <v>1.8</v>
      </c>
      <c r="HP57">
        <v>18</v>
      </c>
      <c r="HQ57">
        <v>508.65300000000002</v>
      </c>
      <c r="HR57">
        <v>429.94799999999998</v>
      </c>
      <c r="HS57">
        <v>26.9999</v>
      </c>
      <c r="HT57">
        <v>33.325699999999998</v>
      </c>
      <c r="HU57">
        <v>30.000900000000001</v>
      </c>
      <c r="HV57">
        <v>33.122100000000003</v>
      </c>
      <c r="HW57">
        <v>33.082799999999999</v>
      </c>
      <c r="HX57">
        <v>20.0976</v>
      </c>
      <c r="HY57">
        <v>18.602</v>
      </c>
      <c r="HZ57">
        <v>2.66004</v>
      </c>
      <c r="IA57">
        <v>27</v>
      </c>
      <c r="IB57">
        <v>400</v>
      </c>
      <c r="IC57">
        <v>23.059799999999999</v>
      </c>
      <c r="ID57">
        <v>98.471999999999994</v>
      </c>
      <c r="IE57">
        <v>93.958100000000002</v>
      </c>
    </row>
    <row r="58" spans="1:239" x14ac:dyDescent="0.3">
      <c r="A58">
        <v>42</v>
      </c>
      <c r="B58">
        <v>1628181806.5999999</v>
      </c>
      <c r="C58">
        <v>7049</v>
      </c>
      <c r="D58" t="s">
        <v>578</v>
      </c>
      <c r="E58" t="s">
        <v>579</v>
      </c>
      <c r="F58">
        <v>0</v>
      </c>
      <c r="G58" t="s">
        <v>362</v>
      </c>
      <c r="H58" t="s">
        <v>534</v>
      </c>
      <c r="I58" t="s">
        <v>364</v>
      </c>
      <c r="J58">
        <v>1628181806.5999999</v>
      </c>
      <c r="K58">
        <f t="shared" si="46"/>
        <v>5.9905089674086916E-3</v>
      </c>
      <c r="L58">
        <f t="shared" si="47"/>
        <v>5.990508967408692</v>
      </c>
      <c r="M58">
        <f t="shared" si="48"/>
        <v>56.332301077342585</v>
      </c>
      <c r="N58">
        <f t="shared" si="49"/>
        <v>330.04599999999999</v>
      </c>
      <c r="O58">
        <f t="shared" si="50"/>
        <v>117.20131850345022</v>
      </c>
      <c r="P58">
        <f t="shared" si="51"/>
        <v>11.700322436611041</v>
      </c>
      <c r="Q58">
        <f t="shared" si="52"/>
        <v>32.948815493061602</v>
      </c>
      <c r="R58">
        <f t="shared" si="53"/>
        <v>0.46619389929306376</v>
      </c>
      <c r="S58">
        <f t="shared" si="54"/>
        <v>2.9267888099819528</v>
      </c>
      <c r="T58">
        <f t="shared" si="55"/>
        <v>0.42852379266483692</v>
      </c>
      <c r="U58">
        <f t="shared" si="56"/>
        <v>0.27095777168549856</v>
      </c>
      <c r="V58">
        <f t="shared" si="57"/>
        <v>321.51398138127638</v>
      </c>
      <c r="W58">
        <f t="shared" si="58"/>
        <v>30.808283071344167</v>
      </c>
      <c r="X58">
        <f t="shared" si="59"/>
        <v>30.5289</v>
      </c>
      <c r="Y58">
        <f t="shared" si="60"/>
        <v>4.3916066337581183</v>
      </c>
      <c r="Z58">
        <f t="shared" si="61"/>
        <v>69.637347402321026</v>
      </c>
      <c r="AA58">
        <f t="shared" si="62"/>
        <v>3.0480294860492401</v>
      </c>
      <c r="AB58">
        <f t="shared" si="63"/>
        <v>4.3770040068293135</v>
      </c>
      <c r="AC58">
        <f t="shared" si="64"/>
        <v>1.3435771477088783</v>
      </c>
      <c r="AD58">
        <f t="shared" si="65"/>
        <v>-264.18144546272327</v>
      </c>
      <c r="AE58">
        <f t="shared" si="66"/>
        <v>-9.1833220304419765</v>
      </c>
      <c r="AF58">
        <f t="shared" si="67"/>
        <v>-0.70112405470467321</v>
      </c>
      <c r="AG58">
        <f t="shared" si="68"/>
        <v>47.448089833406449</v>
      </c>
      <c r="AH58">
        <v>0</v>
      </c>
      <c r="AI58">
        <v>0</v>
      </c>
      <c r="AJ58">
        <f t="shared" si="69"/>
        <v>1</v>
      </c>
      <c r="AK58">
        <f t="shared" si="70"/>
        <v>0</v>
      </c>
      <c r="AL58">
        <f t="shared" si="71"/>
        <v>52187.81082632504</v>
      </c>
      <c r="AM58" t="s">
        <v>365</v>
      </c>
      <c r="AN58">
        <v>10238.9</v>
      </c>
      <c r="AO58">
        <v>302.21199999999999</v>
      </c>
      <c r="AP58">
        <v>4052.3</v>
      </c>
      <c r="AQ58">
        <f t="shared" si="72"/>
        <v>0.92542210596451402</v>
      </c>
      <c r="AR58">
        <v>-0.32343011824092399</v>
      </c>
      <c r="AS58" t="s">
        <v>580</v>
      </c>
      <c r="AT58">
        <v>10332.6</v>
      </c>
      <c r="AU58">
        <v>723.94791999999995</v>
      </c>
      <c r="AV58">
        <v>1137.49</v>
      </c>
      <c r="AW58">
        <f t="shared" si="73"/>
        <v>0.36355667302569694</v>
      </c>
      <c r="AX58">
        <v>0.5</v>
      </c>
      <c r="AY58">
        <f t="shared" si="74"/>
        <v>1681.2141001975524</v>
      </c>
      <c r="AZ58">
        <f t="shared" si="75"/>
        <v>56.332301077342585</v>
      </c>
      <c r="BA58">
        <f t="shared" si="76"/>
        <v>305.6083024558564</v>
      </c>
      <c r="BB58">
        <f t="shared" si="77"/>
        <v>3.3699295758301176E-2</v>
      </c>
      <c r="BC58">
        <f t="shared" si="78"/>
        <v>2.5624928570800627</v>
      </c>
      <c r="BD58">
        <f t="shared" si="79"/>
        <v>253.72399462262547</v>
      </c>
      <c r="BE58" t="s">
        <v>581</v>
      </c>
      <c r="BF58">
        <v>556.41999999999996</v>
      </c>
      <c r="BG58">
        <f t="shared" si="80"/>
        <v>556.41999999999996</v>
      </c>
      <c r="BH58">
        <f t="shared" si="81"/>
        <v>0.51083526009019864</v>
      </c>
      <c r="BI58">
        <f t="shared" si="82"/>
        <v>0.71169063968196611</v>
      </c>
      <c r="BJ58">
        <f t="shared" si="83"/>
        <v>0.8337843404235844</v>
      </c>
      <c r="BK58">
        <f t="shared" si="84"/>
        <v>0.49509514197668325</v>
      </c>
      <c r="BL58">
        <f t="shared" si="85"/>
        <v>0.7772644268614497</v>
      </c>
      <c r="BM58">
        <f t="shared" si="86"/>
        <v>0.54699916222128186</v>
      </c>
      <c r="BN58">
        <f t="shared" si="87"/>
        <v>0.45300083777871814</v>
      </c>
      <c r="BO58">
        <f t="shared" si="88"/>
        <v>2000.02</v>
      </c>
      <c r="BP58">
        <f t="shared" si="89"/>
        <v>1681.2141001975524</v>
      </c>
      <c r="BQ58">
        <f t="shared" si="90"/>
        <v>0.84059864411233509</v>
      </c>
      <c r="BR58">
        <f t="shared" si="91"/>
        <v>0.16075538313680682</v>
      </c>
      <c r="BS58">
        <v>6</v>
      </c>
      <c r="BT58">
        <v>0.5</v>
      </c>
      <c r="BU58" t="s">
        <v>368</v>
      </c>
      <c r="BV58">
        <v>2</v>
      </c>
      <c r="BW58">
        <v>1628181806.5999999</v>
      </c>
      <c r="BX58">
        <v>330.04599999999999</v>
      </c>
      <c r="BY58">
        <v>400.00599999999997</v>
      </c>
      <c r="BZ58">
        <v>30.5319</v>
      </c>
      <c r="CA58">
        <v>23.5639</v>
      </c>
      <c r="CB58">
        <v>330.66800000000001</v>
      </c>
      <c r="CC58">
        <v>30.227699999999999</v>
      </c>
      <c r="CD58">
        <v>500.08100000000002</v>
      </c>
      <c r="CE58">
        <v>99.730999999999995</v>
      </c>
      <c r="CF58">
        <v>9.9979600000000002E-2</v>
      </c>
      <c r="CG58">
        <v>30.470700000000001</v>
      </c>
      <c r="CH58">
        <v>30.5289</v>
      </c>
      <c r="CI58">
        <v>999.9</v>
      </c>
      <c r="CJ58">
        <v>0</v>
      </c>
      <c r="CK58">
        <v>0</v>
      </c>
      <c r="CL58">
        <v>10011.200000000001</v>
      </c>
      <c r="CM58">
        <v>0</v>
      </c>
      <c r="CN58">
        <v>1632.34</v>
      </c>
      <c r="CO58">
        <v>-69.960400000000007</v>
      </c>
      <c r="CP58">
        <v>340.44</v>
      </c>
      <c r="CQ58">
        <v>409.65899999999999</v>
      </c>
      <c r="CR58">
        <v>6.9679900000000004</v>
      </c>
      <c r="CS58">
        <v>400.00599999999997</v>
      </c>
      <c r="CT58">
        <v>23.5639</v>
      </c>
      <c r="CU58">
        <v>3.0449799999999998</v>
      </c>
      <c r="CV58">
        <v>2.35005</v>
      </c>
      <c r="CW58">
        <v>24.2759</v>
      </c>
      <c r="CX58">
        <v>20.023700000000002</v>
      </c>
      <c r="CY58">
        <v>2000.02</v>
      </c>
      <c r="CZ58">
        <v>0.97999599999999998</v>
      </c>
      <c r="DA58">
        <v>2.0004299999999999E-2</v>
      </c>
      <c r="DB58">
        <v>0</v>
      </c>
      <c r="DC58">
        <v>724.31700000000001</v>
      </c>
      <c r="DD58">
        <v>4.9996700000000001</v>
      </c>
      <c r="DE58">
        <v>14856.9</v>
      </c>
      <c r="DF58">
        <v>16734.2</v>
      </c>
      <c r="DG58">
        <v>48.561999999999998</v>
      </c>
      <c r="DH58">
        <v>50.311999999999998</v>
      </c>
      <c r="DI58">
        <v>49.25</v>
      </c>
      <c r="DJ58">
        <v>50.186999999999998</v>
      </c>
      <c r="DK58">
        <v>50.125</v>
      </c>
      <c r="DL58">
        <v>1955.11</v>
      </c>
      <c r="DM58">
        <v>39.909999999999997</v>
      </c>
      <c r="DN58">
        <v>0</v>
      </c>
      <c r="DO58">
        <v>169.19999980926499</v>
      </c>
      <c r="DP58">
        <v>0</v>
      </c>
      <c r="DQ58">
        <v>723.94791999999995</v>
      </c>
      <c r="DR58">
        <v>0.634923068093455</v>
      </c>
      <c r="DS58">
        <v>20.700000125033998</v>
      </c>
      <c r="DT58">
        <v>14853.936</v>
      </c>
      <c r="DU58">
        <v>15</v>
      </c>
      <c r="DV58">
        <v>1628181708.5999999</v>
      </c>
      <c r="DW58" t="s">
        <v>582</v>
      </c>
      <c r="DX58">
        <v>1628181703.5999999</v>
      </c>
      <c r="DY58">
        <v>1628181708.5999999</v>
      </c>
      <c r="DZ58">
        <v>46</v>
      </c>
      <c r="EA58">
        <v>-6.8000000000000005E-2</v>
      </c>
      <c r="EB58">
        <v>-1.4999999999999999E-2</v>
      </c>
      <c r="EC58">
        <v>-0.56499999999999995</v>
      </c>
      <c r="ED58">
        <v>0.29899999999999999</v>
      </c>
      <c r="EE58">
        <v>400</v>
      </c>
      <c r="EF58">
        <v>23</v>
      </c>
      <c r="EG58">
        <v>0.04</v>
      </c>
      <c r="EH58">
        <v>0.01</v>
      </c>
      <c r="EI58">
        <v>56.139176511457102</v>
      </c>
      <c r="EJ58">
        <v>0.96944816237860898</v>
      </c>
      <c r="EK58">
        <v>0.14792150108950999</v>
      </c>
      <c r="EL58">
        <v>1</v>
      </c>
      <c r="EM58">
        <v>0.46868514433123498</v>
      </c>
      <c r="EN58">
        <v>-6.0051022485145397E-3</v>
      </c>
      <c r="EO58">
        <v>1.53711693441109E-3</v>
      </c>
      <c r="EP58">
        <v>1</v>
      </c>
      <c r="EQ58">
        <v>2</v>
      </c>
      <c r="ER58">
        <v>2</v>
      </c>
      <c r="ES58" t="s">
        <v>370</v>
      </c>
      <c r="ET58">
        <v>2.9196200000000001</v>
      </c>
      <c r="EU58">
        <v>2.7865600000000001</v>
      </c>
      <c r="EV58">
        <v>7.6505199999999995E-2</v>
      </c>
      <c r="EW58">
        <v>8.9289599999999997E-2</v>
      </c>
      <c r="EX58">
        <v>0.136183</v>
      </c>
      <c r="EY58">
        <v>0.11480899999999999</v>
      </c>
      <c r="EZ58">
        <v>22369.5</v>
      </c>
      <c r="FA58">
        <v>19129.7</v>
      </c>
      <c r="FB58">
        <v>23930.5</v>
      </c>
      <c r="FC58">
        <v>20616.7</v>
      </c>
      <c r="FD58">
        <v>30379.200000000001</v>
      </c>
      <c r="FE58">
        <v>26134.2</v>
      </c>
      <c r="FF58">
        <v>38978.199999999997</v>
      </c>
      <c r="FG58">
        <v>32818.699999999997</v>
      </c>
      <c r="FH58">
        <v>2.0098699999999998</v>
      </c>
      <c r="FI58">
        <v>1.7872699999999999</v>
      </c>
      <c r="FJ58">
        <v>2.15173E-2</v>
      </c>
      <c r="FK58">
        <v>0</v>
      </c>
      <c r="FL58">
        <v>30.178899999999999</v>
      </c>
      <c r="FM58">
        <v>999.9</v>
      </c>
      <c r="FN58">
        <v>28.782</v>
      </c>
      <c r="FO58">
        <v>47.002000000000002</v>
      </c>
      <c r="FP58">
        <v>30.815999999999999</v>
      </c>
      <c r="FQ58">
        <v>61.133899999999997</v>
      </c>
      <c r="FR58">
        <v>35.604999999999997</v>
      </c>
      <c r="FS58">
        <v>1</v>
      </c>
      <c r="FT58">
        <v>0.51316799999999996</v>
      </c>
      <c r="FU58">
        <v>2.74044</v>
      </c>
      <c r="FV58">
        <v>20.393000000000001</v>
      </c>
      <c r="FW58">
        <v>5.2472399999999997</v>
      </c>
      <c r="FX58">
        <v>11.997999999999999</v>
      </c>
      <c r="FY58">
        <v>4.9638</v>
      </c>
      <c r="FZ58">
        <v>3.3010000000000002</v>
      </c>
      <c r="GA58">
        <v>9999</v>
      </c>
      <c r="GB58">
        <v>9999</v>
      </c>
      <c r="GC58">
        <v>9999</v>
      </c>
      <c r="GD58">
        <v>999.9</v>
      </c>
      <c r="GE58">
        <v>1.87094</v>
      </c>
      <c r="GF58">
        <v>1.87626</v>
      </c>
      <c r="GG58">
        <v>1.8763700000000001</v>
      </c>
      <c r="GH58">
        <v>1.8750800000000001</v>
      </c>
      <c r="GI58">
        <v>1.8772899999999999</v>
      </c>
      <c r="GJ58">
        <v>1.87331</v>
      </c>
      <c r="GK58">
        <v>1.87103</v>
      </c>
      <c r="GL58">
        <v>1.87819</v>
      </c>
      <c r="GM58">
        <v>5</v>
      </c>
      <c r="GN58">
        <v>0</v>
      </c>
      <c r="GO58">
        <v>0</v>
      </c>
      <c r="GP58">
        <v>0</v>
      </c>
      <c r="GQ58" t="s">
        <v>371</v>
      </c>
      <c r="GR58" t="s">
        <v>372</v>
      </c>
      <c r="GS58" t="s">
        <v>373</v>
      </c>
      <c r="GT58" t="s">
        <v>373</v>
      </c>
      <c r="GU58" t="s">
        <v>373</v>
      </c>
      <c r="GV58" t="s">
        <v>373</v>
      </c>
      <c r="GW58">
        <v>0</v>
      </c>
      <c r="GX58">
        <v>100</v>
      </c>
      <c r="GY58">
        <v>100</v>
      </c>
      <c r="GZ58">
        <v>-0.622</v>
      </c>
      <c r="HA58">
        <v>0.30420000000000003</v>
      </c>
      <c r="HB58">
        <v>-0.95133350533331895</v>
      </c>
      <c r="HC58">
        <v>1.17587188380478E-3</v>
      </c>
      <c r="HD58">
        <v>-6.2601144054332803E-7</v>
      </c>
      <c r="HE58">
        <v>2.41796582943236E-10</v>
      </c>
      <c r="HF58">
        <v>0.30424780196954498</v>
      </c>
      <c r="HG58">
        <v>0</v>
      </c>
      <c r="HH58">
        <v>0</v>
      </c>
      <c r="HI58">
        <v>0</v>
      </c>
      <c r="HJ58">
        <v>2</v>
      </c>
      <c r="HK58">
        <v>2154</v>
      </c>
      <c r="HL58">
        <v>1</v>
      </c>
      <c r="HM58">
        <v>23</v>
      </c>
      <c r="HN58">
        <v>1.7</v>
      </c>
      <c r="HO58">
        <v>1.6</v>
      </c>
      <c r="HP58">
        <v>18</v>
      </c>
      <c r="HQ58">
        <v>508.57499999999999</v>
      </c>
      <c r="HR58">
        <v>429.06599999999997</v>
      </c>
      <c r="HS58">
        <v>27.000900000000001</v>
      </c>
      <c r="HT58">
        <v>33.668900000000001</v>
      </c>
      <c r="HU58">
        <v>30.001000000000001</v>
      </c>
      <c r="HV58">
        <v>33.421100000000003</v>
      </c>
      <c r="HW58">
        <v>33.3733</v>
      </c>
      <c r="HX58">
        <v>20.1008</v>
      </c>
      <c r="HY58">
        <v>17.237500000000001</v>
      </c>
      <c r="HZ58">
        <v>0.65376199999999995</v>
      </c>
      <c r="IA58">
        <v>27</v>
      </c>
      <c r="IB58">
        <v>400</v>
      </c>
      <c r="IC58">
        <v>23.544899999999998</v>
      </c>
      <c r="ID58">
        <v>98.400599999999997</v>
      </c>
      <c r="IE58">
        <v>93.894999999999996</v>
      </c>
    </row>
    <row r="59" spans="1:239" x14ac:dyDescent="0.3">
      <c r="A59">
        <v>43</v>
      </c>
      <c r="B59">
        <v>1628181948.0999999</v>
      </c>
      <c r="C59">
        <v>7190.5</v>
      </c>
      <c r="D59" t="s">
        <v>583</v>
      </c>
      <c r="E59" t="s">
        <v>584</v>
      </c>
      <c r="F59">
        <v>0</v>
      </c>
      <c r="G59" t="s">
        <v>362</v>
      </c>
      <c r="H59" t="s">
        <v>534</v>
      </c>
      <c r="I59" t="s">
        <v>364</v>
      </c>
      <c r="J59">
        <v>1628181948.0999999</v>
      </c>
      <c r="K59">
        <f t="shared" si="46"/>
        <v>5.3806204727967983E-3</v>
      </c>
      <c r="L59">
        <f t="shared" si="47"/>
        <v>5.3806204727967986</v>
      </c>
      <c r="M59">
        <f t="shared" si="48"/>
        <v>60.13213083037396</v>
      </c>
      <c r="N59">
        <f t="shared" si="49"/>
        <v>524.55100000000004</v>
      </c>
      <c r="O59">
        <f t="shared" si="50"/>
        <v>266.15247361972689</v>
      </c>
      <c r="P59">
        <f t="shared" si="51"/>
        <v>26.566955592549231</v>
      </c>
      <c r="Q59">
        <f t="shared" si="52"/>
        <v>52.359923368356</v>
      </c>
      <c r="R59">
        <f t="shared" si="53"/>
        <v>0.41116158374261541</v>
      </c>
      <c r="S59">
        <f t="shared" si="54"/>
        <v>2.924387731618399</v>
      </c>
      <c r="T59">
        <f t="shared" si="55"/>
        <v>0.38153524456453819</v>
      </c>
      <c r="U59">
        <f t="shared" si="56"/>
        <v>0.24094320254669199</v>
      </c>
      <c r="V59">
        <f t="shared" si="57"/>
        <v>321.49642538129734</v>
      </c>
      <c r="W59">
        <f t="shared" si="58"/>
        <v>31.007612157559556</v>
      </c>
      <c r="X59">
        <f t="shared" si="59"/>
        <v>30.69</v>
      </c>
      <c r="Y59">
        <f t="shared" si="60"/>
        <v>4.4322488842641237</v>
      </c>
      <c r="Z59">
        <f t="shared" si="61"/>
        <v>70.147199485224164</v>
      </c>
      <c r="AA59">
        <f t="shared" si="62"/>
        <v>3.0775059000360003</v>
      </c>
      <c r="AB59">
        <f t="shared" si="63"/>
        <v>4.3872113535826154</v>
      </c>
      <c r="AC59">
        <f t="shared" si="64"/>
        <v>1.3547429842281233</v>
      </c>
      <c r="AD59">
        <f t="shared" si="65"/>
        <v>-237.2853628503388</v>
      </c>
      <c r="AE59">
        <f t="shared" si="66"/>
        <v>-28.15800302172066</v>
      </c>
      <c r="AF59">
        <f t="shared" si="67"/>
        <v>-2.1537061538625393</v>
      </c>
      <c r="AG59">
        <f t="shared" si="68"/>
        <v>53.899353355375368</v>
      </c>
      <c r="AH59">
        <v>0</v>
      </c>
      <c r="AI59">
        <v>0</v>
      </c>
      <c r="AJ59">
        <f t="shared" si="69"/>
        <v>1</v>
      </c>
      <c r="AK59">
        <f t="shared" si="70"/>
        <v>0</v>
      </c>
      <c r="AL59">
        <f t="shared" si="71"/>
        <v>52112.046276244881</v>
      </c>
      <c r="AM59" t="s">
        <v>365</v>
      </c>
      <c r="AN59">
        <v>10238.9</v>
      </c>
      <c r="AO59">
        <v>302.21199999999999</v>
      </c>
      <c r="AP59">
        <v>4052.3</v>
      </c>
      <c r="AQ59">
        <f t="shared" si="72"/>
        <v>0.92542210596451402</v>
      </c>
      <c r="AR59">
        <v>-0.32343011824092399</v>
      </c>
      <c r="AS59" t="s">
        <v>585</v>
      </c>
      <c r="AT59">
        <v>10332.1</v>
      </c>
      <c r="AU59">
        <v>729.92103999999995</v>
      </c>
      <c r="AV59">
        <v>1188.01</v>
      </c>
      <c r="AW59">
        <f t="shared" si="73"/>
        <v>0.38559352194005103</v>
      </c>
      <c r="AX59">
        <v>0.5</v>
      </c>
      <c r="AY59">
        <f t="shared" si="74"/>
        <v>1681.1217001975633</v>
      </c>
      <c r="AZ59">
        <f t="shared" si="75"/>
        <v>60.13213083037396</v>
      </c>
      <c r="BA59">
        <f t="shared" si="76"/>
        <v>324.11481859451249</v>
      </c>
      <c r="BB59">
        <f t="shared" si="77"/>
        <v>3.596144225698248E-2</v>
      </c>
      <c r="BC59">
        <f t="shared" si="78"/>
        <v>2.4109982239206742</v>
      </c>
      <c r="BD59">
        <f t="shared" si="79"/>
        <v>256.15372381894002</v>
      </c>
      <c r="BE59" t="s">
        <v>586</v>
      </c>
      <c r="BF59">
        <v>556.61</v>
      </c>
      <c r="BG59">
        <f t="shared" si="80"/>
        <v>556.61</v>
      </c>
      <c r="BH59">
        <f t="shared" si="81"/>
        <v>0.53147700776929485</v>
      </c>
      <c r="BI59">
        <f t="shared" si="82"/>
        <v>0.72551308203991138</v>
      </c>
      <c r="BJ59">
        <f t="shared" si="83"/>
        <v>0.81937757638692221</v>
      </c>
      <c r="BK59">
        <f t="shared" si="84"/>
        <v>0.51714833404455651</v>
      </c>
      <c r="BL59">
        <f t="shared" si="85"/>
        <v>0.76379274299696431</v>
      </c>
      <c r="BM59">
        <f t="shared" si="86"/>
        <v>0.55324865905253962</v>
      </c>
      <c r="BN59">
        <f t="shared" si="87"/>
        <v>0.44675134094746038</v>
      </c>
      <c r="BO59">
        <f t="shared" si="88"/>
        <v>1999.91</v>
      </c>
      <c r="BP59">
        <f t="shared" si="89"/>
        <v>1681.1217001975633</v>
      </c>
      <c r="BQ59">
        <f t="shared" si="90"/>
        <v>0.8405986770392484</v>
      </c>
      <c r="BR59">
        <f t="shared" si="91"/>
        <v>0.16075544668574954</v>
      </c>
      <c r="BS59">
        <v>6</v>
      </c>
      <c r="BT59">
        <v>0.5</v>
      </c>
      <c r="BU59" t="s">
        <v>368</v>
      </c>
      <c r="BV59">
        <v>2</v>
      </c>
      <c r="BW59">
        <v>1628181948.0999999</v>
      </c>
      <c r="BX59">
        <v>524.55100000000004</v>
      </c>
      <c r="BY59">
        <v>600.07500000000005</v>
      </c>
      <c r="BZ59">
        <v>30.831</v>
      </c>
      <c r="CA59">
        <v>24.575099999999999</v>
      </c>
      <c r="CB59">
        <v>525.03399999999999</v>
      </c>
      <c r="CC59">
        <v>30.5108</v>
      </c>
      <c r="CD59">
        <v>500.142</v>
      </c>
      <c r="CE59">
        <v>99.718500000000006</v>
      </c>
      <c r="CF59">
        <v>0.10005600000000001</v>
      </c>
      <c r="CG59">
        <v>30.511399999999998</v>
      </c>
      <c r="CH59">
        <v>30.69</v>
      </c>
      <c r="CI59">
        <v>999.9</v>
      </c>
      <c r="CJ59">
        <v>0</v>
      </c>
      <c r="CK59">
        <v>0</v>
      </c>
      <c r="CL59">
        <v>9998.75</v>
      </c>
      <c r="CM59">
        <v>0</v>
      </c>
      <c r="CN59">
        <v>1615.99</v>
      </c>
      <c r="CO59">
        <v>-75.523799999999994</v>
      </c>
      <c r="CP59">
        <v>541.23800000000006</v>
      </c>
      <c r="CQ59">
        <v>615.19299999999998</v>
      </c>
      <c r="CR59">
        <v>6.2559399999999998</v>
      </c>
      <c r="CS59">
        <v>600.07500000000005</v>
      </c>
      <c r="CT59">
        <v>24.575099999999999</v>
      </c>
      <c r="CU59">
        <v>3.0744199999999999</v>
      </c>
      <c r="CV59">
        <v>2.45059</v>
      </c>
      <c r="CW59">
        <v>24.436599999999999</v>
      </c>
      <c r="CX59">
        <v>20.702000000000002</v>
      </c>
      <c r="CY59">
        <v>1999.91</v>
      </c>
      <c r="CZ59">
        <v>0.97999599999999998</v>
      </c>
      <c r="DA59">
        <v>2.0004299999999999E-2</v>
      </c>
      <c r="DB59">
        <v>0</v>
      </c>
      <c r="DC59">
        <v>729.83900000000006</v>
      </c>
      <c r="DD59">
        <v>4.9996700000000001</v>
      </c>
      <c r="DE59">
        <v>14940.3</v>
      </c>
      <c r="DF59">
        <v>16733.2</v>
      </c>
      <c r="DG59">
        <v>48.75</v>
      </c>
      <c r="DH59">
        <v>50.375</v>
      </c>
      <c r="DI59">
        <v>49.375</v>
      </c>
      <c r="DJ59">
        <v>50.25</v>
      </c>
      <c r="DK59">
        <v>50.25</v>
      </c>
      <c r="DL59">
        <v>1955</v>
      </c>
      <c r="DM59">
        <v>39.909999999999997</v>
      </c>
      <c r="DN59">
        <v>0</v>
      </c>
      <c r="DO59">
        <v>140.90000009536701</v>
      </c>
      <c r="DP59">
        <v>0</v>
      </c>
      <c r="DQ59">
        <v>729.92103999999995</v>
      </c>
      <c r="DR59">
        <v>-1.1720769210045501</v>
      </c>
      <c r="DS59">
        <v>-107.60769219585001</v>
      </c>
      <c r="DT59">
        <v>14984.384</v>
      </c>
      <c r="DU59">
        <v>15</v>
      </c>
      <c r="DV59">
        <v>1628181909.5999999</v>
      </c>
      <c r="DW59" t="s">
        <v>587</v>
      </c>
      <c r="DX59">
        <v>1628181908.5999999</v>
      </c>
      <c r="DY59">
        <v>1628181909.5999999</v>
      </c>
      <c r="DZ59">
        <v>47</v>
      </c>
      <c r="EA59">
        <v>-1.0999999999999999E-2</v>
      </c>
      <c r="EB59">
        <v>1.6E-2</v>
      </c>
      <c r="EC59">
        <v>-0.43</v>
      </c>
      <c r="ED59">
        <v>0.32</v>
      </c>
      <c r="EE59">
        <v>600</v>
      </c>
      <c r="EF59">
        <v>24</v>
      </c>
      <c r="EG59">
        <v>0.02</v>
      </c>
      <c r="EH59">
        <v>0.02</v>
      </c>
      <c r="EI59">
        <v>60.235210894578103</v>
      </c>
      <c r="EJ59">
        <v>-0.570119936891892</v>
      </c>
      <c r="EK59">
        <v>0.19558561406390601</v>
      </c>
      <c r="EL59">
        <v>1</v>
      </c>
      <c r="EM59">
        <v>0.40026221985465998</v>
      </c>
      <c r="EN59">
        <v>9.9503805515163204E-2</v>
      </c>
      <c r="EO59">
        <v>1.7188844162792E-2</v>
      </c>
      <c r="EP59">
        <v>1</v>
      </c>
      <c r="EQ59">
        <v>2</v>
      </c>
      <c r="ER59">
        <v>2</v>
      </c>
      <c r="ES59" t="s">
        <v>370</v>
      </c>
      <c r="ET59">
        <v>2.9195000000000002</v>
      </c>
      <c r="EU59">
        <v>2.7865500000000001</v>
      </c>
      <c r="EV59">
        <v>0.108695</v>
      </c>
      <c r="EW59">
        <v>0.120187</v>
      </c>
      <c r="EX59">
        <v>0.136964</v>
      </c>
      <c r="EY59">
        <v>0.118103</v>
      </c>
      <c r="EZ59">
        <v>21576.9</v>
      </c>
      <c r="FA59">
        <v>18469.8</v>
      </c>
      <c r="FB59">
        <v>23916.9</v>
      </c>
      <c r="FC59">
        <v>20605.3</v>
      </c>
      <c r="FD59">
        <v>30336.799999999999</v>
      </c>
      <c r="FE59">
        <v>26023.9</v>
      </c>
      <c r="FF59">
        <v>38957.300000000003</v>
      </c>
      <c r="FG59">
        <v>32801.699999999997</v>
      </c>
      <c r="FH59">
        <v>2.0059200000000001</v>
      </c>
      <c r="FI59">
        <v>1.7855000000000001</v>
      </c>
      <c r="FJ59">
        <v>3.4645200000000001E-2</v>
      </c>
      <c r="FK59">
        <v>0</v>
      </c>
      <c r="FL59">
        <v>30.1266</v>
      </c>
      <c r="FM59">
        <v>999.9</v>
      </c>
      <c r="FN59">
        <v>28.635000000000002</v>
      </c>
      <c r="FO59">
        <v>47.194000000000003</v>
      </c>
      <c r="FP59">
        <v>30.966699999999999</v>
      </c>
      <c r="FQ59">
        <v>60.433900000000001</v>
      </c>
      <c r="FR59">
        <v>35.228400000000001</v>
      </c>
      <c r="FS59">
        <v>1</v>
      </c>
      <c r="FT59">
        <v>0.53522099999999995</v>
      </c>
      <c r="FU59">
        <v>2.7483300000000002</v>
      </c>
      <c r="FV59">
        <v>20.391999999999999</v>
      </c>
      <c r="FW59">
        <v>5.2472399999999997</v>
      </c>
      <c r="FX59">
        <v>11.997999999999999</v>
      </c>
      <c r="FY59">
        <v>4.9637000000000002</v>
      </c>
      <c r="FZ59">
        <v>3.3010000000000002</v>
      </c>
      <c r="GA59">
        <v>9999</v>
      </c>
      <c r="GB59">
        <v>9999</v>
      </c>
      <c r="GC59">
        <v>9999</v>
      </c>
      <c r="GD59">
        <v>999.9</v>
      </c>
      <c r="GE59">
        <v>1.8709899999999999</v>
      </c>
      <c r="GF59">
        <v>1.8762300000000001</v>
      </c>
      <c r="GG59">
        <v>1.8763700000000001</v>
      </c>
      <c r="GH59">
        <v>1.8751100000000001</v>
      </c>
      <c r="GI59">
        <v>1.8772899999999999</v>
      </c>
      <c r="GJ59">
        <v>1.8733200000000001</v>
      </c>
      <c r="GK59">
        <v>1.87103</v>
      </c>
      <c r="GL59">
        <v>1.8782000000000001</v>
      </c>
      <c r="GM59">
        <v>5</v>
      </c>
      <c r="GN59">
        <v>0</v>
      </c>
      <c r="GO59">
        <v>0</v>
      </c>
      <c r="GP59">
        <v>0</v>
      </c>
      <c r="GQ59" t="s">
        <v>371</v>
      </c>
      <c r="GR59" t="s">
        <v>372</v>
      </c>
      <c r="GS59" t="s">
        <v>373</v>
      </c>
      <c r="GT59" t="s">
        <v>373</v>
      </c>
      <c r="GU59" t="s">
        <v>373</v>
      </c>
      <c r="GV59" t="s">
        <v>373</v>
      </c>
      <c r="GW59">
        <v>0</v>
      </c>
      <c r="GX59">
        <v>100</v>
      </c>
      <c r="GY59">
        <v>100</v>
      </c>
      <c r="GZ59">
        <v>-0.48299999999999998</v>
      </c>
      <c r="HA59">
        <v>0.32019999999999998</v>
      </c>
      <c r="HB59">
        <v>-0.96269039924475097</v>
      </c>
      <c r="HC59">
        <v>1.17587188380478E-3</v>
      </c>
      <c r="HD59">
        <v>-6.2601144054332803E-7</v>
      </c>
      <c r="HE59">
        <v>2.41796582943236E-10</v>
      </c>
      <c r="HF59">
        <v>0.32019999999999998</v>
      </c>
      <c r="HG59">
        <v>0</v>
      </c>
      <c r="HH59">
        <v>0</v>
      </c>
      <c r="HI59">
        <v>0</v>
      </c>
      <c r="HJ59">
        <v>2</v>
      </c>
      <c r="HK59">
        <v>2154</v>
      </c>
      <c r="HL59">
        <v>1</v>
      </c>
      <c r="HM59">
        <v>23</v>
      </c>
      <c r="HN59">
        <v>0.7</v>
      </c>
      <c r="HO59">
        <v>0.6</v>
      </c>
      <c r="HP59">
        <v>18</v>
      </c>
      <c r="HQ59">
        <v>507.95800000000003</v>
      </c>
      <c r="HR59">
        <v>429.58600000000001</v>
      </c>
      <c r="HS59">
        <v>26.999500000000001</v>
      </c>
      <c r="HT59">
        <v>33.918799999999997</v>
      </c>
      <c r="HU59">
        <v>30.000599999999999</v>
      </c>
      <c r="HV59">
        <v>33.666400000000003</v>
      </c>
      <c r="HW59">
        <v>33.610100000000003</v>
      </c>
      <c r="HX59">
        <v>27.888400000000001</v>
      </c>
      <c r="HY59">
        <v>12.848800000000001</v>
      </c>
      <c r="HZ59">
        <v>0</v>
      </c>
      <c r="IA59">
        <v>27</v>
      </c>
      <c r="IB59">
        <v>600</v>
      </c>
      <c r="IC59">
        <v>24.516200000000001</v>
      </c>
      <c r="ID59">
        <v>98.346599999999995</v>
      </c>
      <c r="IE59">
        <v>93.844999999999999</v>
      </c>
    </row>
    <row r="60" spans="1:239" x14ac:dyDescent="0.3">
      <c r="A60">
        <v>44</v>
      </c>
      <c r="B60">
        <v>1628182038.5999999</v>
      </c>
      <c r="C60">
        <v>7281</v>
      </c>
      <c r="D60" t="s">
        <v>588</v>
      </c>
      <c r="E60" t="s">
        <v>589</v>
      </c>
      <c r="F60">
        <v>0</v>
      </c>
      <c r="G60" t="s">
        <v>362</v>
      </c>
      <c r="H60" t="s">
        <v>534</v>
      </c>
      <c r="I60" t="s">
        <v>364</v>
      </c>
      <c r="J60">
        <v>1628182038.5999999</v>
      </c>
      <c r="K60">
        <f t="shared" si="46"/>
        <v>4.6430387605119246E-3</v>
      </c>
      <c r="L60">
        <f t="shared" si="47"/>
        <v>4.6430387605119243</v>
      </c>
      <c r="M60">
        <f t="shared" si="48"/>
        <v>60.324389506443865</v>
      </c>
      <c r="N60">
        <f t="shared" si="49"/>
        <v>723.64599999999996</v>
      </c>
      <c r="O60">
        <f t="shared" si="50"/>
        <v>416.96291872195917</v>
      </c>
      <c r="P60">
        <f t="shared" si="51"/>
        <v>41.61938431272641</v>
      </c>
      <c r="Q60">
        <f t="shared" si="52"/>
        <v>72.231125666238</v>
      </c>
      <c r="R60">
        <f t="shared" si="53"/>
        <v>0.34701235290851151</v>
      </c>
      <c r="S60">
        <f t="shared" si="54"/>
        <v>2.9221431046585402</v>
      </c>
      <c r="T60">
        <f t="shared" si="55"/>
        <v>0.32563659927730526</v>
      </c>
      <c r="U60">
        <f t="shared" si="56"/>
        <v>0.20533358069224095</v>
      </c>
      <c r="V60">
        <f t="shared" si="57"/>
        <v>321.50701838118846</v>
      </c>
      <c r="W60">
        <f t="shared" si="58"/>
        <v>31.064797601461958</v>
      </c>
      <c r="X60">
        <f t="shared" si="59"/>
        <v>30.634</v>
      </c>
      <c r="Y60">
        <f t="shared" si="60"/>
        <v>4.4180842267971929</v>
      </c>
      <c r="Z60">
        <f t="shared" si="61"/>
        <v>70.01657205380701</v>
      </c>
      <c r="AA60">
        <f t="shared" si="62"/>
        <v>3.0481074681822005</v>
      </c>
      <c r="AB60">
        <f t="shared" si="63"/>
        <v>4.3534085985240196</v>
      </c>
      <c r="AC60">
        <f t="shared" si="64"/>
        <v>1.3699767586149925</v>
      </c>
      <c r="AD60">
        <f t="shared" si="65"/>
        <v>-204.75800933857587</v>
      </c>
      <c r="AE60">
        <f t="shared" si="66"/>
        <v>-40.597691823337087</v>
      </c>
      <c r="AF60">
        <f t="shared" si="67"/>
        <v>-3.1046263722666976</v>
      </c>
      <c r="AG60">
        <f t="shared" si="68"/>
        <v>73.046690847008804</v>
      </c>
      <c r="AH60">
        <v>0</v>
      </c>
      <c r="AI60">
        <v>0</v>
      </c>
      <c r="AJ60">
        <f t="shared" si="69"/>
        <v>1</v>
      </c>
      <c r="AK60">
        <f t="shared" si="70"/>
        <v>0</v>
      </c>
      <c r="AL60">
        <f t="shared" si="71"/>
        <v>52071.159687942643</v>
      </c>
      <c r="AM60" t="s">
        <v>365</v>
      </c>
      <c r="AN60">
        <v>10238.9</v>
      </c>
      <c r="AO60">
        <v>302.21199999999999</v>
      </c>
      <c r="AP60">
        <v>4052.3</v>
      </c>
      <c r="AQ60">
        <f t="shared" si="72"/>
        <v>0.92542210596451402</v>
      </c>
      <c r="AR60">
        <v>-0.32343011824092399</v>
      </c>
      <c r="AS60" t="s">
        <v>590</v>
      </c>
      <c r="AT60">
        <v>10330.799999999999</v>
      </c>
      <c r="AU60">
        <v>726.38220000000001</v>
      </c>
      <c r="AV60">
        <v>1183.27</v>
      </c>
      <c r="AW60">
        <f t="shared" si="73"/>
        <v>0.38612303193692055</v>
      </c>
      <c r="AX60">
        <v>0.5</v>
      </c>
      <c r="AY60">
        <f t="shared" si="74"/>
        <v>1681.1802001975068</v>
      </c>
      <c r="AZ60">
        <f t="shared" si="75"/>
        <v>60.324389506443865</v>
      </c>
      <c r="BA60">
        <f t="shared" si="76"/>
        <v>324.57119806629021</v>
      </c>
      <c r="BB60">
        <f t="shared" si="77"/>
        <v>3.6074550257943684E-2</v>
      </c>
      <c r="BC60">
        <f t="shared" si="78"/>
        <v>2.4246621650172826</v>
      </c>
      <c r="BD60">
        <f t="shared" si="79"/>
        <v>255.93266859098438</v>
      </c>
      <c r="BE60" t="s">
        <v>591</v>
      </c>
      <c r="BF60">
        <v>559.96</v>
      </c>
      <c r="BG60">
        <f t="shared" si="80"/>
        <v>559.96</v>
      </c>
      <c r="BH60">
        <f t="shared" si="81"/>
        <v>0.52676903834289712</v>
      </c>
      <c r="BI60">
        <f t="shared" si="82"/>
        <v>0.73300251881086465</v>
      </c>
      <c r="BJ60">
        <f t="shared" si="83"/>
        <v>0.82152081412462707</v>
      </c>
      <c r="BK60">
        <f t="shared" si="84"/>
        <v>0.51856722258920518</v>
      </c>
      <c r="BL60">
        <f t="shared" si="85"/>
        <v>0.76505671333579373</v>
      </c>
      <c r="BM60">
        <f t="shared" si="86"/>
        <v>0.56506353051235536</v>
      </c>
      <c r="BN60">
        <f t="shared" si="87"/>
        <v>0.43493646948764464</v>
      </c>
      <c r="BO60">
        <f t="shared" si="88"/>
        <v>1999.98</v>
      </c>
      <c r="BP60">
        <f t="shared" si="89"/>
        <v>1681.1802001975068</v>
      </c>
      <c r="BQ60">
        <f t="shared" si="90"/>
        <v>0.84059850608381426</v>
      </c>
      <c r="BR60">
        <f t="shared" si="91"/>
        <v>0.16075511674176166</v>
      </c>
      <c r="BS60">
        <v>6</v>
      </c>
      <c r="BT60">
        <v>0.5</v>
      </c>
      <c r="BU60" t="s">
        <v>368</v>
      </c>
      <c r="BV60">
        <v>2</v>
      </c>
      <c r="BW60">
        <v>1628182038.5999999</v>
      </c>
      <c r="BX60">
        <v>723.64599999999996</v>
      </c>
      <c r="BY60">
        <v>800.03599999999994</v>
      </c>
      <c r="BZ60">
        <v>30.537400000000002</v>
      </c>
      <c r="CA60">
        <v>25.138100000000001</v>
      </c>
      <c r="CB60">
        <v>724.125</v>
      </c>
      <c r="CC60">
        <v>30.1814</v>
      </c>
      <c r="CD60">
        <v>500.20400000000001</v>
      </c>
      <c r="CE60">
        <v>99.715500000000006</v>
      </c>
      <c r="CF60">
        <v>0.100053</v>
      </c>
      <c r="CG60">
        <v>30.376300000000001</v>
      </c>
      <c r="CH60">
        <v>30.634</v>
      </c>
      <c r="CI60">
        <v>999.9</v>
      </c>
      <c r="CJ60">
        <v>0</v>
      </c>
      <c r="CK60">
        <v>0</v>
      </c>
      <c r="CL60">
        <v>9986.25</v>
      </c>
      <c r="CM60">
        <v>0</v>
      </c>
      <c r="CN60">
        <v>1150.4000000000001</v>
      </c>
      <c r="CO60">
        <v>-76.258899999999997</v>
      </c>
      <c r="CP60">
        <v>746.548</v>
      </c>
      <c r="CQ60">
        <v>820.66600000000005</v>
      </c>
      <c r="CR60">
        <v>5.3634899999999996</v>
      </c>
      <c r="CS60">
        <v>800.03599999999994</v>
      </c>
      <c r="CT60">
        <v>25.138100000000001</v>
      </c>
      <c r="CU60">
        <v>3.04148</v>
      </c>
      <c r="CV60">
        <v>2.50665</v>
      </c>
      <c r="CW60">
        <v>24.256699999999999</v>
      </c>
      <c r="CX60">
        <v>21.069800000000001</v>
      </c>
      <c r="CY60">
        <v>1999.98</v>
      </c>
      <c r="CZ60">
        <v>0.97999899999999995</v>
      </c>
      <c r="DA60">
        <v>2.00013E-2</v>
      </c>
      <c r="DB60">
        <v>0</v>
      </c>
      <c r="DC60">
        <v>725.94200000000001</v>
      </c>
      <c r="DD60">
        <v>4.9996700000000001</v>
      </c>
      <c r="DE60">
        <v>14763</v>
      </c>
      <c r="DF60">
        <v>16733.8</v>
      </c>
      <c r="DG60">
        <v>48.75</v>
      </c>
      <c r="DH60">
        <v>50.186999999999998</v>
      </c>
      <c r="DI60">
        <v>49.375</v>
      </c>
      <c r="DJ60">
        <v>50.125</v>
      </c>
      <c r="DK60">
        <v>50.25</v>
      </c>
      <c r="DL60">
        <v>1955.08</v>
      </c>
      <c r="DM60">
        <v>39.9</v>
      </c>
      <c r="DN60">
        <v>0</v>
      </c>
      <c r="DO60">
        <v>90</v>
      </c>
      <c r="DP60">
        <v>0</v>
      </c>
      <c r="DQ60">
        <v>726.38220000000001</v>
      </c>
      <c r="DR60">
        <v>-3.7822307725203799</v>
      </c>
      <c r="DS60">
        <v>1173.5769253736401</v>
      </c>
      <c r="DT60">
        <v>14636.892</v>
      </c>
      <c r="DU60">
        <v>15</v>
      </c>
      <c r="DV60">
        <v>1628182066.0999999</v>
      </c>
      <c r="DW60" t="s">
        <v>592</v>
      </c>
      <c r="DX60">
        <v>1628182065.5999999</v>
      </c>
      <c r="DY60">
        <v>1628182066.0999999</v>
      </c>
      <c r="DZ60">
        <v>48</v>
      </c>
      <c r="EA60">
        <v>-0.18</v>
      </c>
      <c r="EB60">
        <v>3.5000000000000003E-2</v>
      </c>
      <c r="EC60">
        <v>-0.47899999999999998</v>
      </c>
      <c r="ED60">
        <v>0.35599999999999998</v>
      </c>
      <c r="EE60">
        <v>800</v>
      </c>
      <c r="EF60">
        <v>25</v>
      </c>
      <c r="EG60">
        <v>0.03</v>
      </c>
      <c r="EH60">
        <v>0.02</v>
      </c>
      <c r="EI60">
        <v>60.153218989378701</v>
      </c>
      <c r="EJ60">
        <v>0.164643376513812</v>
      </c>
      <c r="EK60">
        <v>4.9994959404327903E-2</v>
      </c>
      <c r="EL60">
        <v>1</v>
      </c>
      <c r="EM60">
        <v>0.35550550986775598</v>
      </c>
      <c r="EN60">
        <v>-4.5787405024930901E-2</v>
      </c>
      <c r="EO60">
        <v>6.7380428571094499E-3</v>
      </c>
      <c r="EP60">
        <v>1</v>
      </c>
      <c r="EQ60">
        <v>2</v>
      </c>
      <c r="ER60">
        <v>2</v>
      </c>
      <c r="ES60" t="s">
        <v>370</v>
      </c>
      <c r="ET60">
        <v>2.9196</v>
      </c>
      <c r="EU60">
        <v>2.7864300000000002</v>
      </c>
      <c r="EV60">
        <v>0.136075</v>
      </c>
      <c r="EW60">
        <v>0.146261</v>
      </c>
      <c r="EX60">
        <v>0.13591900000000001</v>
      </c>
      <c r="EY60">
        <v>0.11992700000000001</v>
      </c>
      <c r="EZ60">
        <v>20910.400000000001</v>
      </c>
      <c r="FA60">
        <v>17919</v>
      </c>
      <c r="FB60">
        <v>23913.3</v>
      </c>
      <c r="FC60">
        <v>20601.900000000001</v>
      </c>
      <c r="FD60">
        <v>30369.8</v>
      </c>
      <c r="FE60">
        <v>25966.2</v>
      </c>
      <c r="FF60">
        <v>38951.699999999997</v>
      </c>
      <c r="FG60">
        <v>32796.6</v>
      </c>
      <c r="FH60">
        <v>2.0045500000000001</v>
      </c>
      <c r="FI60">
        <v>1.78592</v>
      </c>
      <c r="FJ60">
        <v>4.8764099999999998E-2</v>
      </c>
      <c r="FK60">
        <v>0</v>
      </c>
      <c r="FL60">
        <v>29.840699999999998</v>
      </c>
      <c r="FM60">
        <v>999.9</v>
      </c>
      <c r="FN60">
        <v>28.524999999999999</v>
      </c>
      <c r="FO60">
        <v>47.304000000000002</v>
      </c>
      <c r="FP60">
        <v>31.0213</v>
      </c>
      <c r="FQ60">
        <v>60.853900000000003</v>
      </c>
      <c r="FR60">
        <v>34.767600000000002</v>
      </c>
      <c r="FS60">
        <v>1</v>
      </c>
      <c r="FT60">
        <v>0.53977900000000001</v>
      </c>
      <c r="FU60">
        <v>2.5936900000000001</v>
      </c>
      <c r="FV60">
        <v>20.394200000000001</v>
      </c>
      <c r="FW60">
        <v>5.2439499999999999</v>
      </c>
      <c r="FX60">
        <v>11.997999999999999</v>
      </c>
      <c r="FY60">
        <v>4.9633500000000002</v>
      </c>
      <c r="FZ60">
        <v>3.3003999999999998</v>
      </c>
      <c r="GA60">
        <v>9999</v>
      </c>
      <c r="GB60">
        <v>9999</v>
      </c>
      <c r="GC60">
        <v>9999</v>
      </c>
      <c r="GD60">
        <v>999.9</v>
      </c>
      <c r="GE60">
        <v>1.87093</v>
      </c>
      <c r="GF60">
        <v>1.8762399999999999</v>
      </c>
      <c r="GG60">
        <v>1.87636</v>
      </c>
      <c r="GH60">
        <v>1.87504</v>
      </c>
      <c r="GI60">
        <v>1.8772899999999999</v>
      </c>
      <c r="GJ60">
        <v>1.8733</v>
      </c>
      <c r="GK60">
        <v>1.87103</v>
      </c>
      <c r="GL60">
        <v>1.87819</v>
      </c>
      <c r="GM60">
        <v>5</v>
      </c>
      <c r="GN60">
        <v>0</v>
      </c>
      <c r="GO60">
        <v>0</v>
      </c>
      <c r="GP60">
        <v>0</v>
      </c>
      <c r="GQ60" t="s">
        <v>371</v>
      </c>
      <c r="GR60" t="s">
        <v>372</v>
      </c>
      <c r="GS60" t="s">
        <v>373</v>
      </c>
      <c r="GT60" t="s">
        <v>373</v>
      </c>
      <c r="GU60" t="s">
        <v>373</v>
      </c>
      <c r="GV60" t="s">
        <v>373</v>
      </c>
      <c r="GW60">
        <v>0</v>
      </c>
      <c r="GX60">
        <v>100</v>
      </c>
      <c r="GY60">
        <v>100</v>
      </c>
      <c r="GZ60">
        <v>-0.47899999999999998</v>
      </c>
      <c r="HA60">
        <v>0.35599999999999998</v>
      </c>
      <c r="HB60">
        <v>-0.96269039924475097</v>
      </c>
      <c r="HC60">
        <v>1.17587188380478E-3</v>
      </c>
      <c r="HD60">
        <v>-6.2601144054332803E-7</v>
      </c>
      <c r="HE60">
        <v>2.41796582943236E-10</v>
      </c>
      <c r="HF60">
        <v>0.32019999999999998</v>
      </c>
      <c r="HG60">
        <v>0</v>
      </c>
      <c r="HH60">
        <v>0</v>
      </c>
      <c r="HI60">
        <v>0</v>
      </c>
      <c r="HJ60">
        <v>2</v>
      </c>
      <c r="HK60">
        <v>2154</v>
      </c>
      <c r="HL60">
        <v>1</v>
      </c>
      <c r="HM60">
        <v>23</v>
      </c>
      <c r="HN60">
        <v>2.2000000000000002</v>
      </c>
      <c r="HO60">
        <v>2.1</v>
      </c>
      <c r="HP60">
        <v>18</v>
      </c>
      <c r="HQ60">
        <v>507.714</v>
      </c>
      <c r="HR60">
        <v>430.42500000000001</v>
      </c>
      <c r="HS60">
        <v>26.996700000000001</v>
      </c>
      <c r="HT60">
        <v>33.979199999999999</v>
      </c>
      <c r="HU60">
        <v>30</v>
      </c>
      <c r="HV60">
        <v>33.7483</v>
      </c>
      <c r="HW60">
        <v>33.694200000000002</v>
      </c>
      <c r="HX60">
        <v>35.299799999999998</v>
      </c>
      <c r="HY60">
        <v>9.1759000000000004</v>
      </c>
      <c r="HZ60">
        <v>0</v>
      </c>
      <c r="IA60">
        <v>27</v>
      </c>
      <c r="IB60">
        <v>800</v>
      </c>
      <c r="IC60">
        <v>25.183900000000001</v>
      </c>
      <c r="ID60">
        <v>98.3322</v>
      </c>
      <c r="IE60">
        <v>93.830100000000002</v>
      </c>
    </row>
    <row r="61" spans="1:239" x14ac:dyDescent="0.3">
      <c r="A61">
        <v>45</v>
      </c>
      <c r="B61">
        <v>1628182199.5999999</v>
      </c>
      <c r="C61">
        <v>7442</v>
      </c>
      <c r="D61" t="s">
        <v>593</v>
      </c>
      <c r="E61" t="s">
        <v>594</v>
      </c>
      <c r="F61">
        <v>0</v>
      </c>
      <c r="G61" t="s">
        <v>362</v>
      </c>
      <c r="H61" t="s">
        <v>534</v>
      </c>
      <c r="I61" t="s">
        <v>364</v>
      </c>
      <c r="J61">
        <v>1628182199.5999999</v>
      </c>
      <c r="K61">
        <f t="shared" si="46"/>
        <v>4.0832754172024938E-3</v>
      </c>
      <c r="L61">
        <f t="shared" si="47"/>
        <v>4.0832754172024934</v>
      </c>
      <c r="M61">
        <f t="shared" si="48"/>
        <v>60.377598040211666</v>
      </c>
      <c r="N61">
        <f t="shared" si="49"/>
        <v>923.005</v>
      </c>
      <c r="O61">
        <f t="shared" si="50"/>
        <v>566.53673647282926</v>
      </c>
      <c r="P61">
        <f t="shared" si="51"/>
        <v>56.548328577243772</v>
      </c>
      <c r="Q61">
        <f t="shared" si="52"/>
        <v>92.128871189171505</v>
      </c>
      <c r="R61">
        <f t="shared" si="53"/>
        <v>0.29840112151024123</v>
      </c>
      <c r="S61">
        <f t="shared" si="54"/>
        <v>2.9281391257498948</v>
      </c>
      <c r="T61">
        <f t="shared" si="55"/>
        <v>0.28247776491222104</v>
      </c>
      <c r="U61">
        <f t="shared" si="56"/>
        <v>0.17790841179076256</v>
      </c>
      <c r="V61">
        <f t="shared" si="57"/>
        <v>321.49903838119803</v>
      </c>
      <c r="W61">
        <f t="shared" si="58"/>
        <v>31.321874457924508</v>
      </c>
      <c r="X61">
        <f t="shared" si="59"/>
        <v>30.802800000000001</v>
      </c>
      <c r="Y61">
        <f t="shared" si="60"/>
        <v>4.4609007013979323</v>
      </c>
      <c r="Z61">
        <f t="shared" si="61"/>
        <v>70.121292271101581</v>
      </c>
      <c r="AA61">
        <f t="shared" si="62"/>
        <v>3.0725161450843204</v>
      </c>
      <c r="AB61">
        <f t="shared" si="63"/>
        <v>4.3817163739729983</v>
      </c>
      <c r="AC61">
        <f t="shared" si="64"/>
        <v>1.3883845563136119</v>
      </c>
      <c r="AD61">
        <f t="shared" si="65"/>
        <v>-180.07244589862998</v>
      </c>
      <c r="AE61">
        <f t="shared" si="66"/>
        <v>-49.458113390309563</v>
      </c>
      <c r="AF61">
        <f t="shared" si="67"/>
        <v>-3.7797275706607261</v>
      </c>
      <c r="AG61">
        <f t="shared" si="68"/>
        <v>88.188751521597766</v>
      </c>
      <c r="AH61">
        <v>0</v>
      </c>
      <c r="AI61">
        <v>0</v>
      </c>
      <c r="AJ61">
        <f t="shared" si="69"/>
        <v>1</v>
      </c>
      <c r="AK61">
        <f t="shared" si="70"/>
        <v>0</v>
      </c>
      <c r="AL61">
        <f t="shared" si="71"/>
        <v>52222.755693390602</v>
      </c>
      <c r="AM61" t="s">
        <v>365</v>
      </c>
      <c r="AN61">
        <v>10238.9</v>
      </c>
      <c r="AO61">
        <v>302.21199999999999</v>
      </c>
      <c r="AP61">
        <v>4052.3</v>
      </c>
      <c r="AQ61">
        <f t="shared" si="72"/>
        <v>0.92542210596451402</v>
      </c>
      <c r="AR61">
        <v>-0.32343011824092399</v>
      </c>
      <c r="AS61" t="s">
        <v>595</v>
      </c>
      <c r="AT61">
        <v>10330.6</v>
      </c>
      <c r="AU61">
        <v>722.42980769230803</v>
      </c>
      <c r="AV61">
        <v>1187.43</v>
      </c>
      <c r="AW61">
        <f t="shared" si="73"/>
        <v>0.3916021932304995</v>
      </c>
      <c r="AX61">
        <v>0.5</v>
      </c>
      <c r="AY61">
        <f t="shared" si="74"/>
        <v>1681.1382001975119</v>
      </c>
      <c r="AZ61">
        <f t="shared" si="75"/>
        <v>60.377598040211666</v>
      </c>
      <c r="BA61">
        <f t="shared" si="76"/>
        <v>329.1687031604601</v>
      </c>
      <c r="BB61">
        <f t="shared" si="77"/>
        <v>3.6107101814307117E-2</v>
      </c>
      <c r="BC61">
        <f t="shared" si="78"/>
        <v>2.4126643254760278</v>
      </c>
      <c r="BD61">
        <f t="shared" si="79"/>
        <v>256.12674918924762</v>
      </c>
      <c r="BE61" t="s">
        <v>596</v>
      </c>
      <c r="BF61">
        <v>560.6</v>
      </c>
      <c r="BG61">
        <f t="shared" si="80"/>
        <v>560.6</v>
      </c>
      <c r="BH61">
        <f t="shared" si="81"/>
        <v>0.52788795971130931</v>
      </c>
      <c r="BI61">
        <f t="shared" si="82"/>
        <v>0.74182823462133596</v>
      </c>
      <c r="BJ61">
        <f t="shared" si="83"/>
        <v>0.82047999541770478</v>
      </c>
      <c r="BK61">
        <f t="shared" si="84"/>
        <v>0.52529455152029447</v>
      </c>
      <c r="BL61">
        <f t="shared" si="85"/>
        <v>0.76394740603420497</v>
      </c>
      <c r="BM61">
        <f t="shared" si="86"/>
        <v>0.57565303078668761</v>
      </c>
      <c r="BN61">
        <f t="shared" si="87"/>
        <v>0.42434696921331239</v>
      </c>
      <c r="BO61">
        <f t="shared" si="88"/>
        <v>1999.93</v>
      </c>
      <c r="BP61">
        <f t="shared" si="89"/>
        <v>1681.1382001975119</v>
      </c>
      <c r="BQ61">
        <f t="shared" si="90"/>
        <v>0.84059852104699251</v>
      </c>
      <c r="BR61">
        <f t="shared" si="91"/>
        <v>0.16075514562069573</v>
      </c>
      <c r="BS61">
        <v>6</v>
      </c>
      <c r="BT61">
        <v>0.5</v>
      </c>
      <c r="BU61" t="s">
        <v>368</v>
      </c>
      <c r="BV61">
        <v>2</v>
      </c>
      <c r="BW61">
        <v>1628182199.5999999</v>
      </c>
      <c r="BX61">
        <v>923.005</v>
      </c>
      <c r="BY61">
        <v>999.95</v>
      </c>
      <c r="BZ61">
        <v>30.782399999999999</v>
      </c>
      <c r="CA61">
        <v>26.0352</v>
      </c>
      <c r="CB61">
        <v>923.43499999999995</v>
      </c>
      <c r="CC61">
        <v>30.415400000000002</v>
      </c>
      <c r="CD61">
        <v>500.2</v>
      </c>
      <c r="CE61">
        <v>99.714200000000005</v>
      </c>
      <c r="CF61">
        <v>9.9854299999999993E-2</v>
      </c>
      <c r="CG61">
        <v>30.4895</v>
      </c>
      <c r="CH61">
        <v>30.802800000000001</v>
      </c>
      <c r="CI61">
        <v>999.9</v>
      </c>
      <c r="CJ61">
        <v>0</v>
      </c>
      <c r="CK61">
        <v>0</v>
      </c>
      <c r="CL61">
        <v>10020.6</v>
      </c>
      <c r="CM61">
        <v>0</v>
      </c>
      <c r="CN61">
        <v>1704.16</v>
      </c>
      <c r="CO61">
        <v>-76.9452</v>
      </c>
      <c r="CP61">
        <v>952.32</v>
      </c>
      <c r="CQ61">
        <v>1026.68</v>
      </c>
      <c r="CR61">
        <v>4.7471300000000003</v>
      </c>
      <c r="CS61">
        <v>999.95</v>
      </c>
      <c r="CT61">
        <v>26.0352</v>
      </c>
      <c r="CU61">
        <v>3.0694400000000002</v>
      </c>
      <c r="CV61">
        <v>2.5960800000000002</v>
      </c>
      <c r="CW61">
        <v>24.409500000000001</v>
      </c>
      <c r="CX61">
        <v>21.6417</v>
      </c>
      <c r="CY61">
        <v>1999.93</v>
      </c>
      <c r="CZ61">
        <v>0.97999899999999995</v>
      </c>
      <c r="DA61">
        <v>2.00013E-2</v>
      </c>
      <c r="DB61">
        <v>0</v>
      </c>
      <c r="DC61">
        <v>722.13599999999997</v>
      </c>
      <c r="DD61">
        <v>4.9996700000000001</v>
      </c>
      <c r="DE61">
        <v>14867</v>
      </c>
      <c r="DF61">
        <v>16733.400000000001</v>
      </c>
      <c r="DG61">
        <v>48.811999999999998</v>
      </c>
      <c r="DH61">
        <v>50.311999999999998</v>
      </c>
      <c r="DI61">
        <v>49.375</v>
      </c>
      <c r="DJ61">
        <v>50.186999999999998</v>
      </c>
      <c r="DK61">
        <v>50.311999999999998</v>
      </c>
      <c r="DL61">
        <v>1955.03</v>
      </c>
      <c r="DM61">
        <v>39.9</v>
      </c>
      <c r="DN61">
        <v>0</v>
      </c>
      <c r="DO61">
        <v>160.40000009536701</v>
      </c>
      <c r="DP61">
        <v>0</v>
      </c>
      <c r="DQ61">
        <v>722.42980769230803</v>
      </c>
      <c r="DR61">
        <v>0.314564108120437</v>
      </c>
      <c r="DS61">
        <v>1028.6290606326099</v>
      </c>
      <c r="DT61">
        <v>14772.484615384599</v>
      </c>
      <c r="DU61">
        <v>15</v>
      </c>
      <c r="DV61">
        <v>1628182154.0999999</v>
      </c>
      <c r="DW61" t="s">
        <v>597</v>
      </c>
      <c r="DX61">
        <v>1628182154.0999999</v>
      </c>
      <c r="DY61">
        <v>1628182146.0999999</v>
      </c>
      <c r="DZ61">
        <v>49</v>
      </c>
      <c r="EA61">
        <v>-0.03</v>
      </c>
      <c r="EB61">
        <v>1.0999999999999999E-2</v>
      </c>
      <c r="EC61">
        <v>-0.38100000000000001</v>
      </c>
      <c r="ED61">
        <v>0.36699999999999999</v>
      </c>
      <c r="EE61">
        <v>1000</v>
      </c>
      <c r="EF61">
        <v>26</v>
      </c>
      <c r="EG61">
        <v>0.02</v>
      </c>
      <c r="EH61">
        <v>0.01</v>
      </c>
      <c r="EI61">
        <v>60.563366723239596</v>
      </c>
      <c r="EJ61">
        <v>-0.90004504475037095</v>
      </c>
      <c r="EK61">
        <v>0.16510119221116401</v>
      </c>
      <c r="EL61">
        <v>1</v>
      </c>
      <c r="EM61">
        <v>0.29895905918943999</v>
      </c>
      <c r="EN61">
        <v>3.9930762975583699E-2</v>
      </c>
      <c r="EO61">
        <v>6.5490193904130297E-3</v>
      </c>
      <c r="EP61">
        <v>1</v>
      </c>
      <c r="EQ61">
        <v>2</v>
      </c>
      <c r="ER61">
        <v>2</v>
      </c>
      <c r="ES61" t="s">
        <v>370</v>
      </c>
      <c r="ET61">
        <v>2.9195600000000002</v>
      </c>
      <c r="EU61">
        <v>2.78653</v>
      </c>
      <c r="EV61">
        <v>0.15983</v>
      </c>
      <c r="EW61">
        <v>0.169125</v>
      </c>
      <c r="EX61">
        <v>0.13661499999999999</v>
      </c>
      <c r="EY61">
        <v>0.122817</v>
      </c>
      <c r="EZ61">
        <v>20333.400000000001</v>
      </c>
      <c r="FA61">
        <v>17435.599999999999</v>
      </c>
      <c r="FB61">
        <v>23911.8</v>
      </c>
      <c r="FC61">
        <v>20598.599999999999</v>
      </c>
      <c r="FD61">
        <v>30344</v>
      </c>
      <c r="FE61">
        <v>25874.9</v>
      </c>
      <c r="FF61">
        <v>38949.699999999997</v>
      </c>
      <c r="FG61">
        <v>32788.800000000003</v>
      </c>
      <c r="FH61">
        <v>2.0032000000000001</v>
      </c>
      <c r="FI61">
        <v>1.78732</v>
      </c>
      <c r="FJ61">
        <v>5.16251E-2</v>
      </c>
      <c r="FK61">
        <v>0</v>
      </c>
      <c r="FL61">
        <v>29.963200000000001</v>
      </c>
      <c r="FM61">
        <v>999.9</v>
      </c>
      <c r="FN61">
        <v>28.420999999999999</v>
      </c>
      <c r="FO61">
        <v>47.424999999999997</v>
      </c>
      <c r="FP61">
        <v>31.100999999999999</v>
      </c>
      <c r="FQ61">
        <v>60.4739</v>
      </c>
      <c r="FR61">
        <v>34.703499999999998</v>
      </c>
      <c r="FS61">
        <v>1</v>
      </c>
      <c r="FT61">
        <v>0.54238600000000003</v>
      </c>
      <c r="FU61">
        <v>2.6203799999999999</v>
      </c>
      <c r="FV61">
        <v>20.394400000000001</v>
      </c>
      <c r="FW61">
        <v>5.2457399999999996</v>
      </c>
      <c r="FX61">
        <v>11.997999999999999</v>
      </c>
      <c r="FY61">
        <v>4.9637500000000001</v>
      </c>
      <c r="FZ61">
        <v>3.3010000000000002</v>
      </c>
      <c r="GA61">
        <v>9999</v>
      </c>
      <c r="GB61">
        <v>9999</v>
      </c>
      <c r="GC61">
        <v>9999</v>
      </c>
      <c r="GD61">
        <v>999.9</v>
      </c>
      <c r="GE61">
        <v>1.87096</v>
      </c>
      <c r="GF61">
        <v>1.87622</v>
      </c>
      <c r="GG61">
        <v>1.8763700000000001</v>
      </c>
      <c r="GH61">
        <v>1.87503</v>
      </c>
      <c r="GI61">
        <v>1.8772899999999999</v>
      </c>
      <c r="GJ61">
        <v>1.8733</v>
      </c>
      <c r="GK61">
        <v>1.87103</v>
      </c>
      <c r="GL61">
        <v>1.87819</v>
      </c>
      <c r="GM61">
        <v>5</v>
      </c>
      <c r="GN61">
        <v>0</v>
      </c>
      <c r="GO61">
        <v>0</v>
      </c>
      <c r="GP61">
        <v>0</v>
      </c>
      <c r="GQ61" t="s">
        <v>371</v>
      </c>
      <c r="GR61" t="s">
        <v>372</v>
      </c>
      <c r="GS61" t="s">
        <v>373</v>
      </c>
      <c r="GT61" t="s">
        <v>373</v>
      </c>
      <c r="GU61" t="s">
        <v>373</v>
      </c>
      <c r="GV61" t="s">
        <v>373</v>
      </c>
      <c r="GW61">
        <v>0</v>
      </c>
      <c r="GX61">
        <v>100</v>
      </c>
      <c r="GY61">
        <v>100</v>
      </c>
      <c r="GZ61">
        <v>-0.43</v>
      </c>
      <c r="HA61">
        <v>0.36699999999999999</v>
      </c>
      <c r="HB61">
        <v>-1.17253816364365</v>
      </c>
      <c r="HC61">
        <v>1.17587188380478E-3</v>
      </c>
      <c r="HD61">
        <v>-6.2601144054332803E-7</v>
      </c>
      <c r="HE61">
        <v>2.41796582943236E-10</v>
      </c>
      <c r="HF61">
        <v>0.36699499999999902</v>
      </c>
      <c r="HG61">
        <v>0</v>
      </c>
      <c r="HH61">
        <v>0</v>
      </c>
      <c r="HI61">
        <v>0</v>
      </c>
      <c r="HJ61">
        <v>2</v>
      </c>
      <c r="HK61">
        <v>2154</v>
      </c>
      <c r="HL61">
        <v>1</v>
      </c>
      <c r="HM61">
        <v>23</v>
      </c>
      <c r="HN61">
        <v>0.8</v>
      </c>
      <c r="HO61">
        <v>0.9</v>
      </c>
      <c r="HP61">
        <v>18</v>
      </c>
      <c r="HQ61">
        <v>507.47300000000001</v>
      </c>
      <c r="HR61">
        <v>431.89800000000002</v>
      </c>
      <c r="HS61">
        <v>26.998799999999999</v>
      </c>
      <c r="HT61">
        <v>34.015999999999998</v>
      </c>
      <c r="HU61">
        <v>30.0002</v>
      </c>
      <c r="HV61">
        <v>33.828699999999998</v>
      </c>
      <c r="HW61">
        <v>33.781999999999996</v>
      </c>
      <c r="HX61">
        <v>42.434699999999999</v>
      </c>
      <c r="HY61">
        <v>4.9745100000000004</v>
      </c>
      <c r="HZ61">
        <v>0.601877</v>
      </c>
      <c r="IA61">
        <v>27</v>
      </c>
      <c r="IB61">
        <v>1000</v>
      </c>
      <c r="IC61">
        <v>25.916</v>
      </c>
      <c r="ID61">
        <v>98.326899999999995</v>
      </c>
      <c r="IE61">
        <v>93.810500000000005</v>
      </c>
    </row>
    <row r="62" spans="1:239" x14ac:dyDescent="0.3">
      <c r="A62">
        <v>46</v>
      </c>
      <c r="B62">
        <v>1628182290.0999999</v>
      </c>
      <c r="C62">
        <v>7532.5</v>
      </c>
      <c r="D62" t="s">
        <v>598</v>
      </c>
      <c r="E62" t="s">
        <v>599</v>
      </c>
      <c r="F62">
        <v>0</v>
      </c>
      <c r="G62" t="s">
        <v>362</v>
      </c>
      <c r="H62" t="s">
        <v>534</v>
      </c>
      <c r="I62" t="s">
        <v>364</v>
      </c>
      <c r="J62">
        <v>1628182290.0999999</v>
      </c>
      <c r="K62">
        <f t="shared" si="46"/>
        <v>3.6594836984100531E-3</v>
      </c>
      <c r="L62">
        <f t="shared" si="47"/>
        <v>3.6594836984100532</v>
      </c>
      <c r="M62">
        <f t="shared" si="48"/>
        <v>60.041463695888538</v>
      </c>
      <c r="N62">
        <f t="shared" si="49"/>
        <v>1122.992</v>
      </c>
      <c r="O62">
        <f t="shared" si="50"/>
        <v>706.26762465691354</v>
      </c>
      <c r="P62">
        <f t="shared" si="51"/>
        <v>70.494046586313871</v>
      </c>
      <c r="Q62">
        <f t="shared" si="52"/>
        <v>112.08817677649279</v>
      </c>
      <c r="R62">
        <f t="shared" si="53"/>
        <v>0.25337136162685525</v>
      </c>
      <c r="S62">
        <f t="shared" si="54"/>
        <v>2.9260379286928484</v>
      </c>
      <c r="T62">
        <f t="shared" si="55"/>
        <v>0.24178309303566367</v>
      </c>
      <c r="U62">
        <f t="shared" si="56"/>
        <v>0.15211142024508889</v>
      </c>
      <c r="V62">
        <f t="shared" si="57"/>
        <v>321.47669438122466</v>
      </c>
      <c r="W62">
        <f t="shared" si="58"/>
        <v>31.56907755404481</v>
      </c>
      <c r="X62">
        <f t="shared" si="59"/>
        <v>31.052399999999999</v>
      </c>
      <c r="Y62">
        <f t="shared" si="60"/>
        <v>4.5248745977211176</v>
      </c>
      <c r="Z62">
        <f t="shared" si="61"/>
        <v>69.555479249189347</v>
      </c>
      <c r="AA62">
        <f t="shared" si="62"/>
        <v>3.0716671144657997</v>
      </c>
      <c r="AB62">
        <f t="shared" si="63"/>
        <v>4.4161396738584031</v>
      </c>
      <c r="AC62">
        <f t="shared" si="64"/>
        <v>1.4532074832553179</v>
      </c>
      <c r="AD62">
        <f t="shared" si="65"/>
        <v>-161.38323109988335</v>
      </c>
      <c r="AE62">
        <f t="shared" si="66"/>
        <v>-67.216660057460331</v>
      </c>
      <c r="AF62">
        <f t="shared" si="67"/>
        <v>-5.1503940051735544</v>
      </c>
      <c r="AG62">
        <f t="shared" si="68"/>
        <v>87.726409218707431</v>
      </c>
      <c r="AH62">
        <v>0</v>
      </c>
      <c r="AI62">
        <v>0</v>
      </c>
      <c r="AJ62">
        <f t="shared" si="69"/>
        <v>1</v>
      </c>
      <c r="AK62">
        <f t="shared" si="70"/>
        <v>0</v>
      </c>
      <c r="AL62">
        <f t="shared" si="71"/>
        <v>52139.244958807314</v>
      </c>
      <c r="AM62" t="s">
        <v>365</v>
      </c>
      <c r="AN62">
        <v>10238.9</v>
      </c>
      <c r="AO62">
        <v>302.21199999999999</v>
      </c>
      <c r="AP62">
        <v>4052.3</v>
      </c>
      <c r="AQ62">
        <f t="shared" si="72"/>
        <v>0.92542210596451402</v>
      </c>
      <c r="AR62">
        <v>-0.32343011824092399</v>
      </c>
      <c r="AS62" t="s">
        <v>600</v>
      </c>
      <c r="AT62">
        <v>10330.1</v>
      </c>
      <c r="AU62">
        <v>720.05740000000003</v>
      </c>
      <c r="AV62">
        <v>1186.49</v>
      </c>
      <c r="AW62">
        <f t="shared" si="73"/>
        <v>0.39311970602364954</v>
      </c>
      <c r="AX62">
        <v>0.5</v>
      </c>
      <c r="AY62">
        <f t="shared" si="74"/>
        <v>1681.0206001975255</v>
      </c>
      <c r="AZ62">
        <f t="shared" si="75"/>
        <v>60.041463695888538</v>
      </c>
      <c r="BA62">
        <f t="shared" si="76"/>
        <v>330.42116208467507</v>
      </c>
      <c r="BB62">
        <f t="shared" si="77"/>
        <v>3.5909669284859676E-2</v>
      </c>
      <c r="BC62">
        <f t="shared" si="78"/>
        <v>2.4153680182723836</v>
      </c>
      <c r="BD62">
        <f t="shared" si="79"/>
        <v>256.08298776783215</v>
      </c>
      <c r="BE62" t="s">
        <v>601</v>
      </c>
      <c r="BF62">
        <v>560.02</v>
      </c>
      <c r="BG62">
        <f t="shared" si="80"/>
        <v>560.02</v>
      </c>
      <c r="BH62">
        <f t="shared" si="81"/>
        <v>0.52800276445650618</v>
      </c>
      <c r="BI62">
        <f t="shared" si="82"/>
        <v>0.74454099956901365</v>
      </c>
      <c r="BJ62">
        <f t="shared" si="83"/>
        <v>0.82061289472779964</v>
      </c>
      <c r="BK62">
        <f t="shared" si="84"/>
        <v>0.52747280832498378</v>
      </c>
      <c r="BL62">
        <f t="shared" si="85"/>
        <v>0.76419806681869873</v>
      </c>
      <c r="BM62">
        <f t="shared" si="86"/>
        <v>0.57906196169727442</v>
      </c>
      <c r="BN62">
        <f t="shared" si="87"/>
        <v>0.42093803830272558</v>
      </c>
      <c r="BO62">
        <f t="shared" si="88"/>
        <v>1999.79</v>
      </c>
      <c r="BP62">
        <f t="shared" si="89"/>
        <v>1681.0206001975255</v>
      </c>
      <c r="BQ62">
        <f t="shared" si="90"/>
        <v>0.84059856294787227</v>
      </c>
      <c r="BR62">
        <f t="shared" si="91"/>
        <v>0.16075522648939372</v>
      </c>
      <c r="BS62">
        <v>6</v>
      </c>
      <c r="BT62">
        <v>0.5</v>
      </c>
      <c r="BU62" t="s">
        <v>368</v>
      </c>
      <c r="BV62">
        <v>2</v>
      </c>
      <c r="BW62">
        <v>1628182290.0999999</v>
      </c>
      <c r="BX62">
        <v>1122.992</v>
      </c>
      <c r="BY62">
        <v>1199.94</v>
      </c>
      <c r="BZ62">
        <v>30.7745</v>
      </c>
      <c r="CA62">
        <v>26.520099999999999</v>
      </c>
      <c r="CB62">
        <v>1123.3699999999999</v>
      </c>
      <c r="CC62">
        <v>30.375499999999999</v>
      </c>
      <c r="CD62">
        <v>500.21600000000001</v>
      </c>
      <c r="CE62">
        <v>99.712199999999996</v>
      </c>
      <c r="CF62">
        <v>9.9888400000000002E-2</v>
      </c>
      <c r="CG62">
        <v>30.626300000000001</v>
      </c>
      <c r="CH62">
        <v>31.052399999999999</v>
      </c>
      <c r="CI62">
        <v>999.9</v>
      </c>
      <c r="CJ62">
        <v>0</v>
      </c>
      <c r="CK62">
        <v>0</v>
      </c>
      <c r="CL62">
        <v>10008.799999999999</v>
      </c>
      <c r="CM62">
        <v>0</v>
      </c>
      <c r="CN62">
        <v>1616.94</v>
      </c>
      <c r="CO62">
        <v>-76.861199999999997</v>
      </c>
      <c r="CP62">
        <v>1158.7</v>
      </c>
      <c r="CQ62">
        <v>1232.6199999999999</v>
      </c>
      <c r="CR62">
        <v>4.2223800000000002</v>
      </c>
      <c r="CS62">
        <v>1199.94</v>
      </c>
      <c r="CT62">
        <v>26.520099999999999</v>
      </c>
      <c r="CU62">
        <v>3.0653999999999999</v>
      </c>
      <c r="CV62">
        <v>2.64438</v>
      </c>
      <c r="CW62">
        <v>24.387499999999999</v>
      </c>
      <c r="CX62">
        <v>21.9435</v>
      </c>
      <c r="CY62">
        <v>1999.79</v>
      </c>
      <c r="CZ62">
        <v>0.97999899999999995</v>
      </c>
      <c r="DA62">
        <v>2.00013E-2</v>
      </c>
      <c r="DB62">
        <v>0</v>
      </c>
      <c r="DC62">
        <v>720.16499999999996</v>
      </c>
      <c r="DD62">
        <v>4.9996700000000001</v>
      </c>
      <c r="DE62">
        <v>14773.5</v>
      </c>
      <c r="DF62">
        <v>16732.2</v>
      </c>
      <c r="DG62">
        <v>48.936999999999998</v>
      </c>
      <c r="DH62">
        <v>50.561999999999998</v>
      </c>
      <c r="DI62">
        <v>49.561999999999998</v>
      </c>
      <c r="DJ62">
        <v>50.436999999999998</v>
      </c>
      <c r="DK62">
        <v>50.436999999999998</v>
      </c>
      <c r="DL62">
        <v>1954.89</v>
      </c>
      <c r="DM62">
        <v>39.9</v>
      </c>
      <c r="DN62">
        <v>0</v>
      </c>
      <c r="DO62">
        <v>90</v>
      </c>
      <c r="DP62">
        <v>0</v>
      </c>
      <c r="DQ62">
        <v>720.05740000000003</v>
      </c>
      <c r="DR62">
        <v>-5.7692399812231798E-3</v>
      </c>
      <c r="DS62">
        <v>-338.83846095631202</v>
      </c>
      <c r="DT62">
        <v>14833.36</v>
      </c>
      <c r="DU62">
        <v>15</v>
      </c>
      <c r="DV62">
        <v>1628182317.0999999</v>
      </c>
      <c r="DW62" t="s">
        <v>602</v>
      </c>
      <c r="DX62">
        <v>1628182315.0999999</v>
      </c>
      <c r="DY62">
        <v>1628182317.0999999</v>
      </c>
      <c r="DZ62">
        <v>50</v>
      </c>
      <c r="EA62">
        <v>-0.13200000000000001</v>
      </c>
      <c r="EB62">
        <v>3.2000000000000001E-2</v>
      </c>
      <c r="EC62">
        <v>-0.378</v>
      </c>
      <c r="ED62">
        <v>0.39900000000000002</v>
      </c>
      <c r="EE62">
        <v>1200</v>
      </c>
      <c r="EF62">
        <v>27</v>
      </c>
      <c r="EG62">
        <v>0.06</v>
      </c>
      <c r="EH62">
        <v>0.02</v>
      </c>
      <c r="EI62">
        <v>60.089542077277997</v>
      </c>
      <c r="EJ62">
        <v>0.31729011087856601</v>
      </c>
      <c r="EK62">
        <v>7.0442562462522701E-2</v>
      </c>
      <c r="EL62">
        <v>1</v>
      </c>
      <c r="EM62">
        <v>0.25336351661706702</v>
      </c>
      <c r="EN62">
        <v>-9.8342240706805507E-3</v>
      </c>
      <c r="EO62">
        <v>1.48881796438224E-3</v>
      </c>
      <c r="EP62">
        <v>1</v>
      </c>
      <c r="EQ62">
        <v>2</v>
      </c>
      <c r="ER62">
        <v>2</v>
      </c>
      <c r="ES62" t="s">
        <v>370</v>
      </c>
      <c r="ET62">
        <v>2.91954</v>
      </c>
      <c r="EU62">
        <v>2.7864599999999999</v>
      </c>
      <c r="EV62">
        <v>0.181065</v>
      </c>
      <c r="EW62">
        <v>0.18965899999999999</v>
      </c>
      <c r="EX62">
        <v>0.136467</v>
      </c>
      <c r="EY62">
        <v>0.124349</v>
      </c>
      <c r="EZ62">
        <v>19815.7</v>
      </c>
      <c r="FA62">
        <v>17000.2</v>
      </c>
      <c r="FB62">
        <v>23908.6</v>
      </c>
      <c r="FC62">
        <v>20594.3</v>
      </c>
      <c r="FD62">
        <v>30346</v>
      </c>
      <c r="FE62">
        <v>25824.6</v>
      </c>
      <c r="FF62">
        <v>38945</v>
      </c>
      <c r="FG62">
        <v>32782.199999999997</v>
      </c>
      <c r="FH62">
        <v>2.0024000000000002</v>
      </c>
      <c r="FI62">
        <v>1.7874300000000001</v>
      </c>
      <c r="FJ62">
        <v>5.64903E-2</v>
      </c>
      <c r="FK62">
        <v>0</v>
      </c>
      <c r="FL62">
        <v>30.134</v>
      </c>
      <c r="FM62">
        <v>999.9</v>
      </c>
      <c r="FN62">
        <v>28.385000000000002</v>
      </c>
      <c r="FO62">
        <v>47.475999999999999</v>
      </c>
      <c r="FP62">
        <v>31.1403</v>
      </c>
      <c r="FQ62">
        <v>60.523899999999998</v>
      </c>
      <c r="FR62">
        <v>34.4071</v>
      </c>
      <c r="FS62">
        <v>1</v>
      </c>
      <c r="FT62">
        <v>0.54948900000000001</v>
      </c>
      <c r="FU62">
        <v>2.7477499999999999</v>
      </c>
      <c r="FV62">
        <v>20.3916</v>
      </c>
      <c r="FW62">
        <v>5.2457399999999996</v>
      </c>
      <c r="FX62">
        <v>11.997999999999999</v>
      </c>
      <c r="FY62">
        <v>4.9615499999999999</v>
      </c>
      <c r="FZ62">
        <v>3.30098</v>
      </c>
      <c r="GA62">
        <v>9999</v>
      </c>
      <c r="GB62">
        <v>9999</v>
      </c>
      <c r="GC62">
        <v>9999</v>
      </c>
      <c r="GD62">
        <v>999.9</v>
      </c>
      <c r="GE62">
        <v>1.8709800000000001</v>
      </c>
      <c r="GF62">
        <v>1.87622</v>
      </c>
      <c r="GG62">
        <v>1.8763700000000001</v>
      </c>
      <c r="GH62">
        <v>1.8750599999999999</v>
      </c>
      <c r="GI62">
        <v>1.8773</v>
      </c>
      <c r="GJ62">
        <v>1.8733200000000001</v>
      </c>
      <c r="GK62">
        <v>1.87103</v>
      </c>
      <c r="GL62">
        <v>1.87819</v>
      </c>
      <c r="GM62">
        <v>5</v>
      </c>
      <c r="GN62">
        <v>0</v>
      </c>
      <c r="GO62">
        <v>0</v>
      </c>
      <c r="GP62">
        <v>0</v>
      </c>
      <c r="GQ62" t="s">
        <v>371</v>
      </c>
      <c r="GR62" t="s">
        <v>372</v>
      </c>
      <c r="GS62" t="s">
        <v>373</v>
      </c>
      <c r="GT62" t="s">
        <v>373</v>
      </c>
      <c r="GU62" t="s">
        <v>373</v>
      </c>
      <c r="GV62" t="s">
        <v>373</v>
      </c>
      <c r="GW62">
        <v>0</v>
      </c>
      <c r="GX62">
        <v>100</v>
      </c>
      <c r="GY62">
        <v>100</v>
      </c>
      <c r="GZ62">
        <v>-0.378</v>
      </c>
      <c r="HA62">
        <v>0.39900000000000002</v>
      </c>
      <c r="HB62">
        <v>-1.17253816364365</v>
      </c>
      <c r="HC62">
        <v>1.17587188380478E-3</v>
      </c>
      <c r="HD62">
        <v>-6.2601144054332803E-7</v>
      </c>
      <c r="HE62">
        <v>2.41796582943236E-10</v>
      </c>
      <c r="HF62">
        <v>0.36699499999999902</v>
      </c>
      <c r="HG62">
        <v>0</v>
      </c>
      <c r="HH62">
        <v>0</v>
      </c>
      <c r="HI62">
        <v>0</v>
      </c>
      <c r="HJ62">
        <v>2</v>
      </c>
      <c r="HK62">
        <v>2154</v>
      </c>
      <c r="HL62">
        <v>1</v>
      </c>
      <c r="HM62">
        <v>23</v>
      </c>
      <c r="HN62">
        <v>2.2999999999999998</v>
      </c>
      <c r="HO62">
        <v>2.4</v>
      </c>
      <c r="HP62">
        <v>18</v>
      </c>
      <c r="HQ62">
        <v>507.52199999999999</v>
      </c>
      <c r="HR62">
        <v>432.52199999999999</v>
      </c>
      <c r="HS62">
        <v>27.0017</v>
      </c>
      <c r="HT62">
        <v>34.0839</v>
      </c>
      <c r="HU62">
        <v>30.000800000000002</v>
      </c>
      <c r="HV62">
        <v>33.901600000000002</v>
      </c>
      <c r="HW62">
        <v>33.864199999999997</v>
      </c>
      <c r="HX62">
        <v>49.331499999999998</v>
      </c>
      <c r="HY62">
        <v>0</v>
      </c>
      <c r="HZ62">
        <v>2.2539600000000002</v>
      </c>
      <c r="IA62">
        <v>27</v>
      </c>
      <c r="IB62">
        <v>1200</v>
      </c>
      <c r="IC62">
        <v>26.6934</v>
      </c>
      <c r="ID62">
        <v>98.314499999999995</v>
      </c>
      <c r="IE62">
        <v>93.791399999999996</v>
      </c>
    </row>
    <row r="63" spans="1:239" x14ac:dyDescent="0.3">
      <c r="A63">
        <v>47</v>
      </c>
      <c r="B63">
        <v>1628182498.0999999</v>
      </c>
      <c r="C63">
        <v>7740.5</v>
      </c>
      <c r="D63" t="s">
        <v>603</v>
      </c>
      <c r="E63" t="s">
        <v>604</v>
      </c>
      <c r="F63">
        <v>0</v>
      </c>
      <c r="G63" t="s">
        <v>362</v>
      </c>
      <c r="H63" t="s">
        <v>534</v>
      </c>
      <c r="I63" t="s">
        <v>364</v>
      </c>
      <c r="J63">
        <v>1628182498.0999999</v>
      </c>
      <c r="K63">
        <f t="shared" si="46"/>
        <v>1.8187587773421431E-3</v>
      </c>
      <c r="L63">
        <f t="shared" si="47"/>
        <v>1.8187587773421432</v>
      </c>
      <c r="M63">
        <f t="shared" si="48"/>
        <v>56.179851716455417</v>
      </c>
      <c r="N63">
        <f t="shared" si="49"/>
        <v>1429.652</v>
      </c>
      <c r="O63">
        <f t="shared" si="50"/>
        <v>696.28120935109609</v>
      </c>
      <c r="P63">
        <f t="shared" si="51"/>
        <v>69.506008529176029</v>
      </c>
      <c r="Q63">
        <f t="shared" si="52"/>
        <v>142.71447049154403</v>
      </c>
      <c r="R63">
        <f t="shared" si="53"/>
        <v>0.12945511800848297</v>
      </c>
      <c r="S63">
        <f t="shared" si="54"/>
        <v>2.9201038832197277</v>
      </c>
      <c r="T63">
        <f t="shared" si="55"/>
        <v>0.12634926318369619</v>
      </c>
      <c r="U63">
        <f t="shared" si="56"/>
        <v>7.9241131907245382E-2</v>
      </c>
      <c r="V63">
        <f t="shared" si="57"/>
        <v>321.53995538105295</v>
      </c>
      <c r="W63">
        <f t="shared" si="58"/>
        <v>31.627794221557483</v>
      </c>
      <c r="X63">
        <f t="shared" si="59"/>
        <v>30.726299999999998</v>
      </c>
      <c r="Y63">
        <f t="shared" si="60"/>
        <v>4.4414517372186966</v>
      </c>
      <c r="Z63">
        <f t="shared" si="61"/>
        <v>70.95427026527075</v>
      </c>
      <c r="AA63">
        <f t="shared" si="62"/>
        <v>3.0584866636092003</v>
      </c>
      <c r="AB63">
        <f t="shared" si="63"/>
        <v>4.3105040079683636</v>
      </c>
      <c r="AC63">
        <f t="shared" si="64"/>
        <v>1.3829650736094963</v>
      </c>
      <c r="AD63">
        <f t="shared" si="65"/>
        <v>-80.20726208078851</v>
      </c>
      <c r="AE63">
        <f t="shared" si="66"/>
        <v>-82.303693280659843</v>
      </c>
      <c r="AF63">
        <f t="shared" si="67"/>
        <v>-6.295901870842326</v>
      </c>
      <c r="AG63">
        <f t="shared" si="68"/>
        <v>152.73309814876228</v>
      </c>
      <c r="AH63">
        <v>0</v>
      </c>
      <c r="AI63">
        <v>0</v>
      </c>
      <c r="AJ63">
        <f t="shared" si="69"/>
        <v>1</v>
      </c>
      <c r="AK63">
        <f t="shared" si="70"/>
        <v>0</v>
      </c>
      <c r="AL63">
        <f t="shared" si="71"/>
        <v>52042.84501423841</v>
      </c>
      <c r="AM63" t="s">
        <v>365</v>
      </c>
      <c r="AN63">
        <v>10238.9</v>
      </c>
      <c r="AO63">
        <v>302.21199999999999</v>
      </c>
      <c r="AP63">
        <v>4052.3</v>
      </c>
      <c r="AQ63">
        <f t="shared" si="72"/>
        <v>0.92542210596451402</v>
      </c>
      <c r="AR63">
        <v>-0.32343011824092399</v>
      </c>
      <c r="AS63" t="s">
        <v>605</v>
      </c>
      <c r="AT63">
        <v>10328.700000000001</v>
      </c>
      <c r="AU63">
        <v>713.58443999999997</v>
      </c>
      <c r="AV63">
        <v>1139.5899999999999</v>
      </c>
      <c r="AW63">
        <f t="shared" si="73"/>
        <v>0.37382353302503535</v>
      </c>
      <c r="AX63">
        <v>0.5</v>
      </c>
      <c r="AY63">
        <f t="shared" si="74"/>
        <v>1681.3563001974367</v>
      </c>
      <c r="AZ63">
        <f t="shared" si="75"/>
        <v>56.179851716455417</v>
      </c>
      <c r="BA63">
        <f t="shared" si="76"/>
        <v>314.26527620685386</v>
      </c>
      <c r="BB63">
        <f t="shared" si="77"/>
        <v>3.3605775187603798E-2</v>
      </c>
      <c r="BC63">
        <f t="shared" si="78"/>
        <v>2.5559280091962902</v>
      </c>
      <c r="BD63">
        <f t="shared" si="79"/>
        <v>253.82832834631279</v>
      </c>
      <c r="BE63" t="s">
        <v>606</v>
      </c>
      <c r="BF63">
        <v>551.42999999999995</v>
      </c>
      <c r="BG63">
        <f t="shared" si="80"/>
        <v>551.42999999999995</v>
      </c>
      <c r="BH63">
        <f t="shared" si="81"/>
        <v>0.51611544502847517</v>
      </c>
      <c r="BI63">
        <f t="shared" si="82"/>
        <v>0.72430216267682257</v>
      </c>
      <c r="BJ63">
        <f t="shared" si="83"/>
        <v>0.83199604669696381</v>
      </c>
      <c r="BK63">
        <f t="shared" si="84"/>
        <v>0.50873746384547958</v>
      </c>
      <c r="BL63">
        <f t="shared" si="85"/>
        <v>0.77670444000247463</v>
      </c>
      <c r="BM63">
        <f t="shared" si="86"/>
        <v>0.55971223470747244</v>
      </c>
      <c r="BN63">
        <f t="shared" si="87"/>
        <v>0.44028776529252756</v>
      </c>
      <c r="BO63">
        <f t="shared" si="88"/>
        <v>2000.19</v>
      </c>
      <c r="BP63">
        <f t="shared" si="89"/>
        <v>1681.3563001974367</v>
      </c>
      <c r="BQ63">
        <f t="shared" si="90"/>
        <v>0.84059829326085855</v>
      </c>
      <c r="BR63">
        <f t="shared" si="91"/>
        <v>0.16075470599345709</v>
      </c>
      <c r="BS63">
        <v>6</v>
      </c>
      <c r="BT63">
        <v>0.5</v>
      </c>
      <c r="BU63" t="s">
        <v>368</v>
      </c>
      <c r="BV63">
        <v>2</v>
      </c>
      <c r="BW63">
        <v>1628182498.0999999</v>
      </c>
      <c r="BX63">
        <v>1429.652</v>
      </c>
      <c r="BY63">
        <v>1500.17</v>
      </c>
      <c r="BZ63">
        <v>30.6386</v>
      </c>
      <c r="CA63">
        <v>28.523499999999999</v>
      </c>
      <c r="CB63">
        <v>1430.46</v>
      </c>
      <c r="CC63">
        <v>30.175599999999999</v>
      </c>
      <c r="CD63">
        <v>500.12799999999999</v>
      </c>
      <c r="CE63">
        <v>99.724299999999999</v>
      </c>
      <c r="CF63">
        <v>0.10032199999999999</v>
      </c>
      <c r="CG63">
        <v>30.203499999999998</v>
      </c>
      <c r="CH63">
        <v>30.726299999999998</v>
      </c>
      <c r="CI63">
        <v>999.9</v>
      </c>
      <c r="CJ63">
        <v>0</v>
      </c>
      <c r="CK63">
        <v>0</v>
      </c>
      <c r="CL63">
        <v>9973.75</v>
      </c>
      <c r="CM63">
        <v>0</v>
      </c>
      <c r="CN63">
        <v>492.733</v>
      </c>
      <c r="CO63">
        <v>-69.912199999999999</v>
      </c>
      <c r="CP63">
        <v>1475.37</v>
      </c>
      <c r="CQ63">
        <v>1544.22</v>
      </c>
      <c r="CR63">
        <v>2.0514800000000002</v>
      </c>
      <c r="CS63">
        <v>1500.17</v>
      </c>
      <c r="CT63">
        <v>28.523499999999999</v>
      </c>
      <c r="CU63">
        <v>3.0490699999999999</v>
      </c>
      <c r="CV63">
        <v>2.84449</v>
      </c>
      <c r="CW63">
        <v>24.298300000000001</v>
      </c>
      <c r="CX63">
        <v>23.144600000000001</v>
      </c>
      <c r="CY63">
        <v>2000.19</v>
      </c>
      <c r="CZ63">
        <v>0.98000500000000001</v>
      </c>
      <c r="DA63">
        <v>1.9995499999999999E-2</v>
      </c>
      <c r="DB63">
        <v>0</v>
      </c>
      <c r="DC63">
        <v>713.05499999999995</v>
      </c>
      <c r="DD63">
        <v>4.9996700000000001</v>
      </c>
      <c r="DE63">
        <v>14276.1</v>
      </c>
      <c r="DF63">
        <v>16735.599999999999</v>
      </c>
      <c r="DG63">
        <v>48.686999999999998</v>
      </c>
      <c r="DH63">
        <v>49.875</v>
      </c>
      <c r="DI63">
        <v>49.311999999999998</v>
      </c>
      <c r="DJ63">
        <v>49.875</v>
      </c>
      <c r="DK63">
        <v>50.186999999999998</v>
      </c>
      <c r="DL63">
        <v>1955.3</v>
      </c>
      <c r="DM63">
        <v>39.89</v>
      </c>
      <c r="DN63">
        <v>0</v>
      </c>
      <c r="DO63">
        <v>207.799999952316</v>
      </c>
      <c r="DP63">
        <v>0</v>
      </c>
      <c r="DQ63">
        <v>713.58443999999997</v>
      </c>
      <c r="DR63">
        <v>-1.44323077727407</v>
      </c>
      <c r="DS63">
        <v>-45.715384634712201</v>
      </c>
      <c r="DT63">
        <v>14280.791999999999</v>
      </c>
      <c r="DU63">
        <v>15</v>
      </c>
      <c r="DV63">
        <v>1628182530.0999999</v>
      </c>
      <c r="DW63" t="s">
        <v>607</v>
      </c>
      <c r="DX63">
        <v>1628182530.0999999</v>
      </c>
      <c r="DY63">
        <v>1628182516.0999999</v>
      </c>
      <c r="DZ63">
        <v>51</v>
      </c>
      <c r="EA63">
        <v>-0.67400000000000004</v>
      </c>
      <c r="EB63">
        <v>6.4000000000000001E-2</v>
      </c>
      <c r="EC63">
        <v>-0.80800000000000005</v>
      </c>
      <c r="ED63">
        <v>0.46300000000000002</v>
      </c>
      <c r="EE63">
        <v>1500</v>
      </c>
      <c r="EF63">
        <v>29</v>
      </c>
      <c r="EG63">
        <v>0.04</v>
      </c>
      <c r="EH63">
        <v>0.05</v>
      </c>
      <c r="EI63">
        <v>55.998235345658102</v>
      </c>
      <c r="EJ63">
        <v>-1.2194019802648</v>
      </c>
      <c r="EK63">
        <v>0.27994121600648503</v>
      </c>
      <c r="EL63">
        <v>0</v>
      </c>
      <c r="EM63">
        <v>0.126933215342</v>
      </c>
      <c r="EN63">
        <v>-1.8789132931452599E-2</v>
      </c>
      <c r="EO63">
        <v>3.1569300284907502E-3</v>
      </c>
      <c r="EP63">
        <v>1</v>
      </c>
      <c r="EQ63">
        <v>1</v>
      </c>
      <c r="ER63">
        <v>2</v>
      </c>
      <c r="ES63" t="s">
        <v>379</v>
      </c>
      <c r="ET63">
        <v>2.9193799999999999</v>
      </c>
      <c r="EU63">
        <v>2.7865799999999998</v>
      </c>
      <c r="EV63">
        <v>0.21007000000000001</v>
      </c>
      <c r="EW63">
        <v>0.217338</v>
      </c>
      <c r="EX63">
        <v>0.135877</v>
      </c>
      <c r="EY63">
        <v>0.13069</v>
      </c>
      <c r="EZ63">
        <v>19118.3</v>
      </c>
      <c r="FA63">
        <v>16419.099999999999</v>
      </c>
      <c r="FB63">
        <v>23916</v>
      </c>
      <c r="FC63">
        <v>20595.400000000001</v>
      </c>
      <c r="FD63">
        <v>30375.5</v>
      </c>
      <c r="FE63">
        <v>25635</v>
      </c>
      <c r="FF63">
        <v>38956.5</v>
      </c>
      <c r="FG63">
        <v>32779.1</v>
      </c>
      <c r="FH63">
        <v>2.0013299999999998</v>
      </c>
      <c r="FI63">
        <v>1.7927999999999999</v>
      </c>
      <c r="FJ63">
        <v>9.6555799999999997E-2</v>
      </c>
      <c r="FK63">
        <v>0</v>
      </c>
      <c r="FL63">
        <v>29.154800000000002</v>
      </c>
      <c r="FM63">
        <v>999.9</v>
      </c>
      <c r="FN63">
        <v>29.783000000000001</v>
      </c>
      <c r="FO63">
        <v>47.545999999999999</v>
      </c>
      <c r="FP63">
        <v>32.789000000000001</v>
      </c>
      <c r="FQ63">
        <v>60.543900000000001</v>
      </c>
      <c r="FR63">
        <v>34.587299999999999</v>
      </c>
      <c r="FS63">
        <v>1</v>
      </c>
      <c r="FT63">
        <v>0.53578499999999996</v>
      </c>
      <c r="FU63">
        <v>2.2794300000000001</v>
      </c>
      <c r="FV63">
        <v>20.400099999999998</v>
      </c>
      <c r="FW63">
        <v>5.2458900000000002</v>
      </c>
      <c r="FX63">
        <v>11.997999999999999</v>
      </c>
      <c r="FY63">
        <v>4.9637000000000002</v>
      </c>
      <c r="FZ63">
        <v>3.3010000000000002</v>
      </c>
      <c r="GA63">
        <v>9999</v>
      </c>
      <c r="GB63">
        <v>9999</v>
      </c>
      <c r="GC63">
        <v>9999</v>
      </c>
      <c r="GD63">
        <v>999.9</v>
      </c>
      <c r="GE63">
        <v>1.871</v>
      </c>
      <c r="GF63">
        <v>1.8762300000000001</v>
      </c>
      <c r="GG63">
        <v>1.8763700000000001</v>
      </c>
      <c r="GH63">
        <v>1.8751100000000001</v>
      </c>
      <c r="GI63">
        <v>1.8772899999999999</v>
      </c>
      <c r="GJ63">
        <v>1.8733200000000001</v>
      </c>
      <c r="GK63">
        <v>1.87103</v>
      </c>
      <c r="GL63">
        <v>1.87819</v>
      </c>
      <c r="GM63">
        <v>5</v>
      </c>
      <c r="GN63">
        <v>0</v>
      </c>
      <c r="GO63">
        <v>0</v>
      </c>
      <c r="GP63">
        <v>0</v>
      </c>
      <c r="GQ63" t="s">
        <v>371</v>
      </c>
      <c r="GR63" t="s">
        <v>372</v>
      </c>
      <c r="GS63" t="s">
        <v>373</v>
      </c>
      <c r="GT63" t="s">
        <v>373</v>
      </c>
      <c r="GU63" t="s">
        <v>373</v>
      </c>
      <c r="GV63" t="s">
        <v>373</v>
      </c>
      <c r="GW63">
        <v>0</v>
      </c>
      <c r="GX63">
        <v>100</v>
      </c>
      <c r="GY63">
        <v>100</v>
      </c>
      <c r="GZ63">
        <v>-0.80800000000000005</v>
      </c>
      <c r="HA63">
        <v>0.46300000000000002</v>
      </c>
      <c r="HB63">
        <v>-1.3057948932157499</v>
      </c>
      <c r="HC63">
        <v>1.17587188380478E-3</v>
      </c>
      <c r="HD63">
        <v>-6.2601144054332803E-7</v>
      </c>
      <c r="HE63">
        <v>2.41796582943236E-10</v>
      </c>
      <c r="HF63">
        <v>0.39937999999999702</v>
      </c>
      <c r="HG63">
        <v>0</v>
      </c>
      <c r="HH63">
        <v>0</v>
      </c>
      <c r="HI63">
        <v>0</v>
      </c>
      <c r="HJ63">
        <v>2</v>
      </c>
      <c r="HK63">
        <v>2154</v>
      </c>
      <c r="HL63">
        <v>1</v>
      </c>
      <c r="HM63">
        <v>23</v>
      </c>
      <c r="HN63">
        <v>3</v>
      </c>
      <c r="HO63">
        <v>3</v>
      </c>
      <c r="HP63">
        <v>18</v>
      </c>
      <c r="HQ63">
        <v>506.59500000000003</v>
      </c>
      <c r="HR63">
        <v>435.613</v>
      </c>
      <c r="HS63">
        <v>26.9971</v>
      </c>
      <c r="HT63">
        <v>33.992699999999999</v>
      </c>
      <c r="HU63">
        <v>29.998699999999999</v>
      </c>
      <c r="HV63">
        <v>33.869100000000003</v>
      </c>
      <c r="HW63">
        <v>33.823999999999998</v>
      </c>
      <c r="HX63">
        <v>59.280099999999997</v>
      </c>
      <c r="HY63">
        <v>1.76173</v>
      </c>
      <c r="HZ63">
        <v>17.544799999999999</v>
      </c>
      <c r="IA63">
        <v>27</v>
      </c>
      <c r="IB63">
        <v>1500</v>
      </c>
      <c r="IC63">
        <v>28.2117</v>
      </c>
      <c r="ID63">
        <v>98.343999999999994</v>
      </c>
      <c r="IE63">
        <v>93.787800000000004</v>
      </c>
    </row>
    <row r="64" spans="1:239" x14ac:dyDescent="0.3">
      <c r="A64">
        <v>48</v>
      </c>
      <c r="B64">
        <v>1628182672.0999999</v>
      </c>
      <c r="C64">
        <v>7914.5</v>
      </c>
      <c r="D64" t="s">
        <v>608</v>
      </c>
      <c r="E64" t="s">
        <v>609</v>
      </c>
      <c r="F64">
        <v>0</v>
      </c>
      <c r="G64" t="s">
        <v>362</v>
      </c>
      <c r="H64" t="s">
        <v>534</v>
      </c>
      <c r="I64" t="s">
        <v>364</v>
      </c>
      <c r="J64">
        <v>1628182672.0999999</v>
      </c>
      <c r="K64">
        <f t="shared" si="46"/>
        <v>1.3601303155452355E-3</v>
      </c>
      <c r="L64">
        <f t="shared" si="47"/>
        <v>1.3601303155452356</v>
      </c>
      <c r="M64">
        <f t="shared" si="48"/>
        <v>56.665610081816027</v>
      </c>
      <c r="N64">
        <f t="shared" si="49"/>
        <v>1729.02</v>
      </c>
      <c r="O64">
        <f t="shared" si="50"/>
        <v>759.76533382341336</v>
      </c>
      <c r="P64">
        <f t="shared" si="51"/>
        <v>75.841660979929003</v>
      </c>
      <c r="Q64">
        <f t="shared" si="52"/>
        <v>172.59506696312999</v>
      </c>
      <c r="R64">
        <f t="shared" si="53"/>
        <v>9.7866339972702235E-2</v>
      </c>
      <c r="S64">
        <f t="shared" si="54"/>
        <v>2.9247822825716288</v>
      </c>
      <c r="T64">
        <f t="shared" si="55"/>
        <v>9.6082827277248747E-2</v>
      </c>
      <c r="U64">
        <f t="shared" si="56"/>
        <v>6.0209301341545104E-2</v>
      </c>
      <c r="V64">
        <f t="shared" si="57"/>
        <v>321.55011038113702</v>
      </c>
      <c r="W64">
        <f t="shared" si="58"/>
        <v>31.676200597657569</v>
      </c>
      <c r="X64">
        <f t="shared" si="59"/>
        <v>30.3979</v>
      </c>
      <c r="Y64">
        <f t="shared" si="60"/>
        <v>4.3587977467936563</v>
      </c>
      <c r="Z64">
        <f t="shared" si="61"/>
        <v>69.821400004358054</v>
      </c>
      <c r="AA64">
        <f t="shared" si="62"/>
        <v>2.9977988886709501</v>
      </c>
      <c r="AB64">
        <f t="shared" si="63"/>
        <v>4.2935244616748394</v>
      </c>
      <c r="AC64">
        <f t="shared" si="64"/>
        <v>1.3609988581227062</v>
      </c>
      <c r="AD64">
        <f t="shared" si="65"/>
        <v>-59.981746915544889</v>
      </c>
      <c r="AE64">
        <f t="shared" si="66"/>
        <v>-41.501602988418227</v>
      </c>
      <c r="AF64">
        <f t="shared" si="67"/>
        <v>-3.163407033945858</v>
      </c>
      <c r="AG64">
        <f t="shared" si="68"/>
        <v>216.90335344322804</v>
      </c>
      <c r="AH64">
        <v>0</v>
      </c>
      <c r="AI64">
        <v>0</v>
      </c>
      <c r="AJ64">
        <f t="shared" si="69"/>
        <v>1</v>
      </c>
      <c r="AK64">
        <f t="shared" si="70"/>
        <v>0</v>
      </c>
      <c r="AL64">
        <f t="shared" si="71"/>
        <v>52188.157681821489</v>
      </c>
      <c r="AM64" t="s">
        <v>365</v>
      </c>
      <c r="AN64">
        <v>10238.9</v>
      </c>
      <c r="AO64">
        <v>302.21199999999999</v>
      </c>
      <c r="AP64">
        <v>4052.3</v>
      </c>
      <c r="AQ64">
        <f t="shared" si="72"/>
        <v>0.92542210596451402</v>
      </c>
      <c r="AR64">
        <v>-0.32343011824092399</v>
      </c>
      <c r="AS64" t="s">
        <v>610</v>
      </c>
      <c r="AT64">
        <v>10330.6</v>
      </c>
      <c r="AU64">
        <v>712.30899999999997</v>
      </c>
      <c r="AV64">
        <v>1141.8</v>
      </c>
      <c r="AW64">
        <f t="shared" si="73"/>
        <v>0.37615256612366443</v>
      </c>
      <c r="AX64">
        <v>0.5</v>
      </c>
      <c r="AY64">
        <f t="shared" si="74"/>
        <v>1681.4070001974799</v>
      </c>
      <c r="AZ64">
        <f t="shared" si="75"/>
        <v>56.665610081816027</v>
      </c>
      <c r="BA64">
        <f t="shared" si="76"/>
        <v>316.23277891128743</v>
      </c>
      <c r="BB64">
        <f t="shared" si="77"/>
        <v>3.3893661792393892E-2</v>
      </c>
      <c r="BC64">
        <f t="shared" si="78"/>
        <v>2.5490453669644424</v>
      </c>
      <c r="BD64">
        <f t="shared" si="79"/>
        <v>253.93780488455187</v>
      </c>
      <c r="BE64" t="s">
        <v>611</v>
      </c>
      <c r="BF64">
        <v>552.66999999999996</v>
      </c>
      <c r="BG64">
        <f t="shared" si="80"/>
        <v>552.66999999999996</v>
      </c>
      <c r="BH64">
        <f t="shared" si="81"/>
        <v>0.51596601856717461</v>
      </c>
      <c r="BI64">
        <f t="shared" si="82"/>
        <v>0.72902585167959533</v>
      </c>
      <c r="BJ64">
        <f t="shared" si="83"/>
        <v>0.8316593468452379</v>
      </c>
      <c r="BK64">
        <f t="shared" si="84"/>
        <v>0.51154971247802494</v>
      </c>
      <c r="BL64">
        <f t="shared" si="85"/>
        <v>0.77611512049850562</v>
      </c>
      <c r="BM64">
        <f t="shared" si="86"/>
        <v>0.56564035755235709</v>
      </c>
      <c r="BN64">
        <f t="shared" si="87"/>
        <v>0.43435964244764291</v>
      </c>
      <c r="BO64">
        <f t="shared" si="88"/>
        <v>2000.25</v>
      </c>
      <c r="BP64">
        <f t="shared" si="89"/>
        <v>1681.4070001974799</v>
      </c>
      <c r="BQ64">
        <f t="shared" si="90"/>
        <v>0.84059842529557804</v>
      </c>
      <c r="BR64">
        <f t="shared" si="91"/>
        <v>0.16075496082046595</v>
      </c>
      <c r="BS64">
        <v>6</v>
      </c>
      <c r="BT64">
        <v>0.5</v>
      </c>
      <c r="BU64" t="s">
        <v>368</v>
      </c>
      <c r="BV64">
        <v>2</v>
      </c>
      <c r="BW64">
        <v>1628182672.0999999</v>
      </c>
      <c r="BX64">
        <v>1729.02</v>
      </c>
      <c r="BY64">
        <v>1799.83</v>
      </c>
      <c r="BZ64">
        <v>30.031300000000002</v>
      </c>
      <c r="CA64">
        <v>28.448399999999999</v>
      </c>
      <c r="CB64">
        <v>1729.49</v>
      </c>
      <c r="CC64">
        <v>29.564599999999999</v>
      </c>
      <c r="CD64">
        <v>500.07600000000002</v>
      </c>
      <c r="CE64">
        <v>99.722499999999997</v>
      </c>
      <c r="CF64">
        <v>9.9981500000000001E-2</v>
      </c>
      <c r="CG64">
        <v>30.134699999999999</v>
      </c>
      <c r="CH64">
        <v>30.3979</v>
      </c>
      <c r="CI64">
        <v>999.9</v>
      </c>
      <c r="CJ64">
        <v>0</v>
      </c>
      <c r="CK64">
        <v>0</v>
      </c>
      <c r="CL64">
        <v>10000.6</v>
      </c>
      <c r="CM64">
        <v>0</v>
      </c>
      <c r="CN64">
        <v>926.01599999999996</v>
      </c>
      <c r="CO64">
        <v>-70.809600000000003</v>
      </c>
      <c r="CP64">
        <v>1782.55</v>
      </c>
      <c r="CQ64">
        <v>1852.53</v>
      </c>
      <c r="CR64">
        <v>1.5828599999999999</v>
      </c>
      <c r="CS64">
        <v>1799.83</v>
      </c>
      <c r="CT64">
        <v>28.448399999999999</v>
      </c>
      <c r="CU64">
        <v>2.9948000000000001</v>
      </c>
      <c r="CV64">
        <v>2.8369499999999999</v>
      </c>
      <c r="CW64">
        <v>23.998999999999999</v>
      </c>
      <c r="CX64">
        <v>23.1007</v>
      </c>
      <c r="CY64">
        <v>2000.25</v>
      </c>
      <c r="CZ64">
        <v>0.98000200000000004</v>
      </c>
      <c r="DA64">
        <v>1.99984E-2</v>
      </c>
      <c r="DB64">
        <v>0</v>
      </c>
      <c r="DC64">
        <v>713.28</v>
      </c>
      <c r="DD64">
        <v>4.9996700000000001</v>
      </c>
      <c r="DE64">
        <v>14421.6</v>
      </c>
      <c r="DF64">
        <v>16736.099999999999</v>
      </c>
      <c r="DG64">
        <v>48.186999999999998</v>
      </c>
      <c r="DH64">
        <v>49.125</v>
      </c>
      <c r="DI64">
        <v>48.75</v>
      </c>
      <c r="DJ64">
        <v>49.061999999999998</v>
      </c>
      <c r="DK64">
        <v>49.625</v>
      </c>
      <c r="DL64">
        <v>1955.35</v>
      </c>
      <c r="DM64">
        <v>39.9</v>
      </c>
      <c r="DN64">
        <v>0</v>
      </c>
      <c r="DO64">
        <v>173.5</v>
      </c>
      <c r="DP64">
        <v>0</v>
      </c>
      <c r="DQ64">
        <v>712.30899999999997</v>
      </c>
      <c r="DR64">
        <v>3.6038974342730499</v>
      </c>
      <c r="DS64">
        <v>468.50256426115402</v>
      </c>
      <c r="DT64">
        <v>14337.057692307701</v>
      </c>
      <c r="DU64">
        <v>15</v>
      </c>
      <c r="DV64">
        <v>1628182610.5999999</v>
      </c>
      <c r="DW64" t="s">
        <v>612</v>
      </c>
      <c r="DX64">
        <v>1628182607.5999999</v>
      </c>
      <c r="DY64">
        <v>1628182610.5999999</v>
      </c>
      <c r="DZ64">
        <v>52</v>
      </c>
      <c r="EA64">
        <v>9.2999999999999999E-2</v>
      </c>
      <c r="EB64">
        <v>3.0000000000000001E-3</v>
      </c>
      <c r="EC64">
        <v>-0.38800000000000001</v>
      </c>
      <c r="ED64">
        <v>0.46700000000000003</v>
      </c>
      <c r="EE64">
        <v>1800</v>
      </c>
      <c r="EF64">
        <v>28</v>
      </c>
      <c r="EG64">
        <v>0.06</v>
      </c>
      <c r="EH64">
        <v>0.05</v>
      </c>
      <c r="EI64">
        <v>56.522516836853498</v>
      </c>
      <c r="EJ64">
        <v>0.76038231041047899</v>
      </c>
      <c r="EK64">
        <v>0.18949455066266199</v>
      </c>
      <c r="EL64">
        <v>1</v>
      </c>
      <c r="EM64">
        <v>9.7405238098357799E-2</v>
      </c>
      <c r="EN64">
        <v>2.7094443848877099E-3</v>
      </c>
      <c r="EO64">
        <v>9.9243666287344903E-4</v>
      </c>
      <c r="EP64">
        <v>1</v>
      </c>
      <c r="EQ64">
        <v>2</v>
      </c>
      <c r="ER64">
        <v>2</v>
      </c>
      <c r="ES64" t="s">
        <v>370</v>
      </c>
      <c r="ET64">
        <v>2.9198</v>
      </c>
      <c r="EU64">
        <v>2.78647</v>
      </c>
      <c r="EV64">
        <v>0.23516799999999999</v>
      </c>
      <c r="EW64">
        <v>0.241956</v>
      </c>
      <c r="EX64">
        <v>0.13411400000000001</v>
      </c>
      <c r="EY64">
        <v>0.130576</v>
      </c>
      <c r="EZ64">
        <v>18537.099999999999</v>
      </c>
      <c r="FA64">
        <v>15918.5</v>
      </c>
      <c r="FB64">
        <v>23949.8</v>
      </c>
      <c r="FC64">
        <v>20615.900000000001</v>
      </c>
      <c r="FD64">
        <v>30475.8</v>
      </c>
      <c r="FE64">
        <v>25659.1</v>
      </c>
      <c r="FF64">
        <v>39008.699999999997</v>
      </c>
      <c r="FG64">
        <v>32806.6</v>
      </c>
      <c r="FH64">
        <v>2.0067499999999998</v>
      </c>
      <c r="FI64">
        <v>1.8031699999999999</v>
      </c>
      <c r="FJ64">
        <v>8.8036100000000006E-2</v>
      </c>
      <c r="FK64">
        <v>0</v>
      </c>
      <c r="FL64">
        <v>28.964500000000001</v>
      </c>
      <c r="FM64">
        <v>999.9</v>
      </c>
      <c r="FN64">
        <v>30.606999999999999</v>
      </c>
      <c r="FO64">
        <v>47.253999999999998</v>
      </c>
      <c r="FP64">
        <v>33.197699999999998</v>
      </c>
      <c r="FQ64">
        <v>60.693899999999999</v>
      </c>
      <c r="FR64">
        <v>35.216299999999997</v>
      </c>
      <c r="FS64">
        <v>1</v>
      </c>
      <c r="FT64">
        <v>0.48306399999999999</v>
      </c>
      <c r="FU64">
        <v>2.0709300000000002</v>
      </c>
      <c r="FV64">
        <v>20.404699999999998</v>
      </c>
      <c r="FW64">
        <v>5.2473900000000002</v>
      </c>
      <c r="FX64">
        <v>11.997999999999999</v>
      </c>
      <c r="FY64">
        <v>4.9638</v>
      </c>
      <c r="FZ64">
        <v>3.3010000000000002</v>
      </c>
      <c r="GA64">
        <v>9999</v>
      </c>
      <c r="GB64">
        <v>9999</v>
      </c>
      <c r="GC64">
        <v>9999</v>
      </c>
      <c r="GD64">
        <v>999.9</v>
      </c>
      <c r="GE64">
        <v>1.8710100000000001</v>
      </c>
      <c r="GF64">
        <v>1.8762799999999999</v>
      </c>
      <c r="GG64">
        <v>1.8763700000000001</v>
      </c>
      <c r="GH64">
        <v>1.8750599999999999</v>
      </c>
      <c r="GI64">
        <v>1.8773299999999999</v>
      </c>
      <c r="GJ64">
        <v>1.8733200000000001</v>
      </c>
      <c r="GK64">
        <v>1.87103</v>
      </c>
      <c r="GL64">
        <v>1.8782000000000001</v>
      </c>
      <c r="GM64">
        <v>5</v>
      </c>
      <c r="GN64">
        <v>0</v>
      </c>
      <c r="GO64">
        <v>0</v>
      </c>
      <c r="GP64">
        <v>0</v>
      </c>
      <c r="GQ64" t="s">
        <v>371</v>
      </c>
      <c r="GR64" t="s">
        <v>372</v>
      </c>
      <c r="GS64" t="s">
        <v>373</v>
      </c>
      <c r="GT64" t="s">
        <v>373</v>
      </c>
      <c r="GU64" t="s">
        <v>373</v>
      </c>
      <c r="GV64" t="s">
        <v>373</v>
      </c>
      <c r="GW64">
        <v>0</v>
      </c>
      <c r="GX64">
        <v>100</v>
      </c>
      <c r="GY64">
        <v>100</v>
      </c>
      <c r="GZ64">
        <v>-0.47</v>
      </c>
      <c r="HA64">
        <v>0.4667</v>
      </c>
      <c r="HB64">
        <v>-1.88678025304716</v>
      </c>
      <c r="HC64">
        <v>1.17587188380478E-3</v>
      </c>
      <c r="HD64">
        <v>-6.2601144054332803E-7</v>
      </c>
      <c r="HE64">
        <v>2.41796582943236E-10</v>
      </c>
      <c r="HF64">
        <v>0.46672000000000202</v>
      </c>
      <c r="HG64">
        <v>0</v>
      </c>
      <c r="HH64">
        <v>0</v>
      </c>
      <c r="HI64">
        <v>0</v>
      </c>
      <c r="HJ64">
        <v>2</v>
      </c>
      <c r="HK64">
        <v>2154</v>
      </c>
      <c r="HL64">
        <v>1</v>
      </c>
      <c r="HM64">
        <v>23</v>
      </c>
      <c r="HN64">
        <v>1.1000000000000001</v>
      </c>
      <c r="HO64">
        <v>1</v>
      </c>
      <c r="HP64">
        <v>18</v>
      </c>
      <c r="HQ64">
        <v>506.61599999999999</v>
      </c>
      <c r="HR64">
        <v>439.2</v>
      </c>
      <c r="HS64">
        <v>26.999700000000001</v>
      </c>
      <c r="HT64">
        <v>33.435099999999998</v>
      </c>
      <c r="HU64">
        <v>29.999099999999999</v>
      </c>
      <c r="HV64">
        <v>33.423000000000002</v>
      </c>
      <c r="HW64">
        <v>33.402099999999997</v>
      </c>
      <c r="HX64">
        <v>68.730099999999993</v>
      </c>
      <c r="HY64">
        <v>6.5905300000000002</v>
      </c>
      <c r="HZ64">
        <v>20.165900000000001</v>
      </c>
      <c r="IA64">
        <v>27</v>
      </c>
      <c r="IB64">
        <v>1800</v>
      </c>
      <c r="IC64">
        <v>28.386399999999998</v>
      </c>
      <c r="ID64">
        <v>98.478499999999997</v>
      </c>
      <c r="IE64">
        <v>93.872200000000007</v>
      </c>
    </row>
    <row r="65" spans="1:239" x14ac:dyDescent="0.3">
      <c r="A65">
        <v>49</v>
      </c>
      <c r="B65">
        <v>1628183893</v>
      </c>
      <c r="C65">
        <v>9135.4000000953693</v>
      </c>
      <c r="D65" t="s">
        <v>613</v>
      </c>
      <c r="E65" t="s">
        <v>614</v>
      </c>
      <c r="F65">
        <v>0</v>
      </c>
      <c r="G65" t="s">
        <v>615</v>
      </c>
      <c r="H65" t="s">
        <v>453</v>
      </c>
      <c r="I65" t="s">
        <v>364</v>
      </c>
      <c r="J65">
        <v>1628183893</v>
      </c>
      <c r="K65">
        <f t="shared" si="46"/>
        <v>4.5757740726502759E-3</v>
      </c>
      <c r="L65">
        <f t="shared" si="47"/>
        <v>4.575774072650276</v>
      </c>
      <c r="M65">
        <f t="shared" si="48"/>
        <v>25.92045451446679</v>
      </c>
      <c r="N65">
        <f t="shared" si="49"/>
        <v>366.91500000000002</v>
      </c>
      <c r="O65">
        <f t="shared" si="50"/>
        <v>229.91489498059263</v>
      </c>
      <c r="P65">
        <f t="shared" si="51"/>
        <v>22.948893625296002</v>
      </c>
      <c r="Q65">
        <f t="shared" si="52"/>
        <v>36.62352239178</v>
      </c>
      <c r="R65">
        <f t="shared" si="53"/>
        <v>0.33602896976070884</v>
      </c>
      <c r="S65">
        <f t="shared" si="54"/>
        <v>2.9216869346677319</v>
      </c>
      <c r="T65">
        <f t="shared" si="55"/>
        <v>0.31593998551390218</v>
      </c>
      <c r="U65">
        <f t="shared" si="56"/>
        <v>0.19916724801210084</v>
      </c>
      <c r="V65">
        <f t="shared" si="57"/>
        <v>321.50005538110059</v>
      </c>
      <c r="W65">
        <f t="shared" si="58"/>
        <v>30.351513978736957</v>
      </c>
      <c r="X65">
        <f t="shared" si="59"/>
        <v>30.2959</v>
      </c>
      <c r="Y65">
        <f t="shared" si="60"/>
        <v>4.3333999808210839</v>
      </c>
      <c r="Z65">
        <f t="shared" si="61"/>
        <v>70.440664675460241</v>
      </c>
      <c r="AA65">
        <f t="shared" si="62"/>
        <v>2.9404521714612</v>
      </c>
      <c r="AB65">
        <f t="shared" si="63"/>
        <v>4.1743674410352059</v>
      </c>
      <c r="AC65">
        <f t="shared" si="64"/>
        <v>1.3929478093598839</v>
      </c>
      <c r="AD65">
        <f t="shared" si="65"/>
        <v>-201.79163660387718</v>
      </c>
      <c r="AE65">
        <f t="shared" si="66"/>
        <v>-102.51010210299189</v>
      </c>
      <c r="AF65">
        <f t="shared" si="67"/>
        <v>-7.7991222404472831</v>
      </c>
      <c r="AG65">
        <f t="shared" si="68"/>
        <v>9.3991944337842455</v>
      </c>
      <c r="AH65">
        <v>0</v>
      </c>
      <c r="AI65">
        <v>0</v>
      </c>
      <c r="AJ65">
        <f t="shared" si="69"/>
        <v>1</v>
      </c>
      <c r="AK65">
        <f t="shared" si="70"/>
        <v>0</v>
      </c>
      <c r="AL65">
        <f t="shared" si="71"/>
        <v>52183.903996742163</v>
      </c>
      <c r="AM65" t="s">
        <v>365</v>
      </c>
      <c r="AN65">
        <v>10238.9</v>
      </c>
      <c r="AO65">
        <v>302.21199999999999</v>
      </c>
      <c r="AP65">
        <v>4052.3</v>
      </c>
      <c r="AQ65">
        <f t="shared" si="72"/>
        <v>0.92542210596451402</v>
      </c>
      <c r="AR65">
        <v>-0.32343011824092399</v>
      </c>
      <c r="AS65" t="s">
        <v>616</v>
      </c>
      <c r="AT65">
        <v>10307.200000000001</v>
      </c>
      <c r="AU65">
        <v>855.63872000000003</v>
      </c>
      <c r="AV65">
        <v>1261.76</v>
      </c>
      <c r="AW65">
        <f t="shared" si="73"/>
        <v>0.32186888156226223</v>
      </c>
      <c r="AX65">
        <v>0.5</v>
      </c>
      <c r="AY65">
        <f t="shared" si="74"/>
        <v>1681.1463001974614</v>
      </c>
      <c r="AZ65">
        <f t="shared" si="75"/>
        <v>25.92045451446679</v>
      </c>
      <c r="BA65">
        <f t="shared" si="76"/>
        <v>270.55433969354601</v>
      </c>
      <c r="BB65">
        <f t="shared" si="77"/>
        <v>1.5610708377745116E-2</v>
      </c>
      <c r="BC65">
        <f t="shared" si="78"/>
        <v>2.2116250317017498</v>
      </c>
      <c r="BD65">
        <f t="shared" si="79"/>
        <v>259.42317317043108</v>
      </c>
      <c r="BE65" t="s">
        <v>617</v>
      </c>
      <c r="BF65">
        <v>619.26</v>
      </c>
      <c r="BG65">
        <f t="shared" si="80"/>
        <v>619.26</v>
      </c>
      <c r="BH65">
        <f t="shared" si="81"/>
        <v>0.50920935835658132</v>
      </c>
      <c r="BI65">
        <f t="shared" si="82"/>
        <v>0.63209537743190658</v>
      </c>
      <c r="BJ65">
        <f t="shared" si="83"/>
        <v>0.81284808799198383</v>
      </c>
      <c r="BK65">
        <f t="shared" si="84"/>
        <v>0.4232422765718859</v>
      </c>
      <c r="BL65">
        <f t="shared" si="85"/>
        <v>0.74412653783057892</v>
      </c>
      <c r="BM65">
        <f t="shared" si="86"/>
        <v>0.457472732683816</v>
      </c>
      <c r="BN65">
        <f t="shared" si="87"/>
        <v>0.54252726731618406</v>
      </c>
      <c r="BO65">
        <f t="shared" si="88"/>
        <v>1999.94</v>
      </c>
      <c r="BP65">
        <f t="shared" si="89"/>
        <v>1681.1463001974614</v>
      </c>
      <c r="BQ65">
        <f t="shared" si="90"/>
        <v>0.84059836804977217</v>
      </c>
      <c r="BR65">
        <f t="shared" si="91"/>
        <v>0.16075485033606038</v>
      </c>
      <c r="BS65">
        <v>6</v>
      </c>
      <c r="BT65">
        <v>0.5</v>
      </c>
      <c r="BU65" t="s">
        <v>368</v>
      </c>
      <c r="BV65">
        <v>2</v>
      </c>
      <c r="BW65">
        <v>1628183893</v>
      </c>
      <c r="BX65">
        <v>366.91500000000002</v>
      </c>
      <c r="BY65">
        <v>400.02199999999999</v>
      </c>
      <c r="BZ65">
        <v>29.459099999999999</v>
      </c>
      <c r="CA65">
        <v>24.131900000000002</v>
      </c>
      <c r="CB65">
        <v>367.85199999999998</v>
      </c>
      <c r="CC65">
        <v>29.0989</v>
      </c>
      <c r="CD65">
        <v>500.185</v>
      </c>
      <c r="CE65">
        <v>99.714500000000001</v>
      </c>
      <c r="CF65">
        <v>0.100232</v>
      </c>
      <c r="CG65">
        <v>29.645099999999999</v>
      </c>
      <c r="CH65">
        <v>30.2959</v>
      </c>
      <c r="CI65">
        <v>999.9</v>
      </c>
      <c r="CJ65">
        <v>0</v>
      </c>
      <c r="CK65">
        <v>0</v>
      </c>
      <c r="CL65">
        <v>9983.75</v>
      </c>
      <c r="CM65">
        <v>0</v>
      </c>
      <c r="CN65">
        <v>1250.42</v>
      </c>
      <c r="CO65">
        <v>-33.106900000000003</v>
      </c>
      <c r="CP65">
        <v>378.05200000000002</v>
      </c>
      <c r="CQ65">
        <v>409.91399999999999</v>
      </c>
      <c r="CR65">
        <v>5.3271699999999997</v>
      </c>
      <c r="CS65">
        <v>400.02199999999999</v>
      </c>
      <c r="CT65">
        <v>24.131900000000002</v>
      </c>
      <c r="CU65">
        <v>2.9375</v>
      </c>
      <c r="CV65">
        <v>2.4062999999999999</v>
      </c>
      <c r="CW65">
        <v>23.677800000000001</v>
      </c>
      <c r="CX65">
        <v>20.406300000000002</v>
      </c>
      <c r="CY65">
        <v>1999.94</v>
      </c>
      <c r="CZ65">
        <v>0.98000500000000001</v>
      </c>
      <c r="DA65">
        <v>1.9994999999999999E-2</v>
      </c>
      <c r="DB65">
        <v>0</v>
      </c>
      <c r="DC65">
        <v>855.923</v>
      </c>
      <c r="DD65">
        <v>4.9996700000000001</v>
      </c>
      <c r="DE65">
        <v>17117.599999999999</v>
      </c>
      <c r="DF65">
        <v>16733.599999999999</v>
      </c>
      <c r="DG65">
        <v>46.686999999999998</v>
      </c>
      <c r="DH65">
        <v>47.875</v>
      </c>
      <c r="DI65">
        <v>47.375</v>
      </c>
      <c r="DJ65">
        <v>47.311999999999998</v>
      </c>
      <c r="DK65">
        <v>48.311999999999998</v>
      </c>
      <c r="DL65">
        <v>1955.05</v>
      </c>
      <c r="DM65">
        <v>39.89</v>
      </c>
      <c r="DN65">
        <v>0</v>
      </c>
      <c r="DO65">
        <v>1220.4000000953699</v>
      </c>
      <c r="DP65">
        <v>0</v>
      </c>
      <c r="DQ65">
        <v>855.63872000000003</v>
      </c>
      <c r="DR65">
        <v>1.3880000054224</v>
      </c>
      <c r="DS65">
        <v>14.469230807764101</v>
      </c>
      <c r="DT65">
        <v>17116.02</v>
      </c>
      <c r="DU65">
        <v>15</v>
      </c>
      <c r="DV65">
        <v>1628183855.5</v>
      </c>
      <c r="DW65" t="s">
        <v>618</v>
      </c>
      <c r="DX65">
        <v>1628183850</v>
      </c>
      <c r="DY65">
        <v>1628183855.5</v>
      </c>
      <c r="DZ65">
        <v>54</v>
      </c>
      <c r="EA65">
        <v>0.246</v>
      </c>
      <c r="EB65">
        <v>1.4E-2</v>
      </c>
      <c r="EC65">
        <v>-0.91100000000000003</v>
      </c>
      <c r="ED65">
        <v>0.36</v>
      </c>
      <c r="EE65">
        <v>400</v>
      </c>
      <c r="EF65">
        <v>24</v>
      </c>
      <c r="EG65">
        <v>0.06</v>
      </c>
      <c r="EH65">
        <v>0.02</v>
      </c>
      <c r="EI65">
        <v>25.9653698720991</v>
      </c>
      <c r="EJ65">
        <v>-0.49617826208120802</v>
      </c>
      <c r="EK65">
        <v>0.147477642024434</v>
      </c>
      <c r="EL65">
        <v>1</v>
      </c>
      <c r="EM65">
        <v>0.32234625206851197</v>
      </c>
      <c r="EN65">
        <v>0.115853386610012</v>
      </c>
      <c r="EO65">
        <v>1.9921319608199199E-2</v>
      </c>
      <c r="EP65">
        <v>1</v>
      </c>
      <c r="EQ65">
        <v>2</v>
      </c>
      <c r="ER65">
        <v>2</v>
      </c>
      <c r="ES65" t="s">
        <v>370</v>
      </c>
      <c r="ET65">
        <v>2.9218299999999999</v>
      </c>
      <c r="EU65">
        <v>2.7865799999999998</v>
      </c>
      <c r="EV65">
        <v>8.3582199999999995E-2</v>
      </c>
      <c r="EW65">
        <v>8.9664599999999997E-2</v>
      </c>
      <c r="EX65">
        <v>0.13316500000000001</v>
      </c>
      <c r="EY65">
        <v>0.11713899999999999</v>
      </c>
      <c r="EZ65">
        <v>22310.2</v>
      </c>
      <c r="FA65">
        <v>19196</v>
      </c>
      <c r="FB65">
        <v>24044.400000000001</v>
      </c>
      <c r="FC65">
        <v>20690.7</v>
      </c>
      <c r="FD65">
        <v>30613.3</v>
      </c>
      <c r="FE65">
        <v>26141.9</v>
      </c>
      <c r="FF65">
        <v>39153.4</v>
      </c>
      <c r="FG65">
        <v>32918.400000000001</v>
      </c>
      <c r="FH65">
        <v>2.0286499999999998</v>
      </c>
      <c r="FI65">
        <v>1.8408800000000001</v>
      </c>
      <c r="FJ65">
        <v>0.128411</v>
      </c>
      <c r="FK65">
        <v>0</v>
      </c>
      <c r="FL65">
        <v>28.203600000000002</v>
      </c>
      <c r="FM65">
        <v>999.9</v>
      </c>
      <c r="FN65">
        <v>33.920999999999999</v>
      </c>
      <c r="FO65">
        <v>43.588000000000001</v>
      </c>
      <c r="FP65">
        <v>30.476199999999999</v>
      </c>
      <c r="FQ65">
        <v>61.024000000000001</v>
      </c>
      <c r="FR65">
        <v>34.651400000000002</v>
      </c>
      <c r="FS65">
        <v>1</v>
      </c>
      <c r="FT65">
        <v>0.34425800000000001</v>
      </c>
      <c r="FU65">
        <v>1.5720400000000001</v>
      </c>
      <c r="FV65">
        <v>20.412600000000001</v>
      </c>
      <c r="FW65">
        <v>5.24709</v>
      </c>
      <c r="FX65">
        <v>11.997999999999999</v>
      </c>
      <c r="FY65">
        <v>4.9637500000000001</v>
      </c>
      <c r="FZ65">
        <v>3.3010000000000002</v>
      </c>
      <c r="GA65">
        <v>9999</v>
      </c>
      <c r="GB65">
        <v>9999</v>
      </c>
      <c r="GC65">
        <v>9999</v>
      </c>
      <c r="GD65">
        <v>999.9</v>
      </c>
      <c r="GE65">
        <v>1.8711500000000001</v>
      </c>
      <c r="GF65">
        <v>1.8763700000000001</v>
      </c>
      <c r="GG65">
        <v>1.87653</v>
      </c>
      <c r="GH65">
        <v>1.87527</v>
      </c>
      <c r="GI65">
        <v>1.8775900000000001</v>
      </c>
      <c r="GJ65">
        <v>1.87347</v>
      </c>
      <c r="GK65">
        <v>1.8711500000000001</v>
      </c>
      <c r="GL65">
        <v>1.87853</v>
      </c>
      <c r="GM65">
        <v>5</v>
      </c>
      <c r="GN65">
        <v>0</v>
      </c>
      <c r="GO65">
        <v>0</v>
      </c>
      <c r="GP65">
        <v>0</v>
      </c>
      <c r="GQ65" t="s">
        <v>371</v>
      </c>
      <c r="GR65" t="s">
        <v>372</v>
      </c>
      <c r="GS65" t="s">
        <v>373</v>
      </c>
      <c r="GT65" t="s">
        <v>373</v>
      </c>
      <c r="GU65" t="s">
        <v>373</v>
      </c>
      <c r="GV65" t="s">
        <v>373</v>
      </c>
      <c r="GW65">
        <v>0</v>
      </c>
      <c r="GX65">
        <v>100</v>
      </c>
      <c r="GY65">
        <v>100</v>
      </c>
      <c r="GZ65">
        <v>-0.93700000000000006</v>
      </c>
      <c r="HA65">
        <v>0.36020000000000002</v>
      </c>
      <c r="HB65">
        <v>-1.29710490800098</v>
      </c>
      <c r="HC65">
        <v>1.17587188380478E-3</v>
      </c>
      <c r="HD65">
        <v>-6.2601144054332803E-7</v>
      </c>
      <c r="HE65">
        <v>2.41796582943236E-10</v>
      </c>
      <c r="HF65">
        <v>0.36016999999999699</v>
      </c>
      <c r="HG65">
        <v>0</v>
      </c>
      <c r="HH65">
        <v>0</v>
      </c>
      <c r="HI65">
        <v>0</v>
      </c>
      <c r="HJ65">
        <v>2</v>
      </c>
      <c r="HK65">
        <v>2154</v>
      </c>
      <c r="HL65">
        <v>1</v>
      </c>
      <c r="HM65">
        <v>23</v>
      </c>
      <c r="HN65">
        <v>0.7</v>
      </c>
      <c r="HO65">
        <v>0.6</v>
      </c>
      <c r="HP65">
        <v>18</v>
      </c>
      <c r="HQ65">
        <v>506.9</v>
      </c>
      <c r="HR65">
        <v>450.57600000000002</v>
      </c>
      <c r="HS65">
        <v>27.000599999999999</v>
      </c>
      <c r="HT65">
        <v>31.712800000000001</v>
      </c>
      <c r="HU65">
        <v>29.999600000000001</v>
      </c>
      <c r="HV65">
        <v>31.693000000000001</v>
      </c>
      <c r="HW65">
        <v>31.671800000000001</v>
      </c>
      <c r="HX65">
        <v>20.247</v>
      </c>
      <c r="HY65">
        <v>18.9712</v>
      </c>
      <c r="HZ65">
        <v>19.300999999999998</v>
      </c>
      <c r="IA65">
        <v>27</v>
      </c>
      <c r="IB65">
        <v>400</v>
      </c>
      <c r="IC65">
        <v>24.0167</v>
      </c>
      <c r="ID65">
        <v>98.852900000000005</v>
      </c>
      <c r="IE65">
        <v>94.200199999999995</v>
      </c>
    </row>
    <row r="66" spans="1:239" x14ac:dyDescent="0.3">
      <c r="A66">
        <v>50</v>
      </c>
      <c r="B66">
        <v>1628183995</v>
      </c>
      <c r="C66">
        <v>9237.4000000953693</v>
      </c>
      <c r="D66" t="s">
        <v>619</v>
      </c>
      <c r="E66" t="s">
        <v>620</v>
      </c>
      <c r="F66">
        <v>0</v>
      </c>
      <c r="G66" t="s">
        <v>615</v>
      </c>
      <c r="H66" t="s">
        <v>453</v>
      </c>
      <c r="I66" t="s">
        <v>364</v>
      </c>
      <c r="J66">
        <v>1628183995</v>
      </c>
      <c r="K66">
        <f t="shared" si="46"/>
        <v>5.2568499896339877E-3</v>
      </c>
      <c r="L66">
        <f t="shared" si="47"/>
        <v>5.256849989633988</v>
      </c>
      <c r="M66">
        <f t="shared" si="48"/>
        <v>19.535178336682648</v>
      </c>
      <c r="N66">
        <f t="shared" si="49"/>
        <v>274.87</v>
      </c>
      <c r="O66">
        <f t="shared" si="50"/>
        <v>184.24267472951331</v>
      </c>
      <c r="P66">
        <f t="shared" si="51"/>
        <v>18.389108590726838</v>
      </c>
      <c r="Q66">
        <f t="shared" si="52"/>
        <v>27.434546777796001</v>
      </c>
      <c r="R66">
        <f t="shared" si="53"/>
        <v>0.38923873426052308</v>
      </c>
      <c r="S66">
        <f t="shared" si="54"/>
        <v>2.9279479317326569</v>
      </c>
      <c r="T66">
        <f t="shared" si="55"/>
        <v>0.36260772477792075</v>
      </c>
      <c r="U66">
        <f t="shared" si="56"/>
        <v>0.22887050350953825</v>
      </c>
      <c r="V66">
        <f t="shared" si="57"/>
        <v>321.52718738106819</v>
      </c>
      <c r="W66">
        <f t="shared" si="58"/>
        <v>30.30463058998718</v>
      </c>
      <c r="X66">
        <f t="shared" si="59"/>
        <v>30.388300000000001</v>
      </c>
      <c r="Y66">
        <f t="shared" si="60"/>
        <v>4.356401852584221</v>
      </c>
      <c r="Z66">
        <f t="shared" si="61"/>
        <v>70.434148294454886</v>
      </c>
      <c r="AA66">
        <f t="shared" si="62"/>
        <v>2.9624859031002</v>
      </c>
      <c r="AB66">
        <f t="shared" si="63"/>
        <v>4.2060363826865919</v>
      </c>
      <c r="AC66">
        <f t="shared" si="64"/>
        <v>1.393915949484021</v>
      </c>
      <c r="AD66">
        <f t="shared" si="65"/>
        <v>-231.82708454285887</v>
      </c>
      <c r="AE66">
        <f t="shared" si="66"/>
        <v>-96.589350531200239</v>
      </c>
      <c r="AF66">
        <f t="shared" si="67"/>
        <v>-7.3410720209516285</v>
      </c>
      <c r="AG66">
        <f t="shared" si="68"/>
        <v>-14.230319713942549</v>
      </c>
      <c r="AH66">
        <v>0</v>
      </c>
      <c r="AI66">
        <v>0</v>
      </c>
      <c r="AJ66">
        <f t="shared" si="69"/>
        <v>1</v>
      </c>
      <c r="AK66">
        <f t="shared" si="70"/>
        <v>0</v>
      </c>
      <c r="AL66">
        <f t="shared" si="71"/>
        <v>52340.1741030786</v>
      </c>
      <c r="AM66" t="s">
        <v>365</v>
      </c>
      <c r="AN66">
        <v>10238.9</v>
      </c>
      <c r="AO66">
        <v>302.21199999999999</v>
      </c>
      <c r="AP66">
        <v>4052.3</v>
      </c>
      <c r="AQ66">
        <f t="shared" si="72"/>
        <v>0.92542210596451402</v>
      </c>
      <c r="AR66">
        <v>-0.32343011824092399</v>
      </c>
      <c r="AS66" t="s">
        <v>621</v>
      </c>
      <c r="AT66">
        <v>10306.700000000001</v>
      </c>
      <c r="AU66">
        <v>812.176923076923</v>
      </c>
      <c r="AV66">
        <v>1157.27</v>
      </c>
      <c r="AW66">
        <f t="shared" si="73"/>
        <v>0.2981958202693209</v>
      </c>
      <c r="AX66">
        <v>0.5</v>
      </c>
      <c r="AY66">
        <f t="shared" si="74"/>
        <v>1681.2891001974444</v>
      </c>
      <c r="AZ66">
        <f t="shared" si="75"/>
        <v>19.535178336682648</v>
      </c>
      <c r="BA66">
        <f t="shared" si="76"/>
        <v>250.67669117162271</v>
      </c>
      <c r="BB66">
        <f t="shared" si="77"/>
        <v>1.1811537023936841E-2</v>
      </c>
      <c r="BC66">
        <f t="shared" si="78"/>
        <v>2.5016029102975108</v>
      </c>
      <c r="BD66">
        <f t="shared" si="79"/>
        <v>254.69500971699549</v>
      </c>
      <c r="BE66" t="s">
        <v>622</v>
      </c>
      <c r="BF66">
        <v>608.19000000000005</v>
      </c>
      <c r="BG66">
        <f t="shared" si="80"/>
        <v>608.19000000000005</v>
      </c>
      <c r="BH66">
        <f t="shared" si="81"/>
        <v>0.47446144806311397</v>
      </c>
      <c r="BI66">
        <f t="shared" si="82"/>
        <v>0.62849325585174665</v>
      </c>
      <c r="BJ66">
        <f t="shared" si="83"/>
        <v>0.84057419768822716</v>
      </c>
      <c r="BK66">
        <f t="shared" si="84"/>
        <v>0.40359025577572161</v>
      </c>
      <c r="BL66">
        <f t="shared" si="85"/>
        <v>0.77198988397072288</v>
      </c>
      <c r="BM66">
        <f t="shared" si="86"/>
        <v>0.47064045088642681</v>
      </c>
      <c r="BN66">
        <f t="shared" si="87"/>
        <v>0.52935954911357319</v>
      </c>
      <c r="BO66">
        <f t="shared" si="88"/>
        <v>2000.11</v>
      </c>
      <c r="BP66">
        <f t="shared" si="89"/>
        <v>1681.2891001974444</v>
      </c>
      <c r="BQ66">
        <f t="shared" si="90"/>
        <v>0.84059831719127676</v>
      </c>
      <c r="BR66">
        <f t="shared" si="91"/>
        <v>0.16075475217916424</v>
      </c>
      <c r="BS66">
        <v>6</v>
      </c>
      <c r="BT66">
        <v>0.5</v>
      </c>
      <c r="BU66" t="s">
        <v>368</v>
      </c>
      <c r="BV66">
        <v>2</v>
      </c>
      <c r="BW66">
        <v>1628183995</v>
      </c>
      <c r="BX66">
        <v>274.87</v>
      </c>
      <c r="BY66">
        <v>300.03800000000001</v>
      </c>
      <c r="BZ66">
        <v>29.6815</v>
      </c>
      <c r="CA66">
        <v>23.5625</v>
      </c>
      <c r="CB66">
        <v>275.72800000000001</v>
      </c>
      <c r="CC66">
        <v>29.3294</v>
      </c>
      <c r="CD66">
        <v>500.16199999999998</v>
      </c>
      <c r="CE66">
        <v>99.709299999999999</v>
      </c>
      <c r="CF66">
        <v>9.9870799999999996E-2</v>
      </c>
      <c r="CG66">
        <v>29.776399999999999</v>
      </c>
      <c r="CH66">
        <v>30.388300000000001</v>
      </c>
      <c r="CI66">
        <v>999.9</v>
      </c>
      <c r="CJ66">
        <v>0</v>
      </c>
      <c r="CK66">
        <v>0</v>
      </c>
      <c r="CL66">
        <v>10020</v>
      </c>
      <c r="CM66">
        <v>0</v>
      </c>
      <c r="CN66">
        <v>490.63299999999998</v>
      </c>
      <c r="CO66">
        <v>-25.168600000000001</v>
      </c>
      <c r="CP66">
        <v>283.27800000000002</v>
      </c>
      <c r="CQ66">
        <v>307.27800000000002</v>
      </c>
      <c r="CR66">
        <v>6.1190600000000002</v>
      </c>
      <c r="CS66">
        <v>300.03800000000001</v>
      </c>
      <c r="CT66">
        <v>23.5625</v>
      </c>
      <c r="CU66">
        <v>2.9595199999999999</v>
      </c>
      <c r="CV66">
        <v>2.3494000000000002</v>
      </c>
      <c r="CW66">
        <v>23.8019</v>
      </c>
      <c r="CX66">
        <v>20.019100000000002</v>
      </c>
      <c r="CY66">
        <v>2000.11</v>
      </c>
      <c r="CZ66">
        <v>0.98000799999999999</v>
      </c>
      <c r="DA66">
        <v>1.9992099999999999E-2</v>
      </c>
      <c r="DB66">
        <v>0</v>
      </c>
      <c r="DC66">
        <v>812.11199999999997</v>
      </c>
      <c r="DD66">
        <v>4.9996700000000001</v>
      </c>
      <c r="DE66">
        <v>16115.1</v>
      </c>
      <c r="DF66">
        <v>16735</v>
      </c>
      <c r="DG66">
        <v>46.811999999999998</v>
      </c>
      <c r="DH66">
        <v>48.25</v>
      </c>
      <c r="DI66">
        <v>47.5</v>
      </c>
      <c r="DJ66">
        <v>47.5</v>
      </c>
      <c r="DK66">
        <v>48.375</v>
      </c>
      <c r="DL66">
        <v>1955.22</v>
      </c>
      <c r="DM66">
        <v>39.89</v>
      </c>
      <c r="DN66">
        <v>0</v>
      </c>
      <c r="DO66">
        <v>101.40000009536701</v>
      </c>
      <c r="DP66">
        <v>0</v>
      </c>
      <c r="DQ66">
        <v>812.176923076923</v>
      </c>
      <c r="DR66">
        <v>-0.32916237977246599</v>
      </c>
      <c r="DS66">
        <v>74.608546927378995</v>
      </c>
      <c r="DT66">
        <v>16124.688461538501</v>
      </c>
      <c r="DU66">
        <v>15</v>
      </c>
      <c r="DV66">
        <v>1628183954.5</v>
      </c>
      <c r="DW66" t="s">
        <v>623</v>
      </c>
      <c r="DX66">
        <v>1628183946.5</v>
      </c>
      <c r="DY66">
        <v>1628183954.5</v>
      </c>
      <c r="DZ66">
        <v>55</v>
      </c>
      <c r="EA66">
        <v>0.157</v>
      </c>
      <c r="EB66">
        <v>-8.0000000000000002E-3</v>
      </c>
      <c r="EC66">
        <v>-0.83599999999999997</v>
      </c>
      <c r="ED66">
        <v>0.35199999999999998</v>
      </c>
      <c r="EE66">
        <v>300</v>
      </c>
      <c r="EF66">
        <v>24</v>
      </c>
      <c r="EG66">
        <v>7.0000000000000007E-2</v>
      </c>
      <c r="EH66">
        <v>0.01</v>
      </c>
      <c r="EI66">
        <v>19.4510572419623</v>
      </c>
      <c r="EJ66">
        <v>-0.29572240005674399</v>
      </c>
      <c r="EK66">
        <v>7.6453067233466399E-2</v>
      </c>
      <c r="EL66">
        <v>1</v>
      </c>
      <c r="EM66">
        <v>0.37161714231739101</v>
      </c>
      <c r="EN66">
        <v>0.103047650442409</v>
      </c>
      <c r="EO66">
        <v>1.7739294817252799E-2</v>
      </c>
      <c r="EP66">
        <v>1</v>
      </c>
      <c r="EQ66">
        <v>2</v>
      </c>
      <c r="ER66">
        <v>2</v>
      </c>
      <c r="ES66" t="s">
        <v>370</v>
      </c>
      <c r="ET66">
        <v>2.9218299999999999</v>
      </c>
      <c r="EU66">
        <v>2.78653</v>
      </c>
      <c r="EV66">
        <v>6.62634E-2</v>
      </c>
      <c r="EW66">
        <v>7.14254E-2</v>
      </c>
      <c r="EX66">
        <v>0.13389999999999999</v>
      </c>
      <c r="EY66">
        <v>0.11523600000000001</v>
      </c>
      <c r="EZ66">
        <v>22732.799999999999</v>
      </c>
      <c r="FA66">
        <v>19582.099999999999</v>
      </c>
      <c r="FB66">
        <v>24045.599999999999</v>
      </c>
      <c r="FC66">
        <v>20692.400000000001</v>
      </c>
      <c r="FD66">
        <v>30588.1</v>
      </c>
      <c r="FE66">
        <v>26200.799999999999</v>
      </c>
      <c r="FF66">
        <v>39155.1</v>
      </c>
      <c r="FG66">
        <v>32921.699999999997</v>
      </c>
      <c r="FH66">
        <v>2.0299</v>
      </c>
      <c r="FI66">
        <v>1.8417699999999999</v>
      </c>
      <c r="FJ66">
        <v>0.105985</v>
      </c>
      <c r="FK66">
        <v>0</v>
      </c>
      <c r="FL66">
        <v>28.662199999999999</v>
      </c>
      <c r="FM66">
        <v>999.9</v>
      </c>
      <c r="FN66">
        <v>34.049999999999997</v>
      </c>
      <c r="FO66">
        <v>43.316000000000003</v>
      </c>
      <c r="FP66">
        <v>30.159400000000002</v>
      </c>
      <c r="FQ66">
        <v>60.694000000000003</v>
      </c>
      <c r="FR66">
        <v>34.611400000000003</v>
      </c>
      <c r="FS66">
        <v>1</v>
      </c>
      <c r="FT66">
        <v>0.34308699999999998</v>
      </c>
      <c r="FU66">
        <v>1.7441599999999999</v>
      </c>
      <c r="FV66">
        <v>20.409800000000001</v>
      </c>
      <c r="FW66">
        <v>5.2476900000000004</v>
      </c>
      <c r="FX66">
        <v>11.997999999999999</v>
      </c>
      <c r="FY66">
        <v>4.9638</v>
      </c>
      <c r="FZ66">
        <v>3.3010000000000002</v>
      </c>
      <c r="GA66">
        <v>9999</v>
      </c>
      <c r="GB66">
        <v>9999</v>
      </c>
      <c r="GC66">
        <v>9999</v>
      </c>
      <c r="GD66">
        <v>999.9</v>
      </c>
      <c r="GE66">
        <v>1.87114</v>
      </c>
      <c r="GF66">
        <v>1.87639</v>
      </c>
      <c r="GG66">
        <v>1.87653</v>
      </c>
      <c r="GH66">
        <v>1.8752800000000001</v>
      </c>
      <c r="GI66">
        <v>1.8776600000000001</v>
      </c>
      <c r="GJ66">
        <v>1.87347</v>
      </c>
      <c r="GK66">
        <v>1.8711899999999999</v>
      </c>
      <c r="GL66">
        <v>1.8785400000000001</v>
      </c>
      <c r="GM66">
        <v>5</v>
      </c>
      <c r="GN66">
        <v>0</v>
      </c>
      <c r="GO66">
        <v>0</v>
      </c>
      <c r="GP66">
        <v>0</v>
      </c>
      <c r="GQ66" t="s">
        <v>371</v>
      </c>
      <c r="GR66" t="s">
        <v>372</v>
      </c>
      <c r="GS66" t="s">
        <v>373</v>
      </c>
      <c r="GT66" t="s">
        <v>373</v>
      </c>
      <c r="GU66" t="s">
        <v>373</v>
      </c>
      <c r="GV66" t="s">
        <v>373</v>
      </c>
      <c r="GW66">
        <v>0</v>
      </c>
      <c r="GX66">
        <v>100</v>
      </c>
      <c r="GY66">
        <v>100</v>
      </c>
      <c r="GZ66">
        <v>-0.85799999999999998</v>
      </c>
      <c r="HA66">
        <v>0.35210000000000002</v>
      </c>
      <c r="HB66">
        <v>-1.1397252645699301</v>
      </c>
      <c r="HC66">
        <v>1.17587188380478E-3</v>
      </c>
      <c r="HD66">
        <v>-6.2601144054332803E-7</v>
      </c>
      <c r="HE66">
        <v>2.41796582943236E-10</v>
      </c>
      <c r="HF66">
        <v>0.35216000000000502</v>
      </c>
      <c r="HG66">
        <v>0</v>
      </c>
      <c r="HH66">
        <v>0</v>
      </c>
      <c r="HI66">
        <v>0</v>
      </c>
      <c r="HJ66">
        <v>2</v>
      </c>
      <c r="HK66">
        <v>2154</v>
      </c>
      <c r="HL66">
        <v>1</v>
      </c>
      <c r="HM66">
        <v>23</v>
      </c>
      <c r="HN66">
        <v>0.8</v>
      </c>
      <c r="HO66">
        <v>0.7</v>
      </c>
      <c r="HP66">
        <v>18</v>
      </c>
      <c r="HQ66">
        <v>507.20699999999999</v>
      </c>
      <c r="HR66">
        <v>450.73200000000003</v>
      </c>
      <c r="HS66">
        <v>27.000399999999999</v>
      </c>
      <c r="HT66">
        <v>31.671099999999999</v>
      </c>
      <c r="HU66">
        <v>30.000299999999999</v>
      </c>
      <c r="HV66">
        <v>31.633199999999999</v>
      </c>
      <c r="HW66">
        <v>31.616099999999999</v>
      </c>
      <c r="HX66">
        <v>16.092199999999998</v>
      </c>
      <c r="HY66">
        <v>20.567499999999999</v>
      </c>
      <c r="HZ66">
        <v>18.3383</v>
      </c>
      <c r="IA66">
        <v>27</v>
      </c>
      <c r="IB66">
        <v>300</v>
      </c>
      <c r="IC66">
        <v>23.4862</v>
      </c>
      <c r="ID66">
        <v>98.857399999999998</v>
      </c>
      <c r="IE66">
        <v>94.2089</v>
      </c>
    </row>
    <row r="67" spans="1:239" x14ac:dyDescent="0.3">
      <c r="A67">
        <v>51</v>
      </c>
      <c r="B67">
        <v>1628184107</v>
      </c>
      <c r="C67">
        <v>9349.4000000953693</v>
      </c>
      <c r="D67" t="s">
        <v>624</v>
      </c>
      <c r="E67" t="s">
        <v>625</v>
      </c>
      <c r="F67">
        <v>0</v>
      </c>
      <c r="G67" t="s">
        <v>615</v>
      </c>
      <c r="H67" t="s">
        <v>453</v>
      </c>
      <c r="I67" t="s">
        <v>364</v>
      </c>
      <c r="J67">
        <v>1628184107</v>
      </c>
      <c r="K67">
        <f t="shared" si="46"/>
        <v>5.346477205023307E-3</v>
      </c>
      <c r="L67">
        <f t="shared" si="47"/>
        <v>5.3464772050233069</v>
      </c>
      <c r="M67">
        <f t="shared" si="48"/>
        <v>11.78905171087157</v>
      </c>
      <c r="N67">
        <f t="shared" si="49"/>
        <v>184.63300000000001</v>
      </c>
      <c r="O67">
        <f t="shared" si="50"/>
        <v>131.18920917623149</v>
      </c>
      <c r="P67">
        <f t="shared" si="51"/>
        <v>13.094076174000145</v>
      </c>
      <c r="Q67">
        <f t="shared" si="52"/>
        <v>18.428334017827002</v>
      </c>
      <c r="R67">
        <f t="shared" si="53"/>
        <v>0.40290369446838331</v>
      </c>
      <c r="S67">
        <f t="shared" si="54"/>
        <v>2.921614908207594</v>
      </c>
      <c r="T67">
        <f t="shared" si="55"/>
        <v>0.37438626932054103</v>
      </c>
      <c r="U67">
        <f t="shared" si="56"/>
        <v>0.23638517472741571</v>
      </c>
      <c r="V67">
        <f t="shared" si="57"/>
        <v>321.51064838099171</v>
      </c>
      <c r="W67">
        <f t="shared" si="58"/>
        <v>30.163216388056188</v>
      </c>
      <c r="X67">
        <f t="shared" si="59"/>
        <v>30.246099999999998</v>
      </c>
      <c r="Y67">
        <f t="shared" si="60"/>
        <v>4.3210468127129005</v>
      </c>
      <c r="Z67">
        <f t="shared" si="61"/>
        <v>70.561998525579057</v>
      </c>
      <c r="AA67">
        <f t="shared" si="62"/>
        <v>2.9475872381841999</v>
      </c>
      <c r="AB67">
        <f t="shared" si="63"/>
        <v>4.177301238308444</v>
      </c>
      <c r="AC67">
        <f t="shared" si="64"/>
        <v>1.3734595745287006</v>
      </c>
      <c r="AD67">
        <f t="shared" si="65"/>
        <v>-235.77964474152785</v>
      </c>
      <c r="AE67">
        <f t="shared" si="66"/>
        <v>-92.741948605942127</v>
      </c>
      <c r="AF67">
        <f t="shared" si="67"/>
        <v>-7.0548054902267339</v>
      </c>
      <c r="AG67">
        <f t="shared" si="68"/>
        <v>-14.06575045670499</v>
      </c>
      <c r="AH67">
        <v>0</v>
      </c>
      <c r="AI67">
        <v>0</v>
      </c>
      <c r="AJ67">
        <f t="shared" si="69"/>
        <v>1</v>
      </c>
      <c r="AK67">
        <f t="shared" si="70"/>
        <v>0</v>
      </c>
      <c r="AL67">
        <f t="shared" si="71"/>
        <v>52179.65490408265</v>
      </c>
      <c r="AM67" t="s">
        <v>365</v>
      </c>
      <c r="AN67">
        <v>10238.9</v>
      </c>
      <c r="AO67">
        <v>302.21199999999999</v>
      </c>
      <c r="AP67">
        <v>4052.3</v>
      </c>
      <c r="AQ67">
        <f t="shared" si="72"/>
        <v>0.92542210596451402</v>
      </c>
      <c r="AR67">
        <v>-0.32343011824092399</v>
      </c>
      <c r="AS67" t="s">
        <v>626</v>
      </c>
      <c r="AT67">
        <v>10305.799999999999</v>
      </c>
      <c r="AU67">
        <v>787.31619999999998</v>
      </c>
      <c r="AV67">
        <v>1056.3599999999999</v>
      </c>
      <c r="AW67">
        <f t="shared" si="73"/>
        <v>0.25468949979173761</v>
      </c>
      <c r="AX67">
        <v>0.5</v>
      </c>
      <c r="AY67">
        <f t="shared" si="74"/>
        <v>1681.2048001974049</v>
      </c>
      <c r="AZ67">
        <f t="shared" si="75"/>
        <v>11.78905171087157</v>
      </c>
      <c r="BA67">
        <f t="shared" si="76"/>
        <v>214.09260480487262</v>
      </c>
      <c r="BB67">
        <f t="shared" si="77"/>
        <v>7.2046438528430698E-3</v>
      </c>
      <c r="BC67">
        <f t="shared" si="78"/>
        <v>2.8360975425044499</v>
      </c>
      <c r="BD67">
        <f t="shared" si="79"/>
        <v>249.45064803442136</v>
      </c>
      <c r="BE67" t="s">
        <v>627</v>
      </c>
      <c r="BF67">
        <v>606.97</v>
      </c>
      <c r="BG67">
        <f t="shared" si="80"/>
        <v>606.97</v>
      </c>
      <c r="BH67">
        <f t="shared" si="81"/>
        <v>0.4254136847286909</v>
      </c>
      <c r="BI67">
        <f t="shared" si="82"/>
        <v>0.59868666414472949</v>
      </c>
      <c r="BJ67">
        <f t="shared" si="83"/>
        <v>0.86956546978083393</v>
      </c>
      <c r="BK67">
        <f t="shared" si="84"/>
        <v>0.35675199032550631</v>
      </c>
      <c r="BL67">
        <f t="shared" si="85"/>
        <v>0.79889858584651885</v>
      </c>
      <c r="BM67">
        <f t="shared" si="86"/>
        <v>0.46154879645043051</v>
      </c>
      <c r="BN67">
        <f t="shared" si="87"/>
        <v>0.53845120354956943</v>
      </c>
      <c r="BO67">
        <f t="shared" si="88"/>
        <v>2000.01</v>
      </c>
      <c r="BP67">
        <f t="shared" si="89"/>
        <v>1681.2048001974049</v>
      </c>
      <c r="BQ67">
        <f t="shared" si="90"/>
        <v>0.84059819710771688</v>
      </c>
      <c r="BR67">
        <f t="shared" si="91"/>
        <v>0.16075452041789376</v>
      </c>
      <c r="BS67">
        <v>6</v>
      </c>
      <c r="BT67">
        <v>0.5</v>
      </c>
      <c r="BU67" t="s">
        <v>368</v>
      </c>
      <c r="BV67">
        <v>2</v>
      </c>
      <c r="BW67">
        <v>1628184107</v>
      </c>
      <c r="BX67">
        <v>184.63300000000001</v>
      </c>
      <c r="BY67">
        <v>199.959</v>
      </c>
      <c r="BZ67">
        <v>29.5318</v>
      </c>
      <c r="CA67">
        <v>23.307700000000001</v>
      </c>
      <c r="CB67">
        <v>185.565</v>
      </c>
      <c r="CC67">
        <v>29.200099999999999</v>
      </c>
      <c r="CD67">
        <v>500.17700000000002</v>
      </c>
      <c r="CE67">
        <v>99.710400000000007</v>
      </c>
      <c r="CF67">
        <v>0.100219</v>
      </c>
      <c r="CG67">
        <v>29.657299999999999</v>
      </c>
      <c r="CH67">
        <v>30.246099999999998</v>
      </c>
      <c r="CI67">
        <v>999.9</v>
      </c>
      <c r="CJ67">
        <v>0</v>
      </c>
      <c r="CK67">
        <v>0</v>
      </c>
      <c r="CL67">
        <v>9983.75</v>
      </c>
      <c r="CM67">
        <v>0</v>
      </c>
      <c r="CN67">
        <v>262.50400000000002</v>
      </c>
      <c r="CO67">
        <v>-15.3262</v>
      </c>
      <c r="CP67">
        <v>190.251</v>
      </c>
      <c r="CQ67">
        <v>204.73099999999999</v>
      </c>
      <c r="CR67">
        <v>6.2240900000000003</v>
      </c>
      <c r="CS67">
        <v>199.959</v>
      </c>
      <c r="CT67">
        <v>23.307700000000001</v>
      </c>
      <c r="CU67">
        <v>2.94462</v>
      </c>
      <c r="CV67">
        <v>2.32402</v>
      </c>
      <c r="CW67">
        <v>23.718</v>
      </c>
      <c r="CX67">
        <v>19.843800000000002</v>
      </c>
      <c r="CY67">
        <v>2000.01</v>
      </c>
      <c r="CZ67">
        <v>0.98000799999999999</v>
      </c>
      <c r="DA67">
        <v>1.9992099999999999E-2</v>
      </c>
      <c r="DB67">
        <v>0</v>
      </c>
      <c r="DC67">
        <v>787.02800000000002</v>
      </c>
      <c r="DD67">
        <v>4.9996700000000001</v>
      </c>
      <c r="DE67">
        <v>15514.8</v>
      </c>
      <c r="DF67">
        <v>16734.2</v>
      </c>
      <c r="DG67">
        <v>46.811999999999998</v>
      </c>
      <c r="DH67">
        <v>48.125</v>
      </c>
      <c r="DI67">
        <v>47.5</v>
      </c>
      <c r="DJ67">
        <v>47.561999999999998</v>
      </c>
      <c r="DK67">
        <v>48.436999999999998</v>
      </c>
      <c r="DL67">
        <v>1955.13</v>
      </c>
      <c r="DM67">
        <v>39.880000000000003</v>
      </c>
      <c r="DN67">
        <v>0</v>
      </c>
      <c r="DO67">
        <v>111.700000047684</v>
      </c>
      <c r="DP67">
        <v>0</v>
      </c>
      <c r="DQ67">
        <v>787.31619999999998</v>
      </c>
      <c r="DR67">
        <v>-3.2666153672548401</v>
      </c>
      <c r="DS67">
        <v>-54.638461463249897</v>
      </c>
      <c r="DT67">
        <v>15521.263999999999</v>
      </c>
      <c r="DU67">
        <v>15</v>
      </c>
      <c r="DV67">
        <v>1628184068.5</v>
      </c>
      <c r="DW67" t="s">
        <v>628</v>
      </c>
      <c r="DX67">
        <v>1628184051</v>
      </c>
      <c r="DY67">
        <v>1628184068.5</v>
      </c>
      <c r="DZ67">
        <v>56</v>
      </c>
      <c r="EA67">
        <v>8.9999999999999993E-3</v>
      </c>
      <c r="EB67">
        <v>-0.02</v>
      </c>
      <c r="EC67">
        <v>-0.91700000000000004</v>
      </c>
      <c r="ED67">
        <v>0.32800000000000001</v>
      </c>
      <c r="EE67">
        <v>200</v>
      </c>
      <c r="EF67">
        <v>23</v>
      </c>
      <c r="EG67">
        <v>0.09</v>
      </c>
      <c r="EH67">
        <v>0.01</v>
      </c>
      <c r="EI67">
        <v>11.8943560001906</v>
      </c>
      <c r="EJ67">
        <v>-0.52600460182706998</v>
      </c>
      <c r="EK67">
        <v>0.102352644789138</v>
      </c>
      <c r="EL67">
        <v>1</v>
      </c>
      <c r="EM67">
        <v>0.392990964762853</v>
      </c>
      <c r="EN67">
        <v>0.106181280179445</v>
      </c>
      <c r="EO67">
        <v>1.9427922058330899E-2</v>
      </c>
      <c r="EP67">
        <v>1</v>
      </c>
      <c r="EQ67">
        <v>2</v>
      </c>
      <c r="ER67">
        <v>2</v>
      </c>
      <c r="ES67" t="s">
        <v>370</v>
      </c>
      <c r="ET67">
        <v>2.92184</v>
      </c>
      <c r="EU67">
        <v>2.7865799999999998</v>
      </c>
      <c r="EV67">
        <v>4.7081499999999998E-2</v>
      </c>
      <c r="EW67">
        <v>5.0599999999999999E-2</v>
      </c>
      <c r="EX67">
        <v>0.13350000000000001</v>
      </c>
      <c r="EY67">
        <v>0.114382</v>
      </c>
      <c r="EZ67">
        <v>23198.1</v>
      </c>
      <c r="FA67">
        <v>20021.599999999999</v>
      </c>
      <c r="FB67">
        <v>24044.3</v>
      </c>
      <c r="FC67">
        <v>20693.099999999999</v>
      </c>
      <c r="FD67">
        <v>30600.7</v>
      </c>
      <c r="FE67">
        <v>26228.2</v>
      </c>
      <c r="FF67">
        <v>39153</v>
      </c>
      <c r="FG67">
        <v>32924.300000000003</v>
      </c>
      <c r="FH67">
        <v>2.0298500000000002</v>
      </c>
      <c r="FI67">
        <v>1.84205</v>
      </c>
      <c r="FJ67">
        <v>0.10978400000000001</v>
      </c>
      <c r="FK67">
        <v>0</v>
      </c>
      <c r="FL67">
        <v>28.457599999999999</v>
      </c>
      <c r="FM67">
        <v>999.9</v>
      </c>
      <c r="FN67">
        <v>33.933999999999997</v>
      </c>
      <c r="FO67">
        <v>43.124000000000002</v>
      </c>
      <c r="FP67">
        <v>29.758199999999999</v>
      </c>
      <c r="FQ67">
        <v>60.683999999999997</v>
      </c>
      <c r="FR67">
        <v>34.439100000000003</v>
      </c>
      <c r="FS67">
        <v>1</v>
      </c>
      <c r="FT67">
        <v>0.34463700000000003</v>
      </c>
      <c r="FU67">
        <v>1.6517999999999999</v>
      </c>
      <c r="FV67">
        <v>20.410900000000002</v>
      </c>
      <c r="FW67">
        <v>5.2469400000000004</v>
      </c>
      <c r="FX67">
        <v>11.997999999999999</v>
      </c>
      <c r="FY67">
        <v>4.9637500000000001</v>
      </c>
      <c r="FZ67">
        <v>3.3008500000000001</v>
      </c>
      <c r="GA67">
        <v>9999</v>
      </c>
      <c r="GB67">
        <v>9999</v>
      </c>
      <c r="GC67">
        <v>9999</v>
      </c>
      <c r="GD67">
        <v>999.9</v>
      </c>
      <c r="GE67">
        <v>1.8711599999999999</v>
      </c>
      <c r="GF67">
        <v>1.8763700000000001</v>
      </c>
      <c r="GG67">
        <v>1.87653</v>
      </c>
      <c r="GH67">
        <v>1.87527</v>
      </c>
      <c r="GI67">
        <v>1.8776299999999999</v>
      </c>
      <c r="GJ67">
        <v>1.8734599999999999</v>
      </c>
      <c r="GK67">
        <v>1.87117</v>
      </c>
      <c r="GL67">
        <v>1.87853</v>
      </c>
      <c r="GM67">
        <v>5</v>
      </c>
      <c r="GN67">
        <v>0</v>
      </c>
      <c r="GO67">
        <v>0</v>
      </c>
      <c r="GP67">
        <v>0</v>
      </c>
      <c r="GQ67" t="s">
        <v>371</v>
      </c>
      <c r="GR67" t="s">
        <v>372</v>
      </c>
      <c r="GS67" t="s">
        <v>373</v>
      </c>
      <c r="GT67" t="s">
        <v>373</v>
      </c>
      <c r="GU67" t="s">
        <v>373</v>
      </c>
      <c r="GV67" t="s">
        <v>373</v>
      </c>
      <c r="GW67">
        <v>0</v>
      </c>
      <c r="GX67">
        <v>100</v>
      </c>
      <c r="GY67">
        <v>100</v>
      </c>
      <c r="GZ67">
        <v>-0.93200000000000005</v>
      </c>
      <c r="HA67">
        <v>0.33169999999999999</v>
      </c>
      <c r="HB67">
        <v>-1.1302819143227401</v>
      </c>
      <c r="HC67">
        <v>1.17587188380478E-3</v>
      </c>
      <c r="HD67">
        <v>-6.2601144054332803E-7</v>
      </c>
      <c r="HE67">
        <v>2.41796582943236E-10</v>
      </c>
      <c r="HF67">
        <v>0.33166568178026901</v>
      </c>
      <c r="HG67">
        <v>0</v>
      </c>
      <c r="HH67">
        <v>0</v>
      </c>
      <c r="HI67">
        <v>0</v>
      </c>
      <c r="HJ67">
        <v>2</v>
      </c>
      <c r="HK67">
        <v>2154</v>
      </c>
      <c r="HL67">
        <v>1</v>
      </c>
      <c r="HM67">
        <v>23</v>
      </c>
      <c r="HN67">
        <v>0.9</v>
      </c>
      <c r="HO67">
        <v>0.6</v>
      </c>
      <c r="HP67">
        <v>18</v>
      </c>
      <c r="HQ67">
        <v>507.065</v>
      </c>
      <c r="HR67">
        <v>450.72300000000001</v>
      </c>
      <c r="HS67">
        <v>26.9984</v>
      </c>
      <c r="HT67">
        <v>31.6919</v>
      </c>
      <c r="HU67">
        <v>30</v>
      </c>
      <c r="HV67">
        <v>31.619299999999999</v>
      </c>
      <c r="HW67">
        <v>31.5913</v>
      </c>
      <c r="HX67">
        <v>11.7933</v>
      </c>
      <c r="HY67">
        <v>19.9145</v>
      </c>
      <c r="HZ67">
        <v>17.590800000000002</v>
      </c>
      <c r="IA67">
        <v>27</v>
      </c>
      <c r="IB67">
        <v>200</v>
      </c>
      <c r="IC67">
        <v>23.2834</v>
      </c>
      <c r="ID67">
        <v>98.852099999999993</v>
      </c>
      <c r="IE67">
        <v>94.214799999999997</v>
      </c>
    </row>
    <row r="68" spans="1:239" x14ac:dyDescent="0.3">
      <c r="A68">
        <v>52</v>
      </c>
      <c r="B68">
        <v>1628184218.5</v>
      </c>
      <c r="C68">
        <v>9460.9000000953693</v>
      </c>
      <c r="D68" t="s">
        <v>629</v>
      </c>
      <c r="E68" t="s">
        <v>630</v>
      </c>
      <c r="F68">
        <v>0</v>
      </c>
      <c r="G68" t="s">
        <v>615</v>
      </c>
      <c r="H68" t="s">
        <v>453</v>
      </c>
      <c r="I68" t="s">
        <v>364</v>
      </c>
      <c r="J68">
        <v>1628184218.5</v>
      </c>
      <c r="K68">
        <f t="shared" si="46"/>
        <v>5.692416053717707E-3</v>
      </c>
      <c r="L68">
        <f t="shared" si="47"/>
        <v>5.6924160537177073</v>
      </c>
      <c r="M68">
        <f t="shared" si="48"/>
        <v>7.8682822917551825</v>
      </c>
      <c r="N68">
        <f t="shared" si="49"/>
        <v>139.63399999999999</v>
      </c>
      <c r="O68">
        <f t="shared" si="50"/>
        <v>106.0144823374641</v>
      </c>
      <c r="P68">
        <f t="shared" si="51"/>
        <v>10.581367638393287</v>
      </c>
      <c r="Q68">
        <f t="shared" si="52"/>
        <v>13.936951407414199</v>
      </c>
      <c r="R68">
        <f t="shared" si="53"/>
        <v>0.43649659697524157</v>
      </c>
      <c r="S68">
        <f t="shared" si="54"/>
        <v>2.9279725552705171</v>
      </c>
      <c r="T68">
        <f t="shared" si="55"/>
        <v>0.40330219657596061</v>
      </c>
      <c r="U68">
        <f t="shared" si="56"/>
        <v>0.25483557081239627</v>
      </c>
      <c r="V68">
        <f t="shared" si="57"/>
        <v>321.47930738112535</v>
      </c>
      <c r="W68">
        <f t="shared" si="58"/>
        <v>30.064466296507238</v>
      </c>
      <c r="X68">
        <f t="shared" si="59"/>
        <v>30.153199999999998</v>
      </c>
      <c r="Y68">
        <f t="shared" si="60"/>
        <v>4.2980844435882384</v>
      </c>
      <c r="Z68">
        <f t="shared" si="61"/>
        <v>70.420921641990034</v>
      </c>
      <c r="AA68">
        <f t="shared" si="62"/>
        <v>2.9403899292221101</v>
      </c>
      <c r="AB68">
        <f t="shared" si="63"/>
        <v>4.1754493702462954</v>
      </c>
      <c r="AC68">
        <f t="shared" si="64"/>
        <v>1.3576945143661283</v>
      </c>
      <c r="AD68">
        <f t="shared" si="65"/>
        <v>-251.03554796895088</v>
      </c>
      <c r="AE68">
        <f t="shared" si="66"/>
        <v>-79.494698482910934</v>
      </c>
      <c r="AF68">
        <f t="shared" si="67"/>
        <v>-6.0309609245382534</v>
      </c>
      <c r="AG68">
        <f t="shared" si="68"/>
        <v>-15.081899995274711</v>
      </c>
      <c r="AH68">
        <v>0</v>
      </c>
      <c r="AI68">
        <v>0</v>
      </c>
      <c r="AJ68">
        <f t="shared" si="69"/>
        <v>1</v>
      </c>
      <c r="AK68">
        <f t="shared" si="70"/>
        <v>0</v>
      </c>
      <c r="AL68">
        <f t="shared" si="71"/>
        <v>52362.838081771231</v>
      </c>
      <c r="AM68" t="s">
        <v>365</v>
      </c>
      <c r="AN68">
        <v>10238.9</v>
      </c>
      <c r="AO68">
        <v>302.21199999999999</v>
      </c>
      <c r="AP68">
        <v>4052.3</v>
      </c>
      <c r="AQ68">
        <f t="shared" si="72"/>
        <v>0.92542210596451402</v>
      </c>
      <c r="AR68">
        <v>-0.32343011824092399</v>
      </c>
      <c r="AS68" t="s">
        <v>631</v>
      </c>
      <c r="AT68">
        <v>10306.1</v>
      </c>
      <c r="AU68">
        <v>782.72188000000006</v>
      </c>
      <c r="AV68">
        <v>1019.25</v>
      </c>
      <c r="AW68">
        <f t="shared" si="73"/>
        <v>0.23206094677458911</v>
      </c>
      <c r="AX68">
        <v>0.5</v>
      </c>
      <c r="AY68">
        <f t="shared" si="74"/>
        <v>1681.037100197474</v>
      </c>
      <c r="AZ68">
        <f t="shared" si="75"/>
        <v>7.8682822917551825</v>
      </c>
      <c r="BA68">
        <f t="shared" si="76"/>
        <v>195.05153051751782</v>
      </c>
      <c r="BB68">
        <f t="shared" si="77"/>
        <v>4.8730110769320996E-3</v>
      </c>
      <c r="BC68">
        <f t="shared" si="78"/>
        <v>2.975766494971793</v>
      </c>
      <c r="BD68">
        <f t="shared" si="79"/>
        <v>247.32422542917433</v>
      </c>
      <c r="BE68" t="s">
        <v>632</v>
      </c>
      <c r="BF68">
        <v>609.26</v>
      </c>
      <c r="BG68">
        <f t="shared" si="80"/>
        <v>609.26</v>
      </c>
      <c r="BH68">
        <f t="shared" si="81"/>
        <v>0.4022467500613196</v>
      </c>
      <c r="BI68">
        <f t="shared" si="82"/>
        <v>0.57691192468108965</v>
      </c>
      <c r="BJ68">
        <f t="shared" si="83"/>
        <v>0.88092209210465178</v>
      </c>
      <c r="BK68">
        <f t="shared" si="84"/>
        <v>0.32986831939171973</v>
      </c>
      <c r="BL68">
        <f t="shared" si="85"/>
        <v>0.80879435362583496</v>
      </c>
      <c r="BM68">
        <f t="shared" si="86"/>
        <v>0.44906034724773591</v>
      </c>
      <c r="BN68">
        <f t="shared" si="87"/>
        <v>0.55093965275226409</v>
      </c>
      <c r="BO68">
        <f t="shared" si="88"/>
        <v>1999.81</v>
      </c>
      <c r="BP68">
        <f t="shared" si="89"/>
        <v>1681.037100197474</v>
      </c>
      <c r="BQ68">
        <f t="shared" si="90"/>
        <v>0.84059840694739707</v>
      </c>
      <c r="BR68">
        <f t="shared" si="91"/>
        <v>0.1607549254084765</v>
      </c>
      <c r="BS68">
        <v>6</v>
      </c>
      <c r="BT68">
        <v>0.5</v>
      </c>
      <c r="BU68" t="s">
        <v>368</v>
      </c>
      <c r="BV68">
        <v>2</v>
      </c>
      <c r="BW68">
        <v>1628184218.5</v>
      </c>
      <c r="BX68">
        <v>139.63399999999999</v>
      </c>
      <c r="BY68">
        <v>150.02699999999999</v>
      </c>
      <c r="BZ68">
        <v>29.459700000000002</v>
      </c>
      <c r="CA68">
        <v>22.831800000000001</v>
      </c>
      <c r="CB68">
        <v>140.51400000000001</v>
      </c>
      <c r="CC68">
        <v>29.125299999999999</v>
      </c>
      <c r="CD68">
        <v>500.13299999999998</v>
      </c>
      <c r="CE68">
        <v>99.710700000000003</v>
      </c>
      <c r="CF68">
        <v>9.9886299999999997E-2</v>
      </c>
      <c r="CG68">
        <v>29.6496</v>
      </c>
      <c r="CH68">
        <v>30.153199999999998</v>
      </c>
      <c r="CI68">
        <v>999.9</v>
      </c>
      <c r="CJ68">
        <v>0</v>
      </c>
      <c r="CK68">
        <v>0</v>
      </c>
      <c r="CL68">
        <v>10020</v>
      </c>
      <c r="CM68">
        <v>0</v>
      </c>
      <c r="CN68">
        <v>320.35399999999998</v>
      </c>
      <c r="CO68">
        <v>-10.393800000000001</v>
      </c>
      <c r="CP68">
        <v>143.87200000000001</v>
      </c>
      <c r="CQ68">
        <v>153.53299999999999</v>
      </c>
      <c r="CR68">
        <v>6.6278699999999997</v>
      </c>
      <c r="CS68">
        <v>150.02699999999999</v>
      </c>
      <c r="CT68">
        <v>22.831800000000001</v>
      </c>
      <c r="CU68">
        <v>2.9374500000000001</v>
      </c>
      <c r="CV68">
        <v>2.27658</v>
      </c>
      <c r="CW68">
        <v>23.677499999999998</v>
      </c>
      <c r="CX68">
        <v>19.511600000000001</v>
      </c>
      <c r="CY68">
        <v>1999.81</v>
      </c>
      <c r="CZ68">
        <v>0.98000500000000001</v>
      </c>
      <c r="DA68">
        <v>1.9994999999999999E-2</v>
      </c>
      <c r="DB68">
        <v>0</v>
      </c>
      <c r="DC68">
        <v>782.51099999999997</v>
      </c>
      <c r="DD68">
        <v>4.9996700000000001</v>
      </c>
      <c r="DE68">
        <v>15662.6</v>
      </c>
      <c r="DF68">
        <v>16732.5</v>
      </c>
      <c r="DG68">
        <v>46.75</v>
      </c>
      <c r="DH68">
        <v>48.186999999999998</v>
      </c>
      <c r="DI68">
        <v>47.5</v>
      </c>
      <c r="DJ68">
        <v>47.561999999999998</v>
      </c>
      <c r="DK68">
        <v>48.375</v>
      </c>
      <c r="DL68">
        <v>1954.92</v>
      </c>
      <c r="DM68">
        <v>39.89</v>
      </c>
      <c r="DN68">
        <v>0</v>
      </c>
      <c r="DO68">
        <v>111.10000014305101</v>
      </c>
      <c r="DP68">
        <v>0</v>
      </c>
      <c r="DQ68">
        <v>782.72188000000006</v>
      </c>
      <c r="DR68">
        <v>-1.8933846122856</v>
      </c>
      <c r="DS68">
        <v>-31.769230691026898</v>
      </c>
      <c r="DT68">
        <v>15667.656000000001</v>
      </c>
      <c r="DU68">
        <v>15</v>
      </c>
      <c r="DV68">
        <v>1628184178.5</v>
      </c>
      <c r="DW68" t="s">
        <v>633</v>
      </c>
      <c r="DX68">
        <v>1628184167.5</v>
      </c>
      <c r="DY68">
        <v>1628184178.5</v>
      </c>
      <c r="DZ68">
        <v>57</v>
      </c>
      <c r="EA68">
        <v>9.6000000000000002E-2</v>
      </c>
      <c r="EB68">
        <v>3.0000000000000001E-3</v>
      </c>
      <c r="EC68">
        <v>-0.87</v>
      </c>
      <c r="ED68">
        <v>0.317</v>
      </c>
      <c r="EE68">
        <v>150</v>
      </c>
      <c r="EF68">
        <v>23</v>
      </c>
      <c r="EG68">
        <v>0.1</v>
      </c>
      <c r="EH68">
        <v>0.01</v>
      </c>
      <c r="EI68">
        <v>7.8638525101082299</v>
      </c>
      <c r="EJ68">
        <v>-0.43026206711629</v>
      </c>
      <c r="EK68">
        <v>8.1331674959549502E-2</v>
      </c>
      <c r="EL68">
        <v>1</v>
      </c>
      <c r="EM68">
        <v>0.42153123739766302</v>
      </c>
      <c r="EN68">
        <v>0.10257768436947599</v>
      </c>
      <c r="EO68">
        <v>1.7407489209395399E-2</v>
      </c>
      <c r="EP68">
        <v>1</v>
      </c>
      <c r="EQ68">
        <v>2</v>
      </c>
      <c r="ER68">
        <v>2</v>
      </c>
      <c r="ES68" t="s">
        <v>370</v>
      </c>
      <c r="ET68">
        <v>2.9218099999999998</v>
      </c>
      <c r="EU68">
        <v>2.7865500000000001</v>
      </c>
      <c r="EV68">
        <v>3.65469E-2</v>
      </c>
      <c r="EW68">
        <v>3.9060900000000003E-2</v>
      </c>
      <c r="EX68">
        <v>0.13328599999999999</v>
      </c>
      <c r="EY68">
        <v>0.11278100000000001</v>
      </c>
      <c r="EZ68">
        <v>23458.6</v>
      </c>
      <c r="FA68">
        <v>20270.2</v>
      </c>
      <c r="FB68">
        <v>24048.3</v>
      </c>
      <c r="FC68">
        <v>20698.5</v>
      </c>
      <c r="FD68">
        <v>30612.7</v>
      </c>
      <c r="FE68">
        <v>26282.6</v>
      </c>
      <c r="FF68">
        <v>39159.199999999997</v>
      </c>
      <c r="FG68">
        <v>32933.1</v>
      </c>
      <c r="FH68">
        <v>2.0308700000000002</v>
      </c>
      <c r="FI68">
        <v>1.84473</v>
      </c>
      <c r="FJ68">
        <v>0.114162</v>
      </c>
      <c r="FK68">
        <v>0</v>
      </c>
      <c r="FL68">
        <v>28.292999999999999</v>
      </c>
      <c r="FM68">
        <v>999.9</v>
      </c>
      <c r="FN68">
        <v>33.798999999999999</v>
      </c>
      <c r="FO68">
        <v>42.923000000000002</v>
      </c>
      <c r="FP68">
        <v>29.330100000000002</v>
      </c>
      <c r="FQ68">
        <v>60.713999999999999</v>
      </c>
      <c r="FR68">
        <v>34.218800000000002</v>
      </c>
      <c r="FS68">
        <v>1</v>
      </c>
      <c r="FT68">
        <v>0.338509</v>
      </c>
      <c r="FU68">
        <v>1.6019000000000001</v>
      </c>
      <c r="FV68">
        <v>20.411799999999999</v>
      </c>
      <c r="FW68">
        <v>5.2475399999999999</v>
      </c>
      <c r="FX68">
        <v>11.997999999999999</v>
      </c>
      <c r="FY68">
        <v>4.9639499999999996</v>
      </c>
      <c r="FZ68">
        <v>3.3010000000000002</v>
      </c>
      <c r="GA68">
        <v>9999</v>
      </c>
      <c r="GB68">
        <v>9999</v>
      </c>
      <c r="GC68">
        <v>9999</v>
      </c>
      <c r="GD68">
        <v>999.9</v>
      </c>
      <c r="GE68">
        <v>1.8710800000000001</v>
      </c>
      <c r="GF68">
        <v>1.8763700000000001</v>
      </c>
      <c r="GG68">
        <v>1.8765400000000001</v>
      </c>
      <c r="GH68">
        <v>1.87524</v>
      </c>
      <c r="GI68">
        <v>1.8775999999999999</v>
      </c>
      <c r="GJ68">
        <v>1.8734599999999999</v>
      </c>
      <c r="GK68">
        <v>1.87113</v>
      </c>
      <c r="GL68">
        <v>1.8785099999999999</v>
      </c>
      <c r="GM68">
        <v>5</v>
      </c>
      <c r="GN68">
        <v>0</v>
      </c>
      <c r="GO68">
        <v>0</v>
      </c>
      <c r="GP68">
        <v>0</v>
      </c>
      <c r="GQ68" t="s">
        <v>371</v>
      </c>
      <c r="GR68" t="s">
        <v>372</v>
      </c>
      <c r="GS68" t="s">
        <v>373</v>
      </c>
      <c r="GT68" t="s">
        <v>373</v>
      </c>
      <c r="GU68" t="s">
        <v>373</v>
      </c>
      <c r="GV68" t="s">
        <v>373</v>
      </c>
      <c r="GW68">
        <v>0</v>
      </c>
      <c r="GX68">
        <v>100</v>
      </c>
      <c r="GY68">
        <v>100</v>
      </c>
      <c r="GZ68">
        <v>-0.88</v>
      </c>
      <c r="HA68">
        <v>0.33439999999999998</v>
      </c>
      <c r="HB68">
        <v>-1.03419397275253</v>
      </c>
      <c r="HC68">
        <v>1.17587188380478E-3</v>
      </c>
      <c r="HD68">
        <v>-6.2601144054332803E-7</v>
      </c>
      <c r="HE68">
        <v>2.41796582943236E-10</v>
      </c>
      <c r="HF68">
        <v>0.33438416464831999</v>
      </c>
      <c r="HG68">
        <v>0</v>
      </c>
      <c r="HH68">
        <v>0</v>
      </c>
      <c r="HI68">
        <v>0</v>
      </c>
      <c r="HJ68">
        <v>2</v>
      </c>
      <c r="HK68">
        <v>2154</v>
      </c>
      <c r="HL68">
        <v>1</v>
      </c>
      <c r="HM68">
        <v>23</v>
      </c>
      <c r="HN68">
        <v>0.8</v>
      </c>
      <c r="HO68">
        <v>0.7</v>
      </c>
      <c r="HP68">
        <v>18</v>
      </c>
      <c r="HQ68">
        <v>507.16</v>
      </c>
      <c r="HR68">
        <v>451.911</v>
      </c>
      <c r="HS68">
        <v>27.000800000000002</v>
      </c>
      <c r="HT68">
        <v>31.621400000000001</v>
      </c>
      <c r="HU68">
        <v>30</v>
      </c>
      <c r="HV68">
        <v>31.5504</v>
      </c>
      <c r="HW68">
        <v>31.522099999999998</v>
      </c>
      <c r="HX68">
        <v>9.5781899999999993</v>
      </c>
      <c r="HY68">
        <v>20.925899999999999</v>
      </c>
      <c r="HZ68">
        <v>16.8474</v>
      </c>
      <c r="IA68">
        <v>27</v>
      </c>
      <c r="IB68">
        <v>150</v>
      </c>
      <c r="IC68">
        <v>22.6753</v>
      </c>
      <c r="ID68">
        <v>98.867999999999995</v>
      </c>
      <c r="IE68">
        <v>94.239599999999996</v>
      </c>
    </row>
    <row r="69" spans="1:239" x14ac:dyDescent="0.3">
      <c r="A69">
        <v>53</v>
      </c>
      <c r="B69">
        <v>1628184326</v>
      </c>
      <c r="C69">
        <v>9568.4000000953693</v>
      </c>
      <c r="D69" t="s">
        <v>634</v>
      </c>
      <c r="E69" t="s">
        <v>635</v>
      </c>
      <c r="F69">
        <v>0</v>
      </c>
      <c r="G69" t="s">
        <v>615</v>
      </c>
      <c r="H69" t="s">
        <v>453</v>
      </c>
      <c r="I69" t="s">
        <v>364</v>
      </c>
      <c r="J69">
        <v>1628184326</v>
      </c>
      <c r="K69">
        <f t="shared" si="46"/>
        <v>6.6230845112823502E-3</v>
      </c>
      <c r="L69">
        <f t="shared" si="47"/>
        <v>6.6230845112823502</v>
      </c>
      <c r="M69">
        <f t="shared" si="48"/>
        <v>3.7514662863459063</v>
      </c>
      <c r="N69">
        <f t="shared" si="49"/>
        <v>94.808099999999996</v>
      </c>
      <c r="O69">
        <f t="shared" si="50"/>
        <v>80.442666950635711</v>
      </c>
      <c r="P69">
        <f t="shared" si="51"/>
        <v>8.0285639325270726</v>
      </c>
      <c r="Q69">
        <f t="shared" si="52"/>
        <v>9.4623030417243594</v>
      </c>
      <c r="R69">
        <f t="shared" si="53"/>
        <v>0.52319958873566119</v>
      </c>
      <c r="S69">
        <f t="shared" si="54"/>
        <v>2.9295169594493178</v>
      </c>
      <c r="T69">
        <f t="shared" si="55"/>
        <v>0.47628968902362417</v>
      </c>
      <c r="U69">
        <f t="shared" si="56"/>
        <v>0.30154444989934748</v>
      </c>
      <c r="V69">
        <f t="shared" si="57"/>
        <v>321.52399538107198</v>
      </c>
      <c r="W69">
        <f t="shared" si="58"/>
        <v>29.93811800434505</v>
      </c>
      <c r="X69">
        <f t="shared" si="59"/>
        <v>30.174700000000001</v>
      </c>
      <c r="Y69">
        <f t="shared" si="60"/>
        <v>4.3033891838831444</v>
      </c>
      <c r="Z69">
        <f t="shared" si="61"/>
        <v>70.566889340372057</v>
      </c>
      <c r="AA69">
        <f t="shared" si="62"/>
        <v>2.9660887399568399</v>
      </c>
      <c r="AB69">
        <f t="shared" si="63"/>
        <v>4.2032301093083735</v>
      </c>
      <c r="AC69">
        <f t="shared" si="64"/>
        <v>1.3373004439263045</v>
      </c>
      <c r="AD69">
        <f t="shared" si="65"/>
        <v>-292.07802694755162</v>
      </c>
      <c r="AE69">
        <f t="shared" si="66"/>
        <v>-64.73801489847925</v>
      </c>
      <c r="AF69">
        <f t="shared" si="67"/>
        <v>-4.9121607871319553</v>
      </c>
      <c r="AG69">
        <f t="shared" si="68"/>
        <v>-40.204207252090825</v>
      </c>
      <c r="AH69">
        <v>0</v>
      </c>
      <c r="AI69">
        <v>0</v>
      </c>
      <c r="AJ69">
        <f t="shared" si="69"/>
        <v>1</v>
      </c>
      <c r="AK69">
        <f t="shared" si="70"/>
        <v>0</v>
      </c>
      <c r="AL69">
        <f t="shared" si="71"/>
        <v>52386.986514226097</v>
      </c>
      <c r="AM69" t="s">
        <v>365</v>
      </c>
      <c r="AN69">
        <v>10238.9</v>
      </c>
      <c r="AO69">
        <v>302.21199999999999</v>
      </c>
      <c r="AP69">
        <v>4052.3</v>
      </c>
      <c r="AQ69">
        <f t="shared" si="72"/>
        <v>0.92542210596451402</v>
      </c>
      <c r="AR69">
        <v>-0.32343011824092399</v>
      </c>
      <c r="AS69" t="s">
        <v>636</v>
      </c>
      <c r="AT69">
        <v>10306</v>
      </c>
      <c r="AU69">
        <v>782.76048000000003</v>
      </c>
      <c r="AV69">
        <v>988.40899999999999</v>
      </c>
      <c r="AW69">
        <f t="shared" si="73"/>
        <v>0.20806014514234483</v>
      </c>
      <c r="AX69">
        <v>0.5</v>
      </c>
      <c r="AY69">
        <f t="shared" si="74"/>
        <v>1681.2723001974464</v>
      </c>
      <c r="AZ69">
        <f t="shared" si="75"/>
        <v>3.7514662863459063</v>
      </c>
      <c r="BA69">
        <f t="shared" si="76"/>
        <v>174.90287940144233</v>
      </c>
      <c r="BB69">
        <f t="shared" si="77"/>
        <v>2.4236980554002349E-3</v>
      </c>
      <c r="BC69">
        <f t="shared" si="78"/>
        <v>3.0998210255066478</v>
      </c>
      <c r="BD69">
        <f t="shared" si="79"/>
        <v>245.46569997986643</v>
      </c>
      <c r="BE69" t="s">
        <v>637</v>
      </c>
      <c r="BF69">
        <v>612.75</v>
      </c>
      <c r="BG69">
        <f t="shared" si="80"/>
        <v>612.75</v>
      </c>
      <c r="BH69">
        <f t="shared" si="81"/>
        <v>0.38006432559800651</v>
      </c>
      <c r="BI69">
        <f t="shared" si="82"/>
        <v>0.54743402926590334</v>
      </c>
      <c r="BJ69">
        <f t="shared" si="83"/>
        <v>0.89078251515459872</v>
      </c>
      <c r="BK69">
        <f t="shared" si="84"/>
        <v>0.29969312019726108</v>
      </c>
      <c r="BL69">
        <f t="shared" si="85"/>
        <v>0.81701842730090601</v>
      </c>
      <c r="BM69">
        <f t="shared" si="86"/>
        <v>0.42853492224426337</v>
      </c>
      <c r="BN69">
        <f t="shared" si="87"/>
        <v>0.57146507775573663</v>
      </c>
      <c r="BO69">
        <f t="shared" si="88"/>
        <v>2000.09</v>
      </c>
      <c r="BP69">
        <f t="shared" si="89"/>
        <v>1681.2723001974464</v>
      </c>
      <c r="BQ69">
        <f t="shared" si="90"/>
        <v>0.84059832317418037</v>
      </c>
      <c r="BR69">
        <f t="shared" si="91"/>
        <v>0.16075476372616831</v>
      </c>
      <c r="BS69">
        <v>6</v>
      </c>
      <c r="BT69">
        <v>0.5</v>
      </c>
      <c r="BU69" t="s">
        <v>368</v>
      </c>
      <c r="BV69">
        <v>2</v>
      </c>
      <c r="BW69">
        <v>1628184326</v>
      </c>
      <c r="BX69">
        <v>94.808099999999996</v>
      </c>
      <c r="BY69">
        <v>100.062</v>
      </c>
      <c r="BZ69">
        <v>29.718900000000001</v>
      </c>
      <c r="CA69">
        <v>22.009399999999999</v>
      </c>
      <c r="CB69">
        <v>95.661699999999996</v>
      </c>
      <c r="CC69">
        <v>29.382300000000001</v>
      </c>
      <c r="CD69">
        <v>500.13</v>
      </c>
      <c r="CE69">
        <v>99.704999999999998</v>
      </c>
      <c r="CF69">
        <v>9.9795599999999998E-2</v>
      </c>
      <c r="CG69">
        <v>29.764800000000001</v>
      </c>
      <c r="CH69">
        <v>30.174700000000001</v>
      </c>
      <c r="CI69">
        <v>999.9</v>
      </c>
      <c r="CJ69">
        <v>0</v>
      </c>
      <c r="CK69">
        <v>0</v>
      </c>
      <c r="CL69">
        <v>10029.4</v>
      </c>
      <c r="CM69">
        <v>0</v>
      </c>
      <c r="CN69">
        <v>290.27300000000002</v>
      </c>
      <c r="CO69">
        <v>-5.2542400000000002</v>
      </c>
      <c r="CP69">
        <v>97.712000000000003</v>
      </c>
      <c r="CQ69">
        <v>102.31399999999999</v>
      </c>
      <c r="CR69">
        <v>7.7094899999999997</v>
      </c>
      <c r="CS69">
        <v>100.062</v>
      </c>
      <c r="CT69">
        <v>22.009399999999999</v>
      </c>
      <c r="CU69">
        <v>2.96313</v>
      </c>
      <c r="CV69">
        <v>2.1944499999999998</v>
      </c>
      <c r="CW69">
        <v>23.822199999999999</v>
      </c>
      <c r="CX69">
        <v>18.921900000000001</v>
      </c>
      <c r="CY69">
        <v>2000.09</v>
      </c>
      <c r="CZ69">
        <v>0.98000799999999999</v>
      </c>
      <c r="DA69">
        <v>1.9992099999999999E-2</v>
      </c>
      <c r="DB69">
        <v>0</v>
      </c>
      <c r="DC69">
        <v>782.375</v>
      </c>
      <c r="DD69">
        <v>4.9996700000000001</v>
      </c>
      <c r="DE69">
        <v>15672.5</v>
      </c>
      <c r="DF69">
        <v>16734.8</v>
      </c>
      <c r="DG69">
        <v>46.936999999999998</v>
      </c>
      <c r="DH69">
        <v>48.625</v>
      </c>
      <c r="DI69">
        <v>47.686999999999998</v>
      </c>
      <c r="DJ69">
        <v>47.811999999999998</v>
      </c>
      <c r="DK69">
        <v>48.5</v>
      </c>
      <c r="DL69">
        <v>1955.2</v>
      </c>
      <c r="DM69">
        <v>39.89</v>
      </c>
      <c r="DN69">
        <v>0</v>
      </c>
      <c r="DO69">
        <v>106.799999952316</v>
      </c>
      <c r="DP69">
        <v>0</v>
      </c>
      <c r="DQ69">
        <v>782.76048000000003</v>
      </c>
      <c r="DR69">
        <v>-0.83638460088417099</v>
      </c>
      <c r="DS69">
        <v>2.3692307337009799</v>
      </c>
      <c r="DT69">
        <v>15670.732</v>
      </c>
      <c r="DU69">
        <v>15</v>
      </c>
      <c r="DV69">
        <v>1628184283</v>
      </c>
      <c r="DW69" t="s">
        <v>638</v>
      </c>
      <c r="DX69">
        <v>1628184280</v>
      </c>
      <c r="DY69">
        <v>1628184283</v>
      </c>
      <c r="DZ69">
        <v>58</v>
      </c>
      <c r="EA69">
        <v>7.3999999999999996E-2</v>
      </c>
      <c r="EB69">
        <v>2E-3</v>
      </c>
      <c r="EC69">
        <v>-0.84799999999999998</v>
      </c>
      <c r="ED69">
        <v>0.29899999999999999</v>
      </c>
      <c r="EE69">
        <v>100</v>
      </c>
      <c r="EF69">
        <v>23</v>
      </c>
      <c r="EG69">
        <v>0.27</v>
      </c>
      <c r="EH69">
        <v>0.01</v>
      </c>
      <c r="EI69">
        <v>3.7382285583236801</v>
      </c>
      <c r="EJ69">
        <v>-0.48838368715799102</v>
      </c>
      <c r="EK69">
        <v>9.2138635631244997E-2</v>
      </c>
      <c r="EL69">
        <v>1</v>
      </c>
      <c r="EM69">
        <v>0.50816018700910104</v>
      </c>
      <c r="EN69">
        <v>0.102177870534075</v>
      </c>
      <c r="EO69">
        <v>1.7126660856994699E-2</v>
      </c>
      <c r="EP69">
        <v>1</v>
      </c>
      <c r="EQ69">
        <v>2</v>
      </c>
      <c r="ER69">
        <v>2</v>
      </c>
      <c r="ES69" t="s">
        <v>370</v>
      </c>
      <c r="ET69">
        <v>2.92178</v>
      </c>
      <c r="EU69">
        <v>2.78654</v>
      </c>
      <c r="EV69">
        <v>2.5398400000000002E-2</v>
      </c>
      <c r="EW69">
        <v>2.6686700000000001E-2</v>
      </c>
      <c r="EX69">
        <v>0.13408100000000001</v>
      </c>
      <c r="EY69">
        <v>0.109939</v>
      </c>
      <c r="EZ69">
        <v>23726.6</v>
      </c>
      <c r="FA69">
        <v>20530.400000000001</v>
      </c>
      <c r="FB69">
        <v>24045.3</v>
      </c>
      <c r="FC69">
        <v>20698.099999999999</v>
      </c>
      <c r="FD69">
        <v>30581.200000000001</v>
      </c>
      <c r="FE69">
        <v>26367.8</v>
      </c>
      <c r="FF69">
        <v>39155</v>
      </c>
      <c r="FG69">
        <v>32934</v>
      </c>
      <c r="FH69">
        <v>2.0313699999999999</v>
      </c>
      <c r="FI69">
        <v>1.8436300000000001</v>
      </c>
      <c r="FJ69">
        <v>9.1828400000000004E-2</v>
      </c>
      <c r="FK69">
        <v>0</v>
      </c>
      <c r="FL69">
        <v>28.678899999999999</v>
      </c>
      <c r="FM69">
        <v>999.9</v>
      </c>
      <c r="FN69">
        <v>33.786999999999999</v>
      </c>
      <c r="FO69">
        <v>42.771999999999998</v>
      </c>
      <c r="FP69">
        <v>29.092700000000001</v>
      </c>
      <c r="FQ69">
        <v>60.533999999999999</v>
      </c>
      <c r="FR69">
        <v>34.170699999999997</v>
      </c>
      <c r="FS69">
        <v>1</v>
      </c>
      <c r="FT69">
        <v>0.343003</v>
      </c>
      <c r="FU69">
        <v>1.7541899999999999</v>
      </c>
      <c r="FV69">
        <v>20.409800000000001</v>
      </c>
      <c r="FW69">
        <v>5.2485900000000001</v>
      </c>
      <c r="FX69">
        <v>11.997999999999999</v>
      </c>
      <c r="FY69">
        <v>4.9641000000000002</v>
      </c>
      <c r="FZ69">
        <v>3.3010000000000002</v>
      </c>
      <c r="GA69">
        <v>9999</v>
      </c>
      <c r="GB69">
        <v>9999</v>
      </c>
      <c r="GC69">
        <v>9999</v>
      </c>
      <c r="GD69">
        <v>999.9</v>
      </c>
      <c r="GE69">
        <v>1.87117</v>
      </c>
      <c r="GF69">
        <v>1.8763700000000001</v>
      </c>
      <c r="GG69">
        <v>1.8765400000000001</v>
      </c>
      <c r="GH69">
        <v>1.87523</v>
      </c>
      <c r="GI69">
        <v>1.8776200000000001</v>
      </c>
      <c r="GJ69">
        <v>1.87347</v>
      </c>
      <c r="GK69">
        <v>1.8711800000000001</v>
      </c>
      <c r="GL69">
        <v>1.87852</v>
      </c>
      <c r="GM69">
        <v>5</v>
      </c>
      <c r="GN69">
        <v>0</v>
      </c>
      <c r="GO69">
        <v>0</v>
      </c>
      <c r="GP69">
        <v>0</v>
      </c>
      <c r="GQ69" t="s">
        <v>371</v>
      </c>
      <c r="GR69" t="s">
        <v>372</v>
      </c>
      <c r="GS69" t="s">
        <v>373</v>
      </c>
      <c r="GT69" t="s">
        <v>373</v>
      </c>
      <c r="GU69" t="s">
        <v>373</v>
      </c>
      <c r="GV69" t="s">
        <v>373</v>
      </c>
      <c r="GW69">
        <v>0</v>
      </c>
      <c r="GX69">
        <v>100</v>
      </c>
      <c r="GY69">
        <v>100</v>
      </c>
      <c r="GZ69">
        <v>-0.85399999999999998</v>
      </c>
      <c r="HA69">
        <v>0.33660000000000001</v>
      </c>
      <c r="HB69">
        <v>-0.96057427059087597</v>
      </c>
      <c r="HC69">
        <v>1.17587188380478E-3</v>
      </c>
      <c r="HD69">
        <v>-6.2601144054332803E-7</v>
      </c>
      <c r="HE69">
        <v>2.41796582943236E-10</v>
      </c>
      <c r="HF69">
        <v>0.33662626348623398</v>
      </c>
      <c r="HG69">
        <v>0</v>
      </c>
      <c r="HH69">
        <v>0</v>
      </c>
      <c r="HI69">
        <v>0</v>
      </c>
      <c r="HJ69">
        <v>2</v>
      </c>
      <c r="HK69">
        <v>2154</v>
      </c>
      <c r="HL69">
        <v>1</v>
      </c>
      <c r="HM69">
        <v>23</v>
      </c>
      <c r="HN69">
        <v>0.8</v>
      </c>
      <c r="HO69">
        <v>0.7</v>
      </c>
      <c r="HP69">
        <v>18</v>
      </c>
      <c r="HQ69">
        <v>507.601</v>
      </c>
      <c r="HR69">
        <v>451.35300000000001</v>
      </c>
      <c r="HS69">
        <v>27.0015</v>
      </c>
      <c r="HT69">
        <v>31.652999999999999</v>
      </c>
      <c r="HU69">
        <v>30.000399999999999</v>
      </c>
      <c r="HV69">
        <v>31.566600000000001</v>
      </c>
      <c r="HW69">
        <v>31.5413</v>
      </c>
      <c r="HX69">
        <v>7.3360099999999999</v>
      </c>
      <c r="HY69">
        <v>24.0898</v>
      </c>
      <c r="HZ69">
        <v>15.6609</v>
      </c>
      <c r="IA69">
        <v>27</v>
      </c>
      <c r="IB69">
        <v>100</v>
      </c>
      <c r="IC69">
        <v>21.8995</v>
      </c>
      <c r="ID69">
        <v>98.856800000000007</v>
      </c>
      <c r="IE69">
        <v>94.240700000000004</v>
      </c>
    </row>
    <row r="70" spans="1:239" x14ac:dyDescent="0.3">
      <c r="A70">
        <v>54</v>
      </c>
      <c r="B70">
        <v>1628184445.0999999</v>
      </c>
      <c r="C70">
        <v>9687.5</v>
      </c>
      <c r="D70" t="s">
        <v>639</v>
      </c>
      <c r="E70" t="s">
        <v>640</v>
      </c>
      <c r="F70">
        <v>0</v>
      </c>
      <c r="G70" t="s">
        <v>615</v>
      </c>
      <c r="H70" t="s">
        <v>453</v>
      </c>
      <c r="I70" t="s">
        <v>364</v>
      </c>
      <c r="J70">
        <v>1628184445.0999999</v>
      </c>
      <c r="K70">
        <f t="shared" si="46"/>
        <v>7.1809601899066383E-3</v>
      </c>
      <c r="L70">
        <f t="shared" si="47"/>
        <v>7.1809601899066386</v>
      </c>
      <c r="M70">
        <f t="shared" si="48"/>
        <v>1.416690893111185</v>
      </c>
      <c r="N70">
        <f t="shared" si="49"/>
        <v>72.643500000000003</v>
      </c>
      <c r="O70">
        <f t="shared" si="50"/>
        <v>66.8175270723181</v>
      </c>
      <c r="P70">
        <f t="shared" si="51"/>
        <v>6.6684492640924322</v>
      </c>
      <c r="Q70">
        <f t="shared" si="52"/>
        <v>7.2498865992421511</v>
      </c>
      <c r="R70">
        <f t="shared" si="53"/>
        <v>0.57551958089685118</v>
      </c>
      <c r="S70">
        <f t="shared" si="54"/>
        <v>2.9256115428752194</v>
      </c>
      <c r="T70">
        <f t="shared" si="55"/>
        <v>0.5192303704967377</v>
      </c>
      <c r="U70">
        <f t="shared" si="56"/>
        <v>0.32911634822838332</v>
      </c>
      <c r="V70">
        <f t="shared" si="57"/>
        <v>321.49788038100695</v>
      </c>
      <c r="W70">
        <f t="shared" si="58"/>
        <v>29.856189794129428</v>
      </c>
      <c r="X70">
        <f t="shared" si="59"/>
        <v>30.170300000000001</v>
      </c>
      <c r="Y70">
        <f t="shared" si="60"/>
        <v>4.3023030985311905</v>
      </c>
      <c r="Z70">
        <f t="shared" si="61"/>
        <v>70.46027544016539</v>
      </c>
      <c r="AA70">
        <f t="shared" si="62"/>
        <v>2.9723601918488103</v>
      </c>
      <c r="AB70">
        <f t="shared" si="63"/>
        <v>4.2184907357805148</v>
      </c>
      <c r="AC70">
        <f t="shared" si="64"/>
        <v>1.3299429066823802</v>
      </c>
      <c r="AD70">
        <f t="shared" si="65"/>
        <v>-316.68034437488274</v>
      </c>
      <c r="AE70">
        <f t="shared" si="66"/>
        <v>-54.02100755357511</v>
      </c>
      <c r="AF70">
        <f t="shared" si="67"/>
        <v>-4.1056428395538909</v>
      </c>
      <c r="AG70">
        <f t="shared" si="68"/>
        <v>-53.309114387004762</v>
      </c>
      <c r="AH70">
        <v>0</v>
      </c>
      <c r="AI70">
        <v>0</v>
      </c>
      <c r="AJ70">
        <f t="shared" si="69"/>
        <v>1</v>
      </c>
      <c r="AK70">
        <f t="shared" si="70"/>
        <v>0</v>
      </c>
      <c r="AL70">
        <f t="shared" si="71"/>
        <v>52264.29160806787</v>
      </c>
      <c r="AM70" t="s">
        <v>365</v>
      </c>
      <c r="AN70">
        <v>10238.9</v>
      </c>
      <c r="AO70">
        <v>302.21199999999999</v>
      </c>
      <c r="AP70">
        <v>4052.3</v>
      </c>
      <c r="AQ70">
        <f t="shared" si="72"/>
        <v>0.92542210596451402</v>
      </c>
      <c r="AR70">
        <v>-0.32343011824092399</v>
      </c>
      <c r="AS70" t="s">
        <v>641</v>
      </c>
      <c r="AT70">
        <v>10305.200000000001</v>
      </c>
      <c r="AU70">
        <v>783.29804000000001</v>
      </c>
      <c r="AV70">
        <v>973.55100000000004</v>
      </c>
      <c r="AW70">
        <f t="shared" si="73"/>
        <v>0.1954216676886984</v>
      </c>
      <c r="AX70">
        <v>0.5</v>
      </c>
      <c r="AY70">
        <f t="shared" si="74"/>
        <v>1681.1376001974129</v>
      </c>
      <c r="AZ70">
        <f t="shared" si="75"/>
        <v>1.416690893111185</v>
      </c>
      <c r="BA70">
        <f t="shared" si="76"/>
        <v>164.26535672237736</v>
      </c>
      <c r="BB70">
        <f t="shared" si="77"/>
        <v>1.0350854154637728E-3</v>
      </c>
      <c r="BC70">
        <f t="shared" si="78"/>
        <v>3.1623910817204237</v>
      </c>
      <c r="BD70">
        <f t="shared" si="79"/>
        <v>244.53886235032567</v>
      </c>
      <c r="BE70" t="s">
        <v>642</v>
      </c>
      <c r="BF70">
        <v>615.09</v>
      </c>
      <c r="BG70">
        <f t="shared" si="80"/>
        <v>615.09</v>
      </c>
      <c r="BH70">
        <f t="shared" si="81"/>
        <v>0.36819950880847541</v>
      </c>
      <c r="BI70">
        <f t="shared" si="82"/>
        <v>0.53074939812141353</v>
      </c>
      <c r="BJ70">
        <f t="shared" si="83"/>
        <v>0.8957116382182061</v>
      </c>
      <c r="BK70">
        <f t="shared" si="84"/>
        <v>0.28339327820966759</v>
      </c>
      <c r="BL70">
        <f t="shared" si="85"/>
        <v>0.82098046765835897</v>
      </c>
      <c r="BM70">
        <f t="shared" si="86"/>
        <v>0.41677449785333343</v>
      </c>
      <c r="BN70">
        <f t="shared" si="87"/>
        <v>0.58322550214666657</v>
      </c>
      <c r="BO70">
        <f t="shared" si="88"/>
        <v>1999.93</v>
      </c>
      <c r="BP70">
        <f t="shared" si="89"/>
        <v>1681.1376001974129</v>
      </c>
      <c r="BQ70">
        <f t="shared" si="90"/>
        <v>0.84059822103644266</v>
      </c>
      <c r="BR70">
        <f t="shared" si="91"/>
        <v>0.16075456660033449</v>
      </c>
      <c r="BS70">
        <v>6</v>
      </c>
      <c r="BT70">
        <v>0.5</v>
      </c>
      <c r="BU70" t="s">
        <v>368</v>
      </c>
      <c r="BV70">
        <v>2</v>
      </c>
      <c r="BW70">
        <v>1628184445.0999999</v>
      </c>
      <c r="BX70">
        <v>72.643500000000003</v>
      </c>
      <c r="BY70">
        <v>74.968699999999998</v>
      </c>
      <c r="BZ70">
        <v>29.782900000000001</v>
      </c>
      <c r="CA70">
        <v>21.4253</v>
      </c>
      <c r="CB70">
        <v>73.408699999999996</v>
      </c>
      <c r="CC70">
        <v>29.440100000000001</v>
      </c>
      <c r="CD70">
        <v>500.17399999999998</v>
      </c>
      <c r="CE70">
        <v>99.700900000000004</v>
      </c>
      <c r="CF70">
        <v>9.9998900000000002E-2</v>
      </c>
      <c r="CG70">
        <v>29.8278</v>
      </c>
      <c r="CH70">
        <v>30.170300000000001</v>
      </c>
      <c r="CI70">
        <v>999.9</v>
      </c>
      <c r="CJ70">
        <v>0</v>
      </c>
      <c r="CK70">
        <v>0</v>
      </c>
      <c r="CL70">
        <v>10007.5</v>
      </c>
      <c r="CM70">
        <v>0</v>
      </c>
      <c r="CN70">
        <v>313.76100000000002</v>
      </c>
      <c r="CO70">
        <v>-2.3251400000000002</v>
      </c>
      <c r="CP70">
        <v>74.873500000000007</v>
      </c>
      <c r="CQ70">
        <v>76.610100000000003</v>
      </c>
      <c r="CR70">
        <v>8.3576099999999993</v>
      </c>
      <c r="CS70">
        <v>74.968699999999998</v>
      </c>
      <c r="CT70">
        <v>21.4253</v>
      </c>
      <c r="CU70">
        <v>2.9693800000000001</v>
      </c>
      <c r="CV70">
        <v>2.13612</v>
      </c>
      <c r="CW70">
        <v>23.857199999999999</v>
      </c>
      <c r="CX70">
        <v>18.491099999999999</v>
      </c>
      <c r="CY70">
        <v>1999.93</v>
      </c>
      <c r="CZ70">
        <v>0.98000799999999999</v>
      </c>
      <c r="DA70">
        <v>1.9992099999999999E-2</v>
      </c>
      <c r="DB70">
        <v>0</v>
      </c>
      <c r="DC70">
        <v>783.41399999999999</v>
      </c>
      <c r="DD70">
        <v>4.9996700000000001</v>
      </c>
      <c r="DE70">
        <v>15701.1</v>
      </c>
      <c r="DF70">
        <v>16733.400000000001</v>
      </c>
      <c r="DG70">
        <v>47.125</v>
      </c>
      <c r="DH70">
        <v>49</v>
      </c>
      <c r="DI70">
        <v>47.936999999999998</v>
      </c>
      <c r="DJ70">
        <v>48.186999999999998</v>
      </c>
      <c r="DK70">
        <v>48.686999999999998</v>
      </c>
      <c r="DL70">
        <v>1955.05</v>
      </c>
      <c r="DM70">
        <v>39.880000000000003</v>
      </c>
      <c r="DN70">
        <v>0</v>
      </c>
      <c r="DO70">
        <v>118.799999952316</v>
      </c>
      <c r="DP70">
        <v>0</v>
      </c>
      <c r="DQ70">
        <v>783.29804000000001</v>
      </c>
      <c r="DR70">
        <v>0.74261539595621195</v>
      </c>
      <c r="DS70">
        <v>16.4615385179582</v>
      </c>
      <c r="DT70">
        <v>15700.3</v>
      </c>
      <c r="DU70">
        <v>15</v>
      </c>
      <c r="DV70">
        <v>1628184405</v>
      </c>
      <c r="DW70" t="s">
        <v>643</v>
      </c>
      <c r="DX70">
        <v>1628184395.5</v>
      </c>
      <c r="DY70">
        <v>1628184405</v>
      </c>
      <c r="DZ70">
        <v>59</v>
      </c>
      <c r="EA70">
        <v>0.112</v>
      </c>
      <c r="EB70">
        <v>6.0000000000000001E-3</v>
      </c>
      <c r="EC70">
        <v>-0.76300000000000001</v>
      </c>
      <c r="ED70">
        <v>0.27300000000000002</v>
      </c>
      <c r="EE70">
        <v>75</v>
      </c>
      <c r="EF70">
        <v>22</v>
      </c>
      <c r="EG70">
        <v>0.28999999999999998</v>
      </c>
      <c r="EH70">
        <v>0.01</v>
      </c>
      <c r="EI70">
        <v>1.52315776718004</v>
      </c>
      <c r="EJ70">
        <v>-0.51809493020606101</v>
      </c>
      <c r="EK70">
        <v>8.2743004286938093E-2</v>
      </c>
      <c r="EL70">
        <v>1</v>
      </c>
      <c r="EM70">
        <v>0.57033133810402203</v>
      </c>
      <c r="EN70">
        <v>9.3246530404716296E-2</v>
      </c>
      <c r="EO70">
        <v>1.7477331316457199E-2</v>
      </c>
      <c r="EP70">
        <v>1</v>
      </c>
      <c r="EQ70">
        <v>2</v>
      </c>
      <c r="ER70">
        <v>2</v>
      </c>
      <c r="ES70" t="s">
        <v>370</v>
      </c>
      <c r="ET70">
        <v>2.9217499999999998</v>
      </c>
      <c r="EU70">
        <v>2.7865500000000001</v>
      </c>
      <c r="EV70">
        <v>1.9641599999999999E-2</v>
      </c>
      <c r="EW70">
        <v>2.0180699999999999E-2</v>
      </c>
      <c r="EX70">
        <v>0.13422200000000001</v>
      </c>
      <c r="EY70">
        <v>0.10787099999999999</v>
      </c>
      <c r="EZ70">
        <v>23857.5</v>
      </c>
      <c r="FA70">
        <v>20663.599999999999</v>
      </c>
      <c r="FB70">
        <v>24036.799999999999</v>
      </c>
      <c r="FC70">
        <v>20694.8</v>
      </c>
      <c r="FD70">
        <v>30566.2</v>
      </c>
      <c r="FE70">
        <v>26427.200000000001</v>
      </c>
      <c r="FF70">
        <v>39141.4</v>
      </c>
      <c r="FG70">
        <v>32931.199999999997</v>
      </c>
      <c r="FH70">
        <v>2.0303200000000001</v>
      </c>
      <c r="FI70">
        <v>1.8408199999999999</v>
      </c>
      <c r="FJ70">
        <v>7.8987299999999996E-2</v>
      </c>
      <c r="FK70">
        <v>0</v>
      </c>
      <c r="FL70">
        <v>28.883900000000001</v>
      </c>
      <c r="FM70">
        <v>999.9</v>
      </c>
      <c r="FN70">
        <v>33.628</v>
      </c>
      <c r="FO70">
        <v>42.731999999999999</v>
      </c>
      <c r="FP70">
        <v>28.892800000000001</v>
      </c>
      <c r="FQ70">
        <v>60.797600000000003</v>
      </c>
      <c r="FR70">
        <v>34.751600000000003</v>
      </c>
      <c r="FS70">
        <v>1</v>
      </c>
      <c r="FT70">
        <v>0.35625000000000001</v>
      </c>
      <c r="FU70">
        <v>1.86364</v>
      </c>
      <c r="FV70">
        <v>20.407699999999998</v>
      </c>
      <c r="FW70">
        <v>5.2478400000000001</v>
      </c>
      <c r="FX70">
        <v>11.997999999999999</v>
      </c>
      <c r="FY70">
        <v>4.9642999999999997</v>
      </c>
      <c r="FZ70">
        <v>3.3010000000000002</v>
      </c>
      <c r="GA70">
        <v>9999</v>
      </c>
      <c r="GB70">
        <v>9999</v>
      </c>
      <c r="GC70">
        <v>9999</v>
      </c>
      <c r="GD70">
        <v>999.9</v>
      </c>
      <c r="GE70">
        <v>1.87114</v>
      </c>
      <c r="GF70">
        <v>1.8763700000000001</v>
      </c>
      <c r="GG70">
        <v>1.87653</v>
      </c>
      <c r="GH70">
        <v>1.87517</v>
      </c>
      <c r="GI70">
        <v>1.8775900000000001</v>
      </c>
      <c r="GJ70">
        <v>1.87347</v>
      </c>
      <c r="GK70">
        <v>1.8711800000000001</v>
      </c>
      <c r="GL70">
        <v>1.8785099999999999</v>
      </c>
      <c r="GM70">
        <v>5</v>
      </c>
      <c r="GN70">
        <v>0</v>
      </c>
      <c r="GO70">
        <v>0</v>
      </c>
      <c r="GP70">
        <v>0</v>
      </c>
      <c r="GQ70" t="s">
        <v>371</v>
      </c>
      <c r="GR70" t="s">
        <v>372</v>
      </c>
      <c r="GS70" t="s">
        <v>373</v>
      </c>
      <c r="GT70" t="s">
        <v>373</v>
      </c>
      <c r="GU70" t="s">
        <v>373</v>
      </c>
      <c r="GV70" t="s">
        <v>373</v>
      </c>
      <c r="GW70">
        <v>0</v>
      </c>
      <c r="GX70">
        <v>100</v>
      </c>
      <c r="GY70">
        <v>100</v>
      </c>
      <c r="GZ70">
        <v>-0.76500000000000001</v>
      </c>
      <c r="HA70">
        <v>0.34279999999999999</v>
      </c>
      <c r="HB70">
        <v>-0.84823171717519896</v>
      </c>
      <c r="HC70">
        <v>1.17587188380478E-3</v>
      </c>
      <c r="HD70">
        <v>-6.2601144054332803E-7</v>
      </c>
      <c r="HE70">
        <v>2.41796582943236E-10</v>
      </c>
      <c r="HF70">
        <v>0.34284712525178501</v>
      </c>
      <c r="HG70">
        <v>0</v>
      </c>
      <c r="HH70">
        <v>0</v>
      </c>
      <c r="HI70">
        <v>0</v>
      </c>
      <c r="HJ70">
        <v>2</v>
      </c>
      <c r="HK70">
        <v>2154</v>
      </c>
      <c r="HL70">
        <v>1</v>
      </c>
      <c r="HM70">
        <v>23</v>
      </c>
      <c r="HN70">
        <v>0.8</v>
      </c>
      <c r="HO70">
        <v>0.7</v>
      </c>
      <c r="HP70">
        <v>18</v>
      </c>
      <c r="HQ70">
        <v>507.83100000000002</v>
      </c>
      <c r="HR70">
        <v>450.35199999999998</v>
      </c>
      <c r="HS70">
        <v>27.000399999999999</v>
      </c>
      <c r="HT70">
        <v>31.803599999999999</v>
      </c>
      <c r="HU70">
        <v>30.000599999999999</v>
      </c>
      <c r="HV70">
        <v>31.6785</v>
      </c>
      <c r="HW70">
        <v>31.6464</v>
      </c>
      <c r="HX70">
        <v>6.2217200000000004</v>
      </c>
      <c r="HY70">
        <v>25.472300000000001</v>
      </c>
      <c r="HZ70">
        <v>13.932399999999999</v>
      </c>
      <c r="IA70">
        <v>27</v>
      </c>
      <c r="IB70">
        <v>75</v>
      </c>
      <c r="IC70">
        <v>21.3398</v>
      </c>
      <c r="ID70">
        <v>98.822100000000006</v>
      </c>
      <c r="IE70">
        <v>94.229799999999997</v>
      </c>
    </row>
    <row r="71" spans="1:239" x14ac:dyDescent="0.3">
      <c r="A71">
        <v>55</v>
      </c>
      <c r="B71">
        <v>1628184552.0999999</v>
      </c>
      <c r="C71">
        <v>9794.5</v>
      </c>
      <c r="D71" t="s">
        <v>644</v>
      </c>
      <c r="E71" t="s">
        <v>645</v>
      </c>
      <c r="F71">
        <v>0</v>
      </c>
      <c r="G71" t="s">
        <v>615</v>
      </c>
      <c r="H71" t="s">
        <v>453</v>
      </c>
      <c r="I71" t="s">
        <v>364</v>
      </c>
      <c r="J71">
        <v>1628184552.0999999</v>
      </c>
      <c r="K71">
        <f t="shared" si="46"/>
        <v>7.4809142577963658E-3</v>
      </c>
      <c r="L71">
        <f t="shared" si="47"/>
        <v>7.4809142577963659</v>
      </c>
      <c r="M71">
        <f t="shared" si="48"/>
        <v>-1.055745999670902</v>
      </c>
      <c r="N71">
        <f t="shared" si="49"/>
        <v>50.813899999999997</v>
      </c>
      <c r="O71">
        <f t="shared" si="50"/>
        <v>52.764389923921996</v>
      </c>
      <c r="P71">
        <f t="shared" si="51"/>
        <v>5.265902698255168</v>
      </c>
      <c r="Q71">
        <f t="shared" si="52"/>
        <v>5.0712431908087696</v>
      </c>
      <c r="R71">
        <f t="shared" si="53"/>
        <v>0.6013871816185713</v>
      </c>
      <c r="S71">
        <f t="shared" si="54"/>
        <v>2.9286663270295294</v>
      </c>
      <c r="T71">
        <f t="shared" si="55"/>
        <v>0.54026849001017341</v>
      </c>
      <c r="U71">
        <f t="shared" si="56"/>
        <v>0.34263998933255102</v>
      </c>
      <c r="V71">
        <f t="shared" si="57"/>
        <v>321.51296438137382</v>
      </c>
      <c r="W71">
        <f t="shared" si="58"/>
        <v>29.85267661406758</v>
      </c>
      <c r="X71">
        <f t="shared" si="59"/>
        <v>30.214200000000002</v>
      </c>
      <c r="Y71">
        <f t="shared" si="60"/>
        <v>4.3131499731121146</v>
      </c>
      <c r="Z71">
        <f t="shared" si="61"/>
        <v>70.381643287076017</v>
      </c>
      <c r="AA71">
        <f t="shared" si="62"/>
        <v>2.9817539504039594</v>
      </c>
      <c r="AB71">
        <f t="shared" si="63"/>
        <v>4.2365506276144176</v>
      </c>
      <c r="AC71">
        <f t="shared" si="64"/>
        <v>1.3313960227081552</v>
      </c>
      <c r="AD71">
        <f t="shared" si="65"/>
        <v>-329.90831876881975</v>
      </c>
      <c r="AE71">
        <f t="shared" si="66"/>
        <v>-49.277549841021028</v>
      </c>
      <c r="AF71">
        <f t="shared" si="67"/>
        <v>-3.7434189828840316</v>
      </c>
      <c r="AG71">
        <f t="shared" si="68"/>
        <v>-61.416323211350971</v>
      </c>
      <c r="AH71">
        <v>0</v>
      </c>
      <c r="AI71">
        <v>0</v>
      </c>
      <c r="AJ71">
        <f t="shared" si="69"/>
        <v>1</v>
      </c>
      <c r="AK71">
        <f t="shared" si="70"/>
        <v>0</v>
      </c>
      <c r="AL71">
        <f t="shared" si="71"/>
        <v>52338.80710028913</v>
      </c>
      <c r="AM71" t="s">
        <v>365</v>
      </c>
      <c r="AN71">
        <v>10238.9</v>
      </c>
      <c r="AO71">
        <v>302.21199999999999</v>
      </c>
      <c r="AP71">
        <v>4052.3</v>
      </c>
      <c r="AQ71">
        <f t="shared" si="72"/>
        <v>0.92542210596451402</v>
      </c>
      <c r="AR71">
        <v>-0.32343011824092399</v>
      </c>
      <c r="AS71" t="s">
        <v>646</v>
      </c>
      <c r="AT71">
        <v>10303.9</v>
      </c>
      <c r="AU71">
        <v>785.88834615384599</v>
      </c>
      <c r="AV71">
        <v>957.56799999999998</v>
      </c>
      <c r="AW71">
        <f t="shared" si="73"/>
        <v>0.17928716691258895</v>
      </c>
      <c r="AX71">
        <v>0.5</v>
      </c>
      <c r="AY71">
        <f t="shared" si="74"/>
        <v>1681.2060001976029</v>
      </c>
      <c r="AZ71">
        <f t="shared" si="75"/>
        <v>-1.055745999670902</v>
      </c>
      <c r="BA71">
        <f t="shared" si="76"/>
        <v>150.70933038593682</v>
      </c>
      <c r="BB71">
        <f t="shared" si="77"/>
        <v>-4.3558961920425228E-4</v>
      </c>
      <c r="BC71">
        <f t="shared" si="78"/>
        <v>3.2318665619569575</v>
      </c>
      <c r="BD71">
        <f t="shared" si="79"/>
        <v>243.51790229849701</v>
      </c>
      <c r="BE71" t="s">
        <v>647</v>
      </c>
      <c r="BF71">
        <v>617.59</v>
      </c>
      <c r="BG71">
        <f t="shared" si="80"/>
        <v>617.59</v>
      </c>
      <c r="BH71">
        <f t="shared" si="81"/>
        <v>0.3550431927549792</v>
      </c>
      <c r="BI71">
        <f t="shared" si="82"/>
        <v>0.50497283308377017</v>
      </c>
      <c r="BJ71">
        <f t="shared" si="83"/>
        <v>0.90101697086508026</v>
      </c>
      <c r="BK71">
        <f t="shared" si="84"/>
        <v>0.26196396133727928</v>
      </c>
      <c r="BL71">
        <f t="shared" si="85"/>
        <v>0.82524250097597707</v>
      </c>
      <c r="BM71">
        <f t="shared" si="86"/>
        <v>0.39683267160085167</v>
      </c>
      <c r="BN71">
        <f t="shared" si="87"/>
        <v>0.60316732839914833</v>
      </c>
      <c r="BO71">
        <f t="shared" si="88"/>
        <v>2000.01</v>
      </c>
      <c r="BP71">
        <f t="shared" si="89"/>
        <v>1681.2060001976029</v>
      </c>
      <c r="BQ71">
        <f t="shared" si="90"/>
        <v>0.84059879710481589</v>
      </c>
      <c r="BR71">
        <f t="shared" si="91"/>
        <v>0.16075567841229485</v>
      </c>
      <c r="BS71">
        <v>6</v>
      </c>
      <c r="BT71">
        <v>0.5</v>
      </c>
      <c r="BU71" t="s">
        <v>368</v>
      </c>
      <c r="BV71">
        <v>2</v>
      </c>
      <c r="BW71">
        <v>1628184552.0999999</v>
      </c>
      <c r="BX71">
        <v>50.813899999999997</v>
      </c>
      <c r="BY71">
        <v>50.003500000000003</v>
      </c>
      <c r="BZ71">
        <v>29.877199999999998</v>
      </c>
      <c r="CA71">
        <v>21.171900000000001</v>
      </c>
      <c r="CB71">
        <v>51.488700000000001</v>
      </c>
      <c r="CC71">
        <v>29.5335</v>
      </c>
      <c r="CD71">
        <v>500.20600000000002</v>
      </c>
      <c r="CE71">
        <v>99.700400000000002</v>
      </c>
      <c r="CF71">
        <v>9.9914299999999998E-2</v>
      </c>
      <c r="CG71">
        <v>29.902100000000001</v>
      </c>
      <c r="CH71">
        <v>30.214200000000002</v>
      </c>
      <c r="CI71">
        <v>999.9</v>
      </c>
      <c r="CJ71">
        <v>0</v>
      </c>
      <c r="CK71">
        <v>0</v>
      </c>
      <c r="CL71">
        <v>10025</v>
      </c>
      <c r="CM71">
        <v>0</v>
      </c>
      <c r="CN71">
        <v>312.81200000000001</v>
      </c>
      <c r="CO71">
        <v>0.81038299999999996</v>
      </c>
      <c r="CP71">
        <v>52.378799999999998</v>
      </c>
      <c r="CQ71">
        <v>51.085099999999997</v>
      </c>
      <c r="CR71">
        <v>8.7053799999999999</v>
      </c>
      <c r="CS71">
        <v>50.003500000000003</v>
      </c>
      <c r="CT71">
        <v>21.171900000000001</v>
      </c>
      <c r="CU71">
        <v>2.9787699999999999</v>
      </c>
      <c r="CV71">
        <v>2.11084</v>
      </c>
      <c r="CW71">
        <v>23.909700000000001</v>
      </c>
      <c r="CX71">
        <v>18.301200000000001</v>
      </c>
      <c r="CY71">
        <v>2000.01</v>
      </c>
      <c r="CZ71">
        <v>0.97999199999999997</v>
      </c>
      <c r="DA71">
        <v>2.0008000000000001E-2</v>
      </c>
      <c r="DB71">
        <v>0</v>
      </c>
      <c r="DC71">
        <v>785.97400000000005</v>
      </c>
      <c r="DD71">
        <v>4.9996700000000001</v>
      </c>
      <c r="DE71">
        <v>15753.1</v>
      </c>
      <c r="DF71">
        <v>16734.099999999999</v>
      </c>
      <c r="DG71">
        <v>47.436999999999998</v>
      </c>
      <c r="DH71">
        <v>49.375</v>
      </c>
      <c r="DI71">
        <v>48.186999999999998</v>
      </c>
      <c r="DJ71">
        <v>48.5</v>
      </c>
      <c r="DK71">
        <v>48.936999999999998</v>
      </c>
      <c r="DL71">
        <v>1955.09</v>
      </c>
      <c r="DM71">
        <v>39.92</v>
      </c>
      <c r="DN71">
        <v>0</v>
      </c>
      <c r="DO71">
        <v>106.299999952316</v>
      </c>
      <c r="DP71">
        <v>0</v>
      </c>
      <c r="DQ71">
        <v>785.88834615384599</v>
      </c>
      <c r="DR71">
        <v>2.2917948756081499</v>
      </c>
      <c r="DS71">
        <v>303.28546996637698</v>
      </c>
      <c r="DT71">
        <v>15734.3346153846</v>
      </c>
      <c r="DU71">
        <v>15</v>
      </c>
      <c r="DV71">
        <v>1628184510.0999999</v>
      </c>
      <c r="DW71" t="s">
        <v>648</v>
      </c>
      <c r="DX71">
        <v>1628184509.0999999</v>
      </c>
      <c r="DY71">
        <v>1628184510.0999999</v>
      </c>
      <c r="DZ71">
        <v>60</v>
      </c>
      <c r="EA71">
        <v>0.114</v>
      </c>
      <c r="EB71">
        <v>1E-3</v>
      </c>
      <c r="EC71">
        <v>-0.67600000000000005</v>
      </c>
      <c r="ED71">
        <v>0.25</v>
      </c>
      <c r="EE71">
        <v>50</v>
      </c>
      <c r="EF71">
        <v>21</v>
      </c>
      <c r="EG71">
        <v>0.42</v>
      </c>
      <c r="EH71">
        <v>0.01</v>
      </c>
      <c r="EI71">
        <v>-0.98611448786748401</v>
      </c>
      <c r="EJ71">
        <v>-0.51571358560895297</v>
      </c>
      <c r="EK71">
        <v>8.68742114785062E-2</v>
      </c>
      <c r="EL71">
        <v>1</v>
      </c>
      <c r="EM71">
        <v>0.59750884078923605</v>
      </c>
      <c r="EN71">
        <v>9.2526394737640794E-2</v>
      </c>
      <c r="EO71">
        <v>1.7359188877734699E-2</v>
      </c>
      <c r="EP71">
        <v>1</v>
      </c>
      <c r="EQ71">
        <v>2</v>
      </c>
      <c r="ER71">
        <v>2</v>
      </c>
      <c r="ES71" t="s">
        <v>370</v>
      </c>
      <c r="ET71">
        <v>2.9216799999999998</v>
      </c>
      <c r="EU71">
        <v>2.7866200000000001</v>
      </c>
      <c r="EV71">
        <v>1.3857100000000001E-2</v>
      </c>
      <c r="EW71">
        <v>1.35546E-2</v>
      </c>
      <c r="EX71">
        <v>0.13447700000000001</v>
      </c>
      <c r="EY71">
        <v>0.106951</v>
      </c>
      <c r="EZ71">
        <v>23990</v>
      </c>
      <c r="FA71">
        <v>20799.3</v>
      </c>
      <c r="FB71">
        <v>24029.200000000001</v>
      </c>
      <c r="FC71">
        <v>20691.400000000001</v>
      </c>
      <c r="FD71">
        <v>30548.7</v>
      </c>
      <c r="FE71">
        <v>26452.3</v>
      </c>
      <c r="FF71">
        <v>39129.699999999997</v>
      </c>
      <c r="FG71">
        <v>32928.300000000003</v>
      </c>
      <c r="FH71">
        <v>2.0289999999999999</v>
      </c>
      <c r="FI71">
        <v>1.83805</v>
      </c>
      <c r="FJ71">
        <v>6.8869399999999997E-2</v>
      </c>
      <c r="FK71">
        <v>0</v>
      </c>
      <c r="FL71">
        <v>29.0928</v>
      </c>
      <c r="FM71">
        <v>999.9</v>
      </c>
      <c r="FN71">
        <v>33.329000000000001</v>
      </c>
      <c r="FO71">
        <v>42.762</v>
      </c>
      <c r="FP71">
        <v>28.682600000000001</v>
      </c>
      <c r="FQ71">
        <v>60.147599999999997</v>
      </c>
      <c r="FR71">
        <v>34.254800000000003</v>
      </c>
      <c r="FS71">
        <v>1</v>
      </c>
      <c r="FT71">
        <v>0.36808400000000002</v>
      </c>
      <c r="FU71">
        <v>1.96275</v>
      </c>
      <c r="FV71">
        <v>20.405899999999999</v>
      </c>
      <c r="FW71">
        <v>5.2469400000000004</v>
      </c>
      <c r="FX71">
        <v>11.997999999999999</v>
      </c>
      <c r="FY71">
        <v>4.9638</v>
      </c>
      <c r="FZ71">
        <v>3.3010000000000002</v>
      </c>
      <c r="GA71">
        <v>9999</v>
      </c>
      <c r="GB71">
        <v>9999</v>
      </c>
      <c r="GC71">
        <v>9999</v>
      </c>
      <c r="GD71">
        <v>999.9</v>
      </c>
      <c r="GE71">
        <v>1.8711500000000001</v>
      </c>
      <c r="GF71">
        <v>1.8763700000000001</v>
      </c>
      <c r="GG71">
        <v>1.87653</v>
      </c>
      <c r="GH71">
        <v>1.8752599999999999</v>
      </c>
      <c r="GI71">
        <v>1.8775900000000001</v>
      </c>
      <c r="GJ71">
        <v>1.87347</v>
      </c>
      <c r="GK71">
        <v>1.87117</v>
      </c>
      <c r="GL71">
        <v>1.8785099999999999</v>
      </c>
      <c r="GM71">
        <v>5</v>
      </c>
      <c r="GN71">
        <v>0</v>
      </c>
      <c r="GO71">
        <v>0</v>
      </c>
      <c r="GP71">
        <v>0</v>
      </c>
      <c r="GQ71" t="s">
        <v>371</v>
      </c>
      <c r="GR71" t="s">
        <v>372</v>
      </c>
      <c r="GS71" t="s">
        <v>373</v>
      </c>
      <c r="GT71" t="s">
        <v>373</v>
      </c>
      <c r="GU71" t="s">
        <v>373</v>
      </c>
      <c r="GV71" t="s">
        <v>373</v>
      </c>
      <c r="GW71">
        <v>0</v>
      </c>
      <c r="GX71">
        <v>100</v>
      </c>
      <c r="GY71">
        <v>100</v>
      </c>
      <c r="GZ71">
        <v>-0.67500000000000004</v>
      </c>
      <c r="HA71">
        <v>0.34370000000000001</v>
      </c>
      <c r="HB71">
        <v>-0.73374602516876197</v>
      </c>
      <c r="HC71">
        <v>1.17587188380478E-3</v>
      </c>
      <c r="HD71">
        <v>-6.2601144054332803E-7</v>
      </c>
      <c r="HE71">
        <v>2.41796582943236E-10</v>
      </c>
      <c r="HF71">
        <v>0.34378577288169698</v>
      </c>
      <c r="HG71">
        <v>0</v>
      </c>
      <c r="HH71">
        <v>0</v>
      </c>
      <c r="HI71">
        <v>0</v>
      </c>
      <c r="HJ71">
        <v>2</v>
      </c>
      <c r="HK71">
        <v>2154</v>
      </c>
      <c r="HL71">
        <v>1</v>
      </c>
      <c r="HM71">
        <v>23</v>
      </c>
      <c r="HN71">
        <v>0.7</v>
      </c>
      <c r="HO71">
        <v>0.7</v>
      </c>
      <c r="HP71">
        <v>18</v>
      </c>
      <c r="HQ71">
        <v>507.95800000000003</v>
      </c>
      <c r="HR71">
        <v>449.46499999999997</v>
      </c>
      <c r="HS71">
        <v>27.0015</v>
      </c>
      <c r="HT71">
        <v>31.9467</v>
      </c>
      <c r="HU71">
        <v>30.000599999999999</v>
      </c>
      <c r="HV71">
        <v>31.799299999999999</v>
      </c>
      <c r="HW71">
        <v>31.764700000000001</v>
      </c>
      <c r="HX71">
        <v>5.1122899999999998</v>
      </c>
      <c r="HY71">
        <v>25.7439</v>
      </c>
      <c r="HZ71">
        <v>11.882300000000001</v>
      </c>
      <c r="IA71">
        <v>27</v>
      </c>
      <c r="IB71">
        <v>50</v>
      </c>
      <c r="IC71">
        <v>21.062899999999999</v>
      </c>
      <c r="ID71">
        <v>98.792000000000002</v>
      </c>
      <c r="IE71">
        <v>94.218800000000002</v>
      </c>
    </row>
    <row r="72" spans="1:239" x14ac:dyDescent="0.3">
      <c r="A72">
        <v>56</v>
      </c>
      <c r="B72">
        <v>1628184668.0999999</v>
      </c>
      <c r="C72">
        <v>9910.5</v>
      </c>
      <c r="D72" t="s">
        <v>649</v>
      </c>
      <c r="E72" t="s">
        <v>650</v>
      </c>
      <c r="F72">
        <v>0</v>
      </c>
      <c r="G72" t="s">
        <v>615</v>
      </c>
      <c r="H72" t="s">
        <v>453</v>
      </c>
      <c r="I72" t="s">
        <v>364</v>
      </c>
      <c r="J72">
        <v>1628184668.0999999</v>
      </c>
      <c r="K72">
        <f t="shared" si="46"/>
        <v>7.8295124943408151E-3</v>
      </c>
      <c r="L72">
        <f t="shared" si="47"/>
        <v>7.8295124943408148</v>
      </c>
      <c r="M72">
        <f t="shared" si="48"/>
        <v>-3.9387947720884791</v>
      </c>
      <c r="N72">
        <f t="shared" si="49"/>
        <v>24.491499999999998</v>
      </c>
      <c r="O72">
        <f t="shared" si="50"/>
        <v>34.943575009154806</v>
      </c>
      <c r="P72">
        <f t="shared" si="51"/>
        <v>3.4875207555213645</v>
      </c>
      <c r="Q72">
        <f t="shared" si="52"/>
        <v>2.4443582135335</v>
      </c>
      <c r="R72">
        <f t="shared" si="53"/>
        <v>0.62467761373578057</v>
      </c>
      <c r="S72">
        <f t="shared" si="54"/>
        <v>2.9176572866828874</v>
      </c>
      <c r="T72">
        <f t="shared" si="55"/>
        <v>0.55878945820324932</v>
      </c>
      <c r="U72">
        <f t="shared" si="56"/>
        <v>0.35458231381321081</v>
      </c>
      <c r="V72">
        <f t="shared" si="57"/>
        <v>321.51876938127066</v>
      </c>
      <c r="W72">
        <f t="shared" si="58"/>
        <v>29.928634909176299</v>
      </c>
      <c r="X72">
        <f t="shared" si="59"/>
        <v>30.3733</v>
      </c>
      <c r="Y72">
        <f t="shared" si="60"/>
        <v>4.3526605650690424</v>
      </c>
      <c r="Z72">
        <f t="shared" si="61"/>
        <v>70.272188785491196</v>
      </c>
      <c r="AA72">
        <f t="shared" si="62"/>
        <v>3.0057975983981002</v>
      </c>
      <c r="AB72">
        <f t="shared" si="63"/>
        <v>4.2773644173421488</v>
      </c>
      <c r="AC72">
        <f t="shared" si="64"/>
        <v>1.3468629666709422</v>
      </c>
      <c r="AD72">
        <f t="shared" si="65"/>
        <v>-345.28150100042996</v>
      </c>
      <c r="AE72">
        <f t="shared" si="66"/>
        <v>-47.865397872345056</v>
      </c>
      <c r="AF72">
        <f t="shared" si="67"/>
        <v>-3.6557558568402384</v>
      </c>
      <c r="AG72">
        <f t="shared" si="68"/>
        <v>-75.283885348344597</v>
      </c>
      <c r="AH72">
        <v>0</v>
      </c>
      <c r="AI72">
        <v>0</v>
      </c>
      <c r="AJ72">
        <f t="shared" si="69"/>
        <v>1</v>
      </c>
      <c r="AK72">
        <f t="shared" si="70"/>
        <v>0</v>
      </c>
      <c r="AL72">
        <f t="shared" si="71"/>
        <v>51995.716541076581</v>
      </c>
      <c r="AM72" t="s">
        <v>365</v>
      </c>
      <c r="AN72">
        <v>10238.9</v>
      </c>
      <c r="AO72">
        <v>302.21199999999999</v>
      </c>
      <c r="AP72">
        <v>4052.3</v>
      </c>
      <c r="AQ72">
        <f t="shared" si="72"/>
        <v>0.92542210596451402</v>
      </c>
      <c r="AR72">
        <v>-0.32343011824092399</v>
      </c>
      <c r="AS72" t="s">
        <v>651</v>
      </c>
      <c r="AT72">
        <v>10302.5</v>
      </c>
      <c r="AU72">
        <v>794.04643999999996</v>
      </c>
      <c r="AV72">
        <v>929.10400000000004</v>
      </c>
      <c r="AW72">
        <f t="shared" si="73"/>
        <v>0.14536323167266541</v>
      </c>
      <c r="AX72">
        <v>0.5</v>
      </c>
      <c r="AY72">
        <f t="shared" si="74"/>
        <v>1681.2393001975493</v>
      </c>
      <c r="AZ72">
        <f t="shared" si="75"/>
        <v>-3.9387947720884791</v>
      </c>
      <c r="BA72">
        <f t="shared" si="76"/>
        <v>122.19518894590311</v>
      </c>
      <c r="BB72">
        <f t="shared" si="77"/>
        <v>-2.1504164537569054E-3</v>
      </c>
      <c r="BC72">
        <f t="shared" si="78"/>
        <v>3.3615138886497098</v>
      </c>
      <c r="BD72">
        <f t="shared" si="79"/>
        <v>241.63532294434995</v>
      </c>
      <c r="BE72" t="s">
        <v>652</v>
      </c>
      <c r="BF72">
        <v>620.63</v>
      </c>
      <c r="BG72">
        <f t="shared" si="80"/>
        <v>620.63</v>
      </c>
      <c r="BH72">
        <f t="shared" si="81"/>
        <v>0.33201234737984131</v>
      </c>
      <c r="BI72">
        <f t="shared" si="82"/>
        <v>0.43782477615617543</v>
      </c>
      <c r="BJ72">
        <f t="shared" si="83"/>
        <v>0.9101096550659008</v>
      </c>
      <c r="BK72">
        <f t="shared" si="84"/>
        <v>0.21543991628542089</v>
      </c>
      <c r="BL72">
        <f t="shared" si="85"/>
        <v>0.83283272285877019</v>
      </c>
      <c r="BM72">
        <f t="shared" si="86"/>
        <v>0.3422056659882603</v>
      </c>
      <c r="BN72">
        <f t="shared" si="87"/>
        <v>0.6577943340117397</v>
      </c>
      <c r="BO72">
        <f t="shared" si="88"/>
        <v>2000.05</v>
      </c>
      <c r="BP72">
        <f t="shared" si="89"/>
        <v>1681.2393001975493</v>
      </c>
      <c r="BQ72">
        <f t="shared" si="90"/>
        <v>0.84059863513289634</v>
      </c>
      <c r="BR72">
        <f t="shared" si="91"/>
        <v>0.16075536580649016</v>
      </c>
      <c r="BS72">
        <v>6</v>
      </c>
      <c r="BT72">
        <v>0.5</v>
      </c>
      <c r="BU72" t="s">
        <v>368</v>
      </c>
      <c r="BV72">
        <v>2</v>
      </c>
      <c r="BW72">
        <v>1628184668.0999999</v>
      </c>
      <c r="BX72">
        <v>24.491499999999998</v>
      </c>
      <c r="BY72">
        <v>19.997399999999999</v>
      </c>
      <c r="BZ72">
        <v>30.116900000000001</v>
      </c>
      <c r="CA72">
        <v>21.0092</v>
      </c>
      <c r="CB72">
        <v>25.1876</v>
      </c>
      <c r="CC72">
        <v>29.770099999999999</v>
      </c>
      <c r="CD72">
        <v>500.26100000000002</v>
      </c>
      <c r="CE72">
        <v>99.703699999999998</v>
      </c>
      <c r="CF72">
        <v>0.100649</v>
      </c>
      <c r="CG72">
        <v>30.068999999999999</v>
      </c>
      <c r="CH72">
        <v>30.3733</v>
      </c>
      <c r="CI72">
        <v>999.9</v>
      </c>
      <c r="CJ72">
        <v>0</v>
      </c>
      <c r="CK72">
        <v>0</v>
      </c>
      <c r="CL72">
        <v>9961.8799999999992</v>
      </c>
      <c r="CM72">
        <v>0</v>
      </c>
      <c r="CN72">
        <v>680.39200000000005</v>
      </c>
      <c r="CO72">
        <v>4.4941199999999997</v>
      </c>
      <c r="CP72">
        <v>25.251999999999999</v>
      </c>
      <c r="CQ72">
        <v>20.426500000000001</v>
      </c>
      <c r="CR72">
        <v>9.1077600000000007</v>
      </c>
      <c r="CS72">
        <v>19.997399999999999</v>
      </c>
      <c r="CT72">
        <v>21.0092</v>
      </c>
      <c r="CU72">
        <v>3.0027699999999999</v>
      </c>
      <c r="CV72">
        <v>2.0946899999999999</v>
      </c>
      <c r="CW72">
        <v>24.043299999999999</v>
      </c>
      <c r="CX72">
        <v>18.178899999999999</v>
      </c>
      <c r="CY72">
        <v>2000.05</v>
      </c>
      <c r="CZ72">
        <v>0.97999499999999995</v>
      </c>
      <c r="DA72">
        <v>2.0005100000000001E-2</v>
      </c>
      <c r="DB72">
        <v>0</v>
      </c>
      <c r="DC72">
        <v>794.76</v>
      </c>
      <c r="DD72">
        <v>4.9996700000000001</v>
      </c>
      <c r="DE72">
        <v>15943.9</v>
      </c>
      <c r="DF72">
        <v>16734.5</v>
      </c>
      <c r="DG72">
        <v>47.75</v>
      </c>
      <c r="DH72">
        <v>49.936999999999998</v>
      </c>
      <c r="DI72">
        <v>48.561999999999998</v>
      </c>
      <c r="DJ72">
        <v>49</v>
      </c>
      <c r="DK72">
        <v>49.311999999999998</v>
      </c>
      <c r="DL72">
        <v>1955.14</v>
      </c>
      <c r="DM72">
        <v>39.909999999999997</v>
      </c>
      <c r="DN72">
        <v>0</v>
      </c>
      <c r="DO72">
        <v>115.59999990463299</v>
      </c>
      <c r="DP72">
        <v>0</v>
      </c>
      <c r="DQ72">
        <v>794.04643999999996</v>
      </c>
      <c r="DR72">
        <v>4.3931538463360997</v>
      </c>
      <c r="DS72">
        <v>102.399999915585</v>
      </c>
      <c r="DT72">
        <v>15931.067999999999</v>
      </c>
      <c r="DU72">
        <v>15</v>
      </c>
      <c r="DV72">
        <v>1628184627.0999999</v>
      </c>
      <c r="DW72" t="s">
        <v>653</v>
      </c>
      <c r="DX72">
        <v>1628184616.5999999</v>
      </c>
      <c r="DY72">
        <v>1628184627.0999999</v>
      </c>
      <c r="DZ72">
        <v>61</v>
      </c>
      <c r="EA72">
        <v>8.0000000000000002E-3</v>
      </c>
      <c r="EB72">
        <v>3.0000000000000001E-3</v>
      </c>
      <c r="EC72">
        <v>-0.70099999999999996</v>
      </c>
      <c r="ED72">
        <v>0.251</v>
      </c>
      <c r="EE72">
        <v>20</v>
      </c>
      <c r="EF72">
        <v>21</v>
      </c>
      <c r="EG72">
        <v>0.26</v>
      </c>
      <c r="EH72">
        <v>0.01</v>
      </c>
      <c r="EI72">
        <v>-3.9074473774223399</v>
      </c>
      <c r="EJ72">
        <v>-0.294262857641996</v>
      </c>
      <c r="EK72">
        <v>5.8689392448038599E-2</v>
      </c>
      <c r="EL72">
        <v>1</v>
      </c>
      <c r="EM72">
        <v>0.61427846862782698</v>
      </c>
      <c r="EN72">
        <v>8.6580719402563899E-2</v>
      </c>
      <c r="EO72">
        <v>1.7585738218231999E-2</v>
      </c>
      <c r="EP72">
        <v>1</v>
      </c>
      <c r="EQ72">
        <v>2</v>
      </c>
      <c r="ER72">
        <v>2</v>
      </c>
      <c r="ES72" t="s">
        <v>370</v>
      </c>
      <c r="ET72">
        <v>2.9216199999999999</v>
      </c>
      <c r="EU72">
        <v>2.78681</v>
      </c>
      <c r="EV72">
        <v>6.8066200000000002E-3</v>
      </c>
      <c r="EW72">
        <v>5.4461500000000003E-3</v>
      </c>
      <c r="EX72">
        <v>0.13516400000000001</v>
      </c>
      <c r="EY72">
        <v>0.106335</v>
      </c>
      <c r="EZ72">
        <v>24149</v>
      </c>
      <c r="FA72">
        <v>20962.099999999999</v>
      </c>
      <c r="FB72">
        <v>24017.8</v>
      </c>
      <c r="FC72">
        <v>20684.400000000001</v>
      </c>
      <c r="FD72">
        <v>30511.8</v>
      </c>
      <c r="FE72">
        <v>26463.200000000001</v>
      </c>
      <c r="FF72">
        <v>39112.400000000001</v>
      </c>
      <c r="FG72">
        <v>32919</v>
      </c>
      <c r="FH72">
        <v>2.02725</v>
      </c>
      <c r="FI72">
        <v>1.8342000000000001</v>
      </c>
      <c r="FJ72">
        <v>5.3867699999999998E-2</v>
      </c>
      <c r="FK72">
        <v>0</v>
      </c>
      <c r="FL72">
        <v>29.496600000000001</v>
      </c>
      <c r="FM72">
        <v>999.9</v>
      </c>
      <c r="FN72">
        <v>33.024000000000001</v>
      </c>
      <c r="FO72">
        <v>42.872999999999998</v>
      </c>
      <c r="FP72">
        <v>28.582999999999998</v>
      </c>
      <c r="FQ72">
        <v>60.547600000000003</v>
      </c>
      <c r="FR72">
        <v>34.286900000000003</v>
      </c>
      <c r="FS72">
        <v>1</v>
      </c>
      <c r="FT72">
        <v>0.38636399999999999</v>
      </c>
      <c r="FU72">
        <v>2.1664099999999999</v>
      </c>
      <c r="FV72">
        <v>20.4024</v>
      </c>
      <c r="FW72">
        <v>5.2493400000000001</v>
      </c>
      <c r="FX72">
        <v>11.997999999999999</v>
      </c>
      <c r="FY72">
        <v>4.9640000000000004</v>
      </c>
      <c r="FZ72">
        <v>3.3010000000000002</v>
      </c>
      <c r="GA72">
        <v>9999</v>
      </c>
      <c r="GB72">
        <v>9999</v>
      </c>
      <c r="GC72">
        <v>9999</v>
      </c>
      <c r="GD72">
        <v>999.9</v>
      </c>
      <c r="GE72">
        <v>1.8711599999999999</v>
      </c>
      <c r="GF72">
        <v>1.8763799999999999</v>
      </c>
      <c r="GG72">
        <v>1.87653</v>
      </c>
      <c r="GH72">
        <v>1.87524</v>
      </c>
      <c r="GI72">
        <v>1.8775900000000001</v>
      </c>
      <c r="GJ72">
        <v>1.87347</v>
      </c>
      <c r="GK72">
        <v>1.87117</v>
      </c>
      <c r="GL72">
        <v>1.8785099999999999</v>
      </c>
      <c r="GM72">
        <v>5</v>
      </c>
      <c r="GN72">
        <v>0</v>
      </c>
      <c r="GO72">
        <v>0</v>
      </c>
      <c r="GP72">
        <v>0</v>
      </c>
      <c r="GQ72" t="s">
        <v>371</v>
      </c>
      <c r="GR72" t="s">
        <v>372</v>
      </c>
      <c r="GS72" t="s">
        <v>373</v>
      </c>
      <c r="GT72" t="s">
        <v>373</v>
      </c>
      <c r="GU72" t="s">
        <v>373</v>
      </c>
      <c r="GV72" t="s">
        <v>373</v>
      </c>
      <c r="GW72">
        <v>0</v>
      </c>
      <c r="GX72">
        <v>100</v>
      </c>
      <c r="GY72">
        <v>100</v>
      </c>
      <c r="GZ72">
        <v>-0.69599999999999995</v>
      </c>
      <c r="HA72">
        <v>0.3468</v>
      </c>
      <c r="HB72">
        <v>-0.72534823910047497</v>
      </c>
      <c r="HC72">
        <v>1.17587188380478E-3</v>
      </c>
      <c r="HD72">
        <v>-6.2601144054332803E-7</v>
      </c>
      <c r="HE72">
        <v>2.41796582943236E-10</v>
      </c>
      <c r="HF72">
        <v>0.34682157544115599</v>
      </c>
      <c r="HG72">
        <v>0</v>
      </c>
      <c r="HH72">
        <v>0</v>
      </c>
      <c r="HI72">
        <v>0</v>
      </c>
      <c r="HJ72">
        <v>2</v>
      </c>
      <c r="HK72">
        <v>2154</v>
      </c>
      <c r="HL72">
        <v>1</v>
      </c>
      <c r="HM72">
        <v>23</v>
      </c>
      <c r="HN72">
        <v>0.9</v>
      </c>
      <c r="HO72">
        <v>0.7</v>
      </c>
      <c r="HP72">
        <v>18</v>
      </c>
      <c r="HQ72">
        <v>508.33600000000001</v>
      </c>
      <c r="HR72">
        <v>448.37599999999998</v>
      </c>
      <c r="HS72">
        <v>27.001899999999999</v>
      </c>
      <c r="HT72">
        <v>32.161999999999999</v>
      </c>
      <c r="HU72">
        <v>30.000900000000001</v>
      </c>
      <c r="HV72">
        <v>31.986000000000001</v>
      </c>
      <c r="HW72">
        <v>31.948599999999999</v>
      </c>
      <c r="HX72">
        <v>3.8088199999999999</v>
      </c>
      <c r="HY72">
        <v>25.819900000000001</v>
      </c>
      <c r="HZ72">
        <v>10.2713</v>
      </c>
      <c r="IA72">
        <v>27</v>
      </c>
      <c r="IB72">
        <v>20</v>
      </c>
      <c r="IC72">
        <v>20.939299999999999</v>
      </c>
      <c r="ID72">
        <v>98.747</v>
      </c>
      <c r="IE72">
        <v>94.189899999999994</v>
      </c>
    </row>
    <row r="73" spans="1:239" x14ac:dyDescent="0.3">
      <c r="A73">
        <v>57</v>
      </c>
      <c r="B73">
        <v>1628184783.0999999</v>
      </c>
      <c r="C73">
        <v>10025.5</v>
      </c>
      <c r="D73" t="s">
        <v>654</v>
      </c>
      <c r="E73" t="s">
        <v>655</v>
      </c>
      <c r="F73">
        <v>0</v>
      </c>
      <c r="G73" t="s">
        <v>615</v>
      </c>
      <c r="H73" t="s">
        <v>453</v>
      </c>
      <c r="I73" t="s">
        <v>364</v>
      </c>
      <c r="J73">
        <v>1628184783.0999999</v>
      </c>
      <c r="K73">
        <f t="shared" si="46"/>
        <v>7.8707157344023726E-3</v>
      </c>
      <c r="L73">
        <f t="shared" si="47"/>
        <v>7.8707157344023733</v>
      </c>
      <c r="M73">
        <f t="shared" si="48"/>
        <v>27.979555837000763</v>
      </c>
      <c r="N73">
        <f t="shared" si="49"/>
        <v>362.988</v>
      </c>
      <c r="O73">
        <f t="shared" si="50"/>
        <v>278.23984688601638</v>
      </c>
      <c r="P73">
        <f t="shared" si="51"/>
        <v>27.769881506854343</v>
      </c>
      <c r="Q73">
        <f t="shared" si="52"/>
        <v>36.228217709375997</v>
      </c>
      <c r="R73">
        <f t="shared" si="53"/>
        <v>0.63499389125398831</v>
      </c>
      <c r="S73">
        <f t="shared" si="54"/>
        <v>2.9202091011887128</v>
      </c>
      <c r="T73">
        <f t="shared" si="55"/>
        <v>0.56709053617566985</v>
      </c>
      <c r="U73">
        <f t="shared" si="56"/>
        <v>0.35992544696385897</v>
      </c>
      <c r="V73">
        <f t="shared" si="57"/>
        <v>321.4996173812936</v>
      </c>
      <c r="W73">
        <f t="shared" si="58"/>
        <v>29.946514302389456</v>
      </c>
      <c r="X73">
        <f t="shared" si="59"/>
        <v>30.3386</v>
      </c>
      <c r="Y73">
        <f t="shared" si="60"/>
        <v>4.3440164473730061</v>
      </c>
      <c r="Z73">
        <f t="shared" si="61"/>
        <v>70.251173179878364</v>
      </c>
      <c r="AA73">
        <f t="shared" si="62"/>
        <v>3.0098360316639998</v>
      </c>
      <c r="AB73">
        <f t="shared" si="63"/>
        <v>4.284392552359666</v>
      </c>
      <c r="AC73">
        <f t="shared" si="64"/>
        <v>1.3341804157090063</v>
      </c>
      <c r="AD73">
        <f t="shared" si="65"/>
        <v>-347.09856388714462</v>
      </c>
      <c r="AE73">
        <f t="shared" si="66"/>
        <v>-37.941669448251851</v>
      </c>
      <c r="AF73">
        <f t="shared" si="67"/>
        <v>-2.8952037229965608</v>
      </c>
      <c r="AG73">
        <f t="shared" si="68"/>
        <v>-66.435819677099403</v>
      </c>
      <c r="AH73">
        <v>0</v>
      </c>
      <c r="AI73">
        <v>0</v>
      </c>
      <c r="AJ73">
        <f t="shared" si="69"/>
        <v>1</v>
      </c>
      <c r="AK73">
        <f t="shared" si="70"/>
        <v>0</v>
      </c>
      <c r="AL73">
        <f t="shared" si="71"/>
        <v>52063.631008027201</v>
      </c>
      <c r="AM73" t="s">
        <v>365</v>
      </c>
      <c r="AN73">
        <v>10238.9</v>
      </c>
      <c r="AO73">
        <v>302.21199999999999</v>
      </c>
      <c r="AP73">
        <v>4052.3</v>
      </c>
      <c r="AQ73">
        <f t="shared" si="72"/>
        <v>0.92542210596451402</v>
      </c>
      <c r="AR73">
        <v>-0.32343011824092399</v>
      </c>
      <c r="AS73" t="s">
        <v>656</v>
      </c>
      <c r="AT73">
        <v>10302.200000000001</v>
      </c>
      <c r="AU73">
        <v>810.77046153846197</v>
      </c>
      <c r="AV73">
        <v>1143.27</v>
      </c>
      <c r="AW73">
        <f t="shared" si="73"/>
        <v>0.29083203308189498</v>
      </c>
      <c r="AX73">
        <v>0.5</v>
      </c>
      <c r="AY73">
        <f t="shared" si="74"/>
        <v>1681.1385001975614</v>
      </c>
      <c r="AZ73">
        <f t="shared" si="75"/>
        <v>27.979555837000763</v>
      </c>
      <c r="BA73">
        <f t="shared" si="76"/>
        <v>244.46446395235225</v>
      </c>
      <c r="BB73">
        <f t="shared" si="77"/>
        <v>1.6835606317930154E-2</v>
      </c>
      <c r="BC73">
        <f t="shared" si="78"/>
        <v>2.5444820558573218</v>
      </c>
      <c r="BD73">
        <f t="shared" si="79"/>
        <v>254.01044180436105</v>
      </c>
      <c r="BE73" t="s">
        <v>657</v>
      </c>
      <c r="BF73">
        <v>593.42999999999995</v>
      </c>
      <c r="BG73">
        <f t="shared" si="80"/>
        <v>593.42999999999995</v>
      </c>
      <c r="BH73">
        <f t="shared" si="81"/>
        <v>0.48093626177543369</v>
      </c>
      <c r="BI73">
        <f t="shared" si="82"/>
        <v>0.60472053408543935</v>
      </c>
      <c r="BJ73">
        <f t="shared" si="83"/>
        <v>0.84103478881831351</v>
      </c>
      <c r="BK73">
        <f t="shared" si="84"/>
        <v>0.39533485022618892</v>
      </c>
      <c r="BL73">
        <f t="shared" si="85"/>
        <v>0.77572312969722312</v>
      </c>
      <c r="BM73">
        <f t="shared" si="86"/>
        <v>0.4426151710823007</v>
      </c>
      <c r="BN73">
        <f t="shared" si="87"/>
        <v>0.55738482891769925</v>
      </c>
      <c r="BO73">
        <f t="shared" si="88"/>
        <v>1999.93</v>
      </c>
      <c r="BP73">
        <f t="shared" si="89"/>
        <v>1681.1385001975614</v>
      </c>
      <c r="BQ73">
        <f t="shared" si="90"/>
        <v>0.84059867105226749</v>
      </c>
      <c r="BR73">
        <f t="shared" si="91"/>
        <v>0.16075543513087637</v>
      </c>
      <c r="BS73">
        <v>6</v>
      </c>
      <c r="BT73">
        <v>0.5</v>
      </c>
      <c r="BU73" t="s">
        <v>368</v>
      </c>
      <c r="BV73">
        <v>2</v>
      </c>
      <c r="BW73">
        <v>1628184783.0999999</v>
      </c>
      <c r="BX73">
        <v>362.988</v>
      </c>
      <c r="BY73">
        <v>399.98</v>
      </c>
      <c r="BZ73">
        <v>30.157</v>
      </c>
      <c r="CA73">
        <v>20.9999</v>
      </c>
      <c r="CB73">
        <v>363.44299999999998</v>
      </c>
      <c r="CC73">
        <v>29.803999999999998</v>
      </c>
      <c r="CD73">
        <v>500.16</v>
      </c>
      <c r="CE73">
        <v>99.705299999999994</v>
      </c>
      <c r="CF73">
        <v>0.10025199999999999</v>
      </c>
      <c r="CG73">
        <v>30.0976</v>
      </c>
      <c r="CH73">
        <v>30.3386</v>
      </c>
      <c r="CI73">
        <v>999.9</v>
      </c>
      <c r="CJ73">
        <v>0</v>
      </c>
      <c r="CK73">
        <v>0</v>
      </c>
      <c r="CL73">
        <v>9976.25</v>
      </c>
      <c r="CM73">
        <v>0</v>
      </c>
      <c r="CN73">
        <v>284.23099999999999</v>
      </c>
      <c r="CO73">
        <v>-36.992199999999997</v>
      </c>
      <c r="CP73">
        <v>374.27499999999998</v>
      </c>
      <c r="CQ73">
        <v>408.56</v>
      </c>
      <c r="CR73">
        <v>9.1570099999999996</v>
      </c>
      <c r="CS73">
        <v>399.98</v>
      </c>
      <c r="CT73">
        <v>20.9999</v>
      </c>
      <c r="CU73">
        <v>3.0068100000000002</v>
      </c>
      <c r="CV73">
        <v>2.0937999999999999</v>
      </c>
      <c r="CW73">
        <v>24.0657</v>
      </c>
      <c r="CX73">
        <v>18.1721</v>
      </c>
      <c r="CY73">
        <v>1999.93</v>
      </c>
      <c r="CZ73">
        <v>0.97999499999999995</v>
      </c>
      <c r="DA73">
        <v>2.0005100000000001E-2</v>
      </c>
      <c r="DB73">
        <v>0</v>
      </c>
      <c r="DC73">
        <v>811.95</v>
      </c>
      <c r="DD73">
        <v>4.9996700000000001</v>
      </c>
      <c r="DE73">
        <v>16351</v>
      </c>
      <c r="DF73">
        <v>16733.400000000001</v>
      </c>
      <c r="DG73">
        <v>48</v>
      </c>
      <c r="DH73">
        <v>50.25</v>
      </c>
      <c r="DI73">
        <v>48.875</v>
      </c>
      <c r="DJ73">
        <v>49.186999999999998</v>
      </c>
      <c r="DK73">
        <v>49.561999999999998</v>
      </c>
      <c r="DL73">
        <v>1955.02</v>
      </c>
      <c r="DM73">
        <v>39.909999999999997</v>
      </c>
      <c r="DN73">
        <v>0</v>
      </c>
      <c r="DO73">
        <v>114.59999990463299</v>
      </c>
      <c r="DP73">
        <v>0</v>
      </c>
      <c r="DQ73">
        <v>810.77046153846197</v>
      </c>
      <c r="DR73">
        <v>6.8793845991269897</v>
      </c>
      <c r="DS73">
        <v>136.80341871972999</v>
      </c>
      <c r="DT73">
        <v>16334.9807692308</v>
      </c>
      <c r="DU73">
        <v>15</v>
      </c>
      <c r="DV73">
        <v>1628184741.5999999</v>
      </c>
      <c r="DW73" t="s">
        <v>658</v>
      </c>
      <c r="DX73">
        <v>1628184732.5999999</v>
      </c>
      <c r="DY73">
        <v>1628184741.5999999</v>
      </c>
      <c r="DZ73">
        <v>62</v>
      </c>
      <c r="EA73">
        <v>-8.5999999999999993E-2</v>
      </c>
      <c r="EB73">
        <v>6.0000000000000001E-3</v>
      </c>
      <c r="EC73">
        <v>-0.42499999999999999</v>
      </c>
      <c r="ED73">
        <v>0.251</v>
      </c>
      <c r="EE73">
        <v>401</v>
      </c>
      <c r="EF73">
        <v>21</v>
      </c>
      <c r="EG73">
        <v>0.04</v>
      </c>
      <c r="EH73">
        <v>0.01</v>
      </c>
      <c r="EI73">
        <v>28.062597651941498</v>
      </c>
      <c r="EJ73">
        <v>-0.849298307522518</v>
      </c>
      <c r="EK73">
        <v>0.172674052334331</v>
      </c>
      <c r="EL73">
        <v>1</v>
      </c>
      <c r="EM73">
        <v>0.63717562536778105</v>
      </c>
      <c r="EN73">
        <v>5.6830025562107499E-2</v>
      </c>
      <c r="EO73">
        <v>1.3453220209316301E-2</v>
      </c>
      <c r="EP73">
        <v>1</v>
      </c>
      <c r="EQ73">
        <v>2</v>
      </c>
      <c r="ER73">
        <v>2</v>
      </c>
      <c r="ES73" t="s">
        <v>370</v>
      </c>
      <c r="ET73">
        <v>2.9211100000000001</v>
      </c>
      <c r="EU73">
        <v>2.78653</v>
      </c>
      <c r="EV73">
        <v>8.2685800000000004E-2</v>
      </c>
      <c r="EW73">
        <v>8.9511499999999994E-2</v>
      </c>
      <c r="EX73">
        <v>0.13520299999999999</v>
      </c>
      <c r="EY73">
        <v>0.106252</v>
      </c>
      <c r="EZ73">
        <v>22292.3</v>
      </c>
      <c r="FA73">
        <v>19183.400000000001</v>
      </c>
      <c r="FB73">
        <v>24004.2</v>
      </c>
      <c r="FC73">
        <v>20675.900000000001</v>
      </c>
      <c r="FD73">
        <v>30496</v>
      </c>
      <c r="FE73">
        <v>26457.3</v>
      </c>
      <c r="FF73">
        <v>39091.599999999999</v>
      </c>
      <c r="FG73">
        <v>32907.599999999999</v>
      </c>
      <c r="FH73">
        <v>2.0245500000000001</v>
      </c>
      <c r="FI73">
        <v>1.8311999999999999</v>
      </c>
      <c r="FJ73">
        <v>4.4144700000000002E-2</v>
      </c>
      <c r="FK73">
        <v>0</v>
      </c>
      <c r="FL73">
        <v>29.620200000000001</v>
      </c>
      <c r="FM73">
        <v>999.9</v>
      </c>
      <c r="FN73">
        <v>32.719000000000001</v>
      </c>
      <c r="FO73">
        <v>43.014000000000003</v>
      </c>
      <c r="FP73">
        <v>28.529</v>
      </c>
      <c r="FQ73">
        <v>61.047600000000003</v>
      </c>
      <c r="FR73">
        <v>34.314900000000002</v>
      </c>
      <c r="FS73">
        <v>1</v>
      </c>
      <c r="FT73">
        <v>0.40756900000000001</v>
      </c>
      <c r="FU73">
        <v>2.3156500000000002</v>
      </c>
      <c r="FV73">
        <v>20.400200000000002</v>
      </c>
      <c r="FW73">
        <v>5.2469400000000004</v>
      </c>
      <c r="FX73">
        <v>11.997999999999999</v>
      </c>
      <c r="FY73">
        <v>4.9638499999999999</v>
      </c>
      <c r="FZ73">
        <v>3.3010000000000002</v>
      </c>
      <c r="GA73">
        <v>9999</v>
      </c>
      <c r="GB73">
        <v>9999</v>
      </c>
      <c r="GC73">
        <v>9999</v>
      </c>
      <c r="GD73">
        <v>999.9</v>
      </c>
      <c r="GE73">
        <v>1.87107</v>
      </c>
      <c r="GF73">
        <v>1.8763700000000001</v>
      </c>
      <c r="GG73">
        <v>1.87653</v>
      </c>
      <c r="GH73">
        <v>1.87517</v>
      </c>
      <c r="GI73">
        <v>1.8775900000000001</v>
      </c>
      <c r="GJ73">
        <v>1.87344</v>
      </c>
      <c r="GK73">
        <v>1.87114</v>
      </c>
      <c r="GL73">
        <v>1.8785099999999999</v>
      </c>
      <c r="GM73">
        <v>5</v>
      </c>
      <c r="GN73">
        <v>0</v>
      </c>
      <c r="GO73">
        <v>0</v>
      </c>
      <c r="GP73">
        <v>0</v>
      </c>
      <c r="GQ73" t="s">
        <v>371</v>
      </c>
      <c r="GR73" t="s">
        <v>372</v>
      </c>
      <c r="GS73" t="s">
        <v>373</v>
      </c>
      <c r="GT73" t="s">
        <v>373</v>
      </c>
      <c r="GU73" t="s">
        <v>373</v>
      </c>
      <c r="GV73" t="s">
        <v>373</v>
      </c>
      <c r="GW73">
        <v>0</v>
      </c>
      <c r="GX73">
        <v>100</v>
      </c>
      <c r="GY73">
        <v>100</v>
      </c>
      <c r="GZ73">
        <v>-0.45500000000000002</v>
      </c>
      <c r="HA73">
        <v>0.35299999999999998</v>
      </c>
      <c r="HB73">
        <v>-0.81156736039447097</v>
      </c>
      <c r="HC73">
        <v>1.17587188380478E-3</v>
      </c>
      <c r="HD73">
        <v>-6.2601144054332803E-7</v>
      </c>
      <c r="HE73">
        <v>2.41796582943236E-10</v>
      </c>
      <c r="HF73">
        <v>0.352957737015416</v>
      </c>
      <c r="HG73">
        <v>0</v>
      </c>
      <c r="HH73">
        <v>0</v>
      </c>
      <c r="HI73">
        <v>0</v>
      </c>
      <c r="HJ73">
        <v>2</v>
      </c>
      <c r="HK73">
        <v>2154</v>
      </c>
      <c r="HL73">
        <v>1</v>
      </c>
      <c r="HM73">
        <v>23</v>
      </c>
      <c r="HN73">
        <v>0.8</v>
      </c>
      <c r="HO73">
        <v>0.7</v>
      </c>
      <c r="HP73">
        <v>18</v>
      </c>
      <c r="HQ73">
        <v>508.404</v>
      </c>
      <c r="HR73">
        <v>448.06099999999998</v>
      </c>
      <c r="HS73">
        <v>27.001300000000001</v>
      </c>
      <c r="HT73">
        <v>32.418199999999999</v>
      </c>
      <c r="HU73">
        <v>30.000800000000002</v>
      </c>
      <c r="HV73">
        <v>32.209800000000001</v>
      </c>
      <c r="HW73">
        <v>32.165199999999999</v>
      </c>
      <c r="HX73">
        <v>20.0672</v>
      </c>
      <c r="HY73">
        <v>25.478400000000001</v>
      </c>
      <c r="HZ73">
        <v>8.5208700000000004</v>
      </c>
      <c r="IA73">
        <v>27</v>
      </c>
      <c r="IB73">
        <v>400</v>
      </c>
      <c r="IC73">
        <v>20.940799999999999</v>
      </c>
      <c r="ID73">
        <v>98.693399999999997</v>
      </c>
      <c r="IE73">
        <v>94.155199999999994</v>
      </c>
    </row>
    <row r="74" spans="1:239" x14ac:dyDescent="0.3">
      <c r="A74">
        <v>58</v>
      </c>
      <c r="B74">
        <v>1628184929.5999999</v>
      </c>
      <c r="C74">
        <v>10172</v>
      </c>
      <c r="D74" t="s">
        <v>659</v>
      </c>
      <c r="E74" t="s">
        <v>660</v>
      </c>
      <c r="F74">
        <v>0</v>
      </c>
      <c r="G74" t="s">
        <v>615</v>
      </c>
      <c r="H74" t="s">
        <v>453</v>
      </c>
      <c r="I74" t="s">
        <v>364</v>
      </c>
      <c r="J74">
        <v>1628184929.5999999</v>
      </c>
      <c r="K74">
        <f t="shared" si="46"/>
        <v>6.9674503403547678E-3</v>
      </c>
      <c r="L74">
        <f t="shared" si="47"/>
        <v>6.9674503403547678</v>
      </c>
      <c r="M74">
        <f t="shared" si="48"/>
        <v>28.941367554073114</v>
      </c>
      <c r="N74">
        <f t="shared" si="49"/>
        <v>362.34800000000001</v>
      </c>
      <c r="O74">
        <f t="shared" si="50"/>
        <v>258.79241746404426</v>
      </c>
      <c r="P74">
        <f t="shared" si="51"/>
        <v>25.830696429566853</v>
      </c>
      <c r="Q74">
        <f t="shared" si="52"/>
        <v>36.166829312768002</v>
      </c>
      <c r="R74">
        <f t="shared" si="53"/>
        <v>0.52110538268637585</v>
      </c>
      <c r="S74">
        <f t="shared" si="54"/>
        <v>2.9221973999392974</v>
      </c>
      <c r="T74">
        <f t="shared" si="55"/>
        <v>0.47444695346140597</v>
      </c>
      <c r="U74">
        <f t="shared" si="56"/>
        <v>0.30037250816301431</v>
      </c>
      <c r="V74">
        <f t="shared" si="57"/>
        <v>321.46871438123429</v>
      </c>
      <c r="W74">
        <f t="shared" si="58"/>
        <v>30.322971998495863</v>
      </c>
      <c r="X74">
        <f t="shared" si="59"/>
        <v>30.658799999999999</v>
      </c>
      <c r="Y74">
        <f t="shared" si="60"/>
        <v>4.4243522737734535</v>
      </c>
      <c r="Z74">
        <f t="shared" si="61"/>
        <v>69.760166535174662</v>
      </c>
      <c r="AA74">
        <f t="shared" si="62"/>
        <v>3.0131771391744002</v>
      </c>
      <c r="AB74">
        <f t="shared" si="63"/>
        <v>4.3193376518891879</v>
      </c>
      <c r="AC74">
        <f t="shared" si="64"/>
        <v>1.4111751345990533</v>
      </c>
      <c r="AD74">
        <f t="shared" si="65"/>
        <v>-307.26456000964527</v>
      </c>
      <c r="AE74">
        <f t="shared" si="66"/>
        <v>-66.104416012231155</v>
      </c>
      <c r="AF74">
        <f t="shared" si="67"/>
        <v>-5.0523039509312744</v>
      </c>
      <c r="AG74">
        <f t="shared" si="68"/>
        <v>-56.952565591573403</v>
      </c>
      <c r="AH74">
        <v>0</v>
      </c>
      <c r="AI74">
        <v>0</v>
      </c>
      <c r="AJ74">
        <f t="shared" si="69"/>
        <v>1</v>
      </c>
      <c r="AK74">
        <f t="shared" si="70"/>
        <v>0</v>
      </c>
      <c r="AL74">
        <f t="shared" si="71"/>
        <v>52096.183343226512</v>
      </c>
      <c r="AM74" t="s">
        <v>365</v>
      </c>
      <c r="AN74">
        <v>10238.9</v>
      </c>
      <c r="AO74">
        <v>302.21199999999999</v>
      </c>
      <c r="AP74">
        <v>4052.3</v>
      </c>
      <c r="AQ74">
        <f t="shared" si="72"/>
        <v>0.92542210596451402</v>
      </c>
      <c r="AR74">
        <v>-0.32343011824092399</v>
      </c>
      <c r="AS74" t="s">
        <v>661</v>
      </c>
      <c r="AT74">
        <v>10301.299999999999</v>
      </c>
      <c r="AU74">
        <v>839.28103846153897</v>
      </c>
      <c r="AV74">
        <v>1246.22</v>
      </c>
      <c r="AW74">
        <f t="shared" si="73"/>
        <v>0.32653862202376871</v>
      </c>
      <c r="AX74">
        <v>0.5</v>
      </c>
      <c r="AY74">
        <f t="shared" si="74"/>
        <v>1680.9786001975303</v>
      </c>
      <c r="AZ74">
        <f t="shared" si="75"/>
        <v>28.941367554073114</v>
      </c>
      <c r="BA74">
        <f t="shared" si="76"/>
        <v>274.45221787997258</v>
      </c>
      <c r="BB74">
        <f t="shared" si="77"/>
        <v>1.7409381457250649E-2</v>
      </c>
      <c r="BC74">
        <f t="shared" si="78"/>
        <v>2.2516730593314183</v>
      </c>
      <c r="BD74">
        <f t="shared" si="79"/>
        <v>258.75975853725953</v>
      </c>
      <c r="BE74" t="s">
        <v>662</v>
      </c>
      <c r="BF74">
        <v>607.45000000000005</v>
      </c>
      <c r="BG74">
        <f t="shared" si="80"/>
        <v>607.45000000000005</v>
      </c>
      <c r="BH74">
        <f t="shared" si="81"/>
        <v>0.51256599958273819</v>
      </c>
      <c r="BI74">
        <f t="shared" si="82"/>
        <v>0.63706648956347522</v>
      </c>
      <c r="BJ74">
        <f t="shared" si="83"/>
        <v>0.81457247775665109</v>
      </c>
      <c r="BK74">
        <f t="shared" si="84"/>
        <v>0.4310757552250204</v>
      </c>
      <c r="BL74">
        <f t="shared" si="85"/>
        <v>0.74827044058699421</v>
      </c>
      <c r="BM74">
        <f t="shared" si="86"/>
        <v>0.46109231753252239</v>
      </c>
      <c r="BN74">
        <f t="shared" si="87"/>
        <v>0.53890768246747767</v>
      </c>
      <c r="BO74">
        <f t="shared" si="88"/>
        <v>1999.74</v>
      </c>
      <c r="BP74">
        <f t="shared" si="89"/>
        <v>1680.9786001975303</v>
      </c>
      <c r="BQ74">
        <f t="shared" si="90"/>
        <v>0.84059857791389403</v>
      </c>
      <c r="BR74">
        <f t="shared" si="91"/>
        <v>0.16075525537381574</v>
      </c>
      <c r="BS74">
        <v>6</v>
      </c>
      <c r="BT74">
        <v>0.5</v>
      </c>
      <c r="BU74" t="s">
        <v>368</v>
      </c>
      <c r="BV74">
        <v>2</v>
      </c>
      <c r="BW74">
        <v>1628184929.5999999</v>
      </c>
      <c r="BX74">
        <v>362.34800000000001</v>
      </c>
      <c r="BY74">
        <v>400.09399999999999</v>
      </c>
      <c r="BZ74">
        <v>30.188400000000001</v>
      </c>
      <c r="CA74">
        <v>22.082699999999999</v>
      </c>
      <c r="CB74">
        <v>362.83100000000002</v>
      </c>
      <c r="CC74">
        <v>29.8446</v>
      </c>
      <c r="CD74">
        <v>500.17500000000001</v>
      </c>
      <c r="CE74">
        <v>99.712299999999999</v>
      </c>
      <c r="CF74">
        <v>0.100116</v>
      </c>
      <c r="CG74">
        <v>30.2392</v>
      </c>
      <c r="CH74">
        <v>30.658799999999999</v>
      </c>
      <c r="CI74">
        <v>999.9</v>
      </c>
      <c r="CJ74">
        <v>0</v>
      </c>
      <c r="CK74">
        <v>0</v>
      </c>
      <c r="CL74">
        <v>9986.8799999999992</v>
      </c>
      <c r="CM74">
        <v>0</v>
      </c>
      <c r="CN74">
        <v>303.072</v>
      </c>
      <c r="CO74">
        <v>-37.746200000000002</v>
      </c>
      <c r="CP74">
        <v>373.62700000000001</v>
      </c>
      <c r="CQ74">
        <v>409.12900000000002</v>
      </c>
      <c r="CR74">
        <v>8.1056699999999999</v>
      </c>
      <c r="CS74">
        <v>400.09399999999999</v>
      </c>
      <c r="CT74">
        <v>22.082699999999999</v>
      </c>
      <c r="CU74">
        <v>3.0101499999999999</v>
      </c>
      <c r="CV74">
        <v>2.2019199999999999</v>
      </c>
      <c r="CW74">
        <v>24.084199999999999</v>
      </c>
      <c r="CX74">
        <v>18.976299999999998</v>
      </c>
      <c r="CY74">
        <v>1999.74</v>
      </c>
      <c r="CZ74">
        <v>0.97999499999999995</v>
      </c>
      <c r="DA74">
        <v>2.0005100000000001E-2</v>
      </c>
      <c r="DB74">
        <v>0</v>
      </c>
      <c r="DC74">
        <v>841.18399999999997</v>
      </c>
      <c r="DD74">
        <v>4.9996700000000001</v>
      </c>
      <c r="DE74">
        <v>16927</v>
      </c>
      <c r="DF74">
        <v>16731.8</v>
      </c>
      <c r="DG74">
        <v>48.311999999999998</v>
      </c>
      <c r="DH74">
        <v>50.561999999999998</v>
      </c>
      <c r="DI74">
        <v>49.186999999999998</v>
      </c>
      <c r="DJ74">
        <v>49.5</v>
      </c>
      <c r="DK74">
        <v>49.875</v>
      </c>
      <c r="DL74">
        <v>1954.84</v>
      </c>
      <c r="DM74">
        <v>39.9</v>
      </c>
      <c r="DN74">
        <v>0</v>
      </c>
      <c r="DO74">
        <v>145.799999952316</v>
      </c>
      <c r="DP74">
        <v>0</v>
      </c>
      <c r="DQ74">
        <v>839.28103846153897</v>
      </c>
      <c r="DR74">
        <v>13.7749401853281</v>
      </c>
      <c r="DS74">
        <v>232.12991467892499</v>
      </c>
      <c r="DT74">
        <v>16902.907692307701</v>
      </c>
      <c r="DU74">
        <v>15</v>
      </c>
      <c r="DV74">
        <v>1628184887.5999999</v>
      </c>
      <c r="DW74" t="s">
        <v>663</v>
      </c>
      <c r="DX74">
        <v>1628184879.0999999</v>
      </c>
      <c r="DY74">
        <v>1628184887.5999999</v>
      </c>
      <c r="DZ74">
        <v>63</v>
      </c>
      <c r="EA74">
        <v>-2.7E-2</v>
      </c>
      <c r="EB74">
        <v>-8.9999999999999993E-3</v>
      </c>
      <c r="EC74">
        <v>-0.45300000000000001</v>
      </c>
      <c r="ED74">
        <v>0.25700000000000001</v>
      </c>
      <c r="EE74">
        <v>400</v>
      </c>
      <c r="EF74">
        <v>21</v>
      </c>
      <c r="EG74">
        <v>7.0000000000000007E-2</v>
      </c>
      <c r="EH74">
        <v>0.01</v>
      </c>
      <c r="EI74">
        <v>28.961504972466098</v>
      </c>
      <c r="EJ74">
        <v>-0.81976297679444099</v>
      </c>
      <c r="EK74">
        <v>0.15948638129248899</v>
      </c>
      <c r="EL74">
        <v>1</v>
      </c>
      <c r="EM74">
        <v>0.52539464329779695</v>
      </c>
      <c r="EN74">
        <v>-4.7470693256562203E-3</v>
      </c>
      <c r="EO74">
        <v>4.5957293097397597E-3</v>
      </c>
      <c r="EP74">
        <v>1</v>
      </c>
      <c r="EQ74">
        <v>2</v>
      </c>
      <c r="ER74">
        <v>2</v>
      </c>
      <c r="ES74" t="s">
        <v>370</v>
      </c>
      <c r="ET74">
        <v>2.9208699999999999</v>
      </c>
      <c r="EU74">
        <v>2.7864900000000001</v>
      </c>
      <c r="EV74">
        <v>8.2527000000000003E-2</v>
      </c>
      <c r="EW74">
        <v>8.9488399999999996E-2</v>
      </c>
      <c r="EX74">
        <v>0.13525899999999999</v>
      </c>
      <c r="EY74">
        <v>0.10997899999999999</v>
      </c>
      <c r="EZ74">
        <v>22282.400000000001</v>
      </c>
      <c r="FA74">
        <v>19174</v>
      </c>
      <c r="FB74">
        <v>23990.3</v>
      </c>
      <c r="FC74">
        <v>20666</v>
      </c>
      <c r="FD74">
        <v>30478.7</v>
      </c>
      <c r="FE74">
        <v>26335.8</v>
      </c>
      <c r="FF74">
        <v>39070.199999999997</v>
      </c>
      <c r="FG74">
        <v>32893.5</v>
      </c>
      <c r="FH74">
        <v>2.0203000000000002</v>
      </c>
      <c r="FI74">
        <v>1.8280799999999999</v>
      </c>
      <c r="FJ74">
        <v>4.8548000000000001E-2</v>
      </c>
      <c r="FK74">
        <v>0</v>
      </c>
      <c r="FL74">
        <v>29.8691</v>
      </c>
      <c r="FM74">
        <v>999.9</v>
      </c>
      <c r="FN74">
        <v>32.481000000000002</v>
      </c>
      <c r="FO74">
        <v>43.195</v>
      </c>
      <c r="FP74">
        <v>28.5898</v>
      </c>
      <c r="FQ74">
        <v>60.997700000000002</v>
      </c>
      <c r="FR74">
        <v>33.958300000000001</v>
      </c>
      <c r="FS74">
        <v>1</v>
      </c>
      <c r="FT74">
        <v>0.42914600000000003</v>
      </c>
      <c r="FU74">
        <v>2.4740899999999999</v>
      </c>
      <c r="FV74">
        <v>20.3978</v>
      </c>
      <c r="FW74">
        <v>5.2473900000000002</v>
      </c>
      <c r="FX74">
        <v>11.997999999999999</v>
      </c>
      <c r="FY74">
        <v>4.9638</v>
      </c>
      <c r="FZ74">
        <v>3.3010000000000002</v>
      </c>
      <c r="GA74">
        <v>9999</v>
      </c>
      <c r="GB74">
        <v>9999</v>
      </c>
      <c r="GC74">
        <v>9999</v>
      </c>
      <c r="GD74">
        <v>999.9</v>
      </c>
      <c r="GE74">
        <v>1.8711199999999999</v>
      </c>
      <c r="GF74">
        <v>1.8763700000000001</v>
      </c>
      <c r="GG74">
        <v>1.87653</v>
      </c>
      <c r="GH74">
        <v>1.8752</v>
      </c>
      <c r="GI74">
        <v>1.8775900000000001</v>
      </c>
      <c r="GJ74">
        <v>1.8734599999999999</v>
      </c>
      <c r="GK74">
        <v>1.8711500000000001</v>
      </c>
      <c r="GL74">
        <v>1.8785099999999999</v>
      </c>
      <c r="GM74">
        <v>5</v>
      </c>
      <c r="GN74">
        <v>0</v>
      </c>
      <c r="GO74">
        <v>0</v>
      </c>
      <c r="GP74">
        <v>0</v>
      </c>
      <c r="GQ74" t="s">
        <v>371</v>
      </c>
      <c r="GR74" t="s">
        <v>372</v>
      </c>
      <c r="GS74" t="s">
        <v>373</v>
      </c>
      <c r="GT74" t="s">
        <v>373</v>
      </c>
      <c r="GU74" t="s">
        <v>373</v>
      </c>
      <c r="GV74" t="s">
        <v>373</v>
      </c>
      <c r="GW74">
        <v>0</v>
      </c>
      <c r="GX74">
        <v>100</v>
      </c>
      <c r="GY74">
        <v>100</v>
      </c>
      <c r="GZ74">
        <v>-0.48299999999999998</v>
      </c>
      <c r="HA74">
        <v>0.34379999999999999</v>
      </c>
      <c r="HB74">
        <v>-0.83848768635402904</v>
      </c>
      <c r="HC74">
        <v>1.17587188380478E-3</v>
      </c>
      <c r="HD74">
        <v>-6.2601144054332803E-7</v>
      </c>
      <c r="HE74">
        <v>2.41796582943236E-10</v>
      </c>
      <c r="HF74">
        <v>0.34382739720504901</v>
      </c>
      <c r="HG74">
        <v>0</v>
      </c>
      <c r="HH74">
        <v>0</v>
      </c>
      <c r="HI74">
        <v>0</v>
      </c>
      <c r="HJ74">
        <v>2</v>
      </c>
      <c r="HK74">
        <v>2154</v>
      </c>
      <c r="HL74">
        <v>1</v>
      </c>
      <c r="HM74">
        <v>23</v>
      </c>
      <c r="HN74">
        <v>0.8</v>
      </c>
      <c r="HO74">
        <v>0.7</v>
      </c>
      <c r="HP74">
        <v>18</v>
      </c>
      <c r="HQ74">
        <v>507.79</v>
      </c>
      <c r="HR74">
        <v>447.96699999999998</v>
      </c>
      <c r="HS74">
        <v>27.002500000000001</v>
      </c>
      <c r="HT74">
        <v>32.695900000000002</v>
      </c>
      <c r="HU74">
        <v>30.000699999999998</v>
      </c>
      <c r="HV74">
        <v>32.472299999999997</v>
      </c>
      <c r="HW74">
        <v>32.423900000000003</v>
      </c>
      <c r="HX74">
        <v>20.0686</v>
      </c>
      <c r="HY74">
        <v>20.719200000000001</v>
      </c>
      <c r="HZ74">
        <v>6.5242100000000001</v>
      </c>
      <c r="IA74">
        <v>27</v>
      </c>
      <c r="IB74">
        <v>400</v>
      </c>
      <c r="IC74">
        <v>22.0549</v>
      </c>
      <c r="ID74">
        <v>98.638000000000005</v>
      </c>
      <c r="IE74">
        <v>94.113100000000003</v>
      </c>
    </row>
    <row r="75" spans="1:239" x14ac:dyDescent="0.3">
      <c r="A75">
        <v>59</v>
      </c>
      <c r="B75">
        <v>1628185022.5999999</v>
      </c>
      <c r="C75">
        <v>10265</v>
      </c>
      <c r="D75" t="s">
        <v>664</v>
      </c>
      <c r="E75" t="s">
        <v>665</v>
      </c>
      <c r="F75">
        <v>0</v>
      </c>
      <c r="G75" t="s">
        <v>615</v>
      </c>
      <c r="H75" t="s">
        <v>453</v>
      </c>
      <c r="I75" t="s">
        <v>364</v>
      </c>
      <c r="J75">
        <v>1628185022.5999999</v>
      </c>
      <c r="K75">
        <f t="shared" si="46"/>
        <v>6.1725036538701232E-3</v>
      </c>
      <c r="L75">
        <f t="shared" si="47"/>
        <v>6.1725036538701232</v>
      </c>
      <c r="M75">
        <f t="shared" si="48"/>
        <v>39.170095256755616</v>
      </c>
      <c r="N75">
        <f t="shared" si="49"/>
        <v>548.93700000000001</v>
      </c>
      <c r="O75">
        <f t="shared" si="50"/>
        <v>390.46477527191183</v>
      </c>
      <c r="P75">
        <f t="shared" si="51"/>
        <v>38.973872164088469</v>
      </c>
      <c r="Q75">
        <f t="shared" si="52"/>
        <v>54.791627360598</v>
      </c>
      <c r="R75">
        <f t="shared" si="53"/>
        <v>0.45606125346851223</v>
      </c>
      <c r="S75">
        <f t="shared" si="54"/>
        <v>2.9263830816820211</v>
      </c>
      <c r="T75">
        <f t="shared" si="55"/>
        <v>0.41993835174846716</v>
      </c>
      <c r="U75">
        <f t="shared" si="56"/>
        <v>0.26546813344798131</v>
      </c>
      <c r="V75">
        <f t="shared" si="57"/>
        <v>321.52994138125729</v>
      </c>
      <c r="W75">
        <f t="shared" si="58"/>
        <v>30.417226286398321</v>
      </c>
      <c r="X75">
        <f t="shared" si="59"/>
        <v>30.591100000000001</v>
      </c>
      <c r="Y75">
        <f t="shared" si="60"/>
        <v>4.4072597812990368</v>
      </c>
      <c r="Z75">
        <f t="shared" si="61"/>
        <v>69.77732300735407</v>
      </c>
      <c r="AA75">
        <f t="shared" si="62"/>
        <v>2.9945314154594</v>
      </c>
      <c r="AB75">
        <f t="shared" si="63"/>
        <v>4.2915538836934122</v>
      </c>
      <c r="AC75">
        <f t="shared" si="64"/>
        <v>1.4127283658396368</v>
      </c>
      <c r="AD75">
        <f t="shared" si="65"/>
        <v>-272.20741113567243</v>
      </c>
      <c r="AE75">
        <f t="shared" si="66"/>
        <v>-73.267071286513541</v>
      </c>
      <c r="AF75">
        <f t="shared" si="67"/>
        <v>-5.586751307731709</v>
      </c>
      <c r="AG75">
        <f t="shared" si="68"/>
        <v>-29.531292348660415</v>
      </c>
      <c r="AH75">
        <v>0</v>
      </c>
      <c r="AI75">
        <v>0</v>
      </c>
      <c r="AJ75">
        <f t="shared" si="69"/>
        <v>1</v>
      </c>
      <c r="AK75">
        <f t="shared" si="70"/>
        <v>0</v>
      </c>
      <c r="AL75">
        <f t="shared" si="71"/>
        <v>52235.075250838112</v>
      </c>
      <c r="AM75" t="s">
        <v>365</v>
      </c>
      <c r="AN75">
        <v>10238.9</v>
      </c>
      <c r="AO75">
        <v>302.21199999999999</v>
      </c>
      <c r="AP75">
        <v>4052.3</v>
      </c>
      <c r="AQ75">
        <f t="shared" si="72"/>
        <v>0.92542210596451402</v>
      </c>
      <c r="AR75">
        <v>-0.32343011824092399</v>
      </c>
      <c r="AS75" t="s">
        <v>666</v>
      </c>
      <c r="AT75">
        <v>10302.1</v>
      </c>
      <c r="AU75">
        <v>903.82215384615404</v>
      </c>
      <c r="AV75">
        <v>1352.59</v>
      </c>
      <c r="AW75">
        <f t="shared" si="73"/>
        <v>0.33178409285433563</v>
      </c>
      <c r="AX75">
        <v>0.5</v>
      </c>
      <c r="AY75">
        <f t="shared" si="74"/>
        <v>1681.2981001975425</v>
      </c>
      <c r="AZ75">
        <f t="shared" si="75"/>
        <v>39.170095256755616</v>
      </c>
      <c r="BA75">
        <f t="shared" si="76"/>
        <v>278.91398249587974</v>
      </c>
      <c r="BB75">
        <f t="shared" si="77"/>
        <v>2.3489900672793412E-2</v>
      </c>
      <c r="BC75">
        <f t="shared" si="78"/>
        <v>1.9959559068158128</v>
      </c>
      <c r="BD75">
        <f t="shared" si="79"/>
        <v>263.05514061368098</v>
      </c>
      <c r="BE75" t="s">
        <v>667</v>
      </c>
      <c r="BF75">
        <v>632.73</v>
      </c>
      <c r="BG75">
        <f t="shared" si="80"/>
        <v>632.73</v>
      </c>
      <c r="BH75">
        <f t="shared" si="81"/>
        <v>0.53220857761775553</v>
      </c>
      <c r="BI75">
        <f t="shared" si="82"/>
        <v>0.62340989380413681</v>
      </c>
      <c r="BJ75">
        <f t="shared" si="83"/>
        <v>0.78948815201911349</v>
      </c>
      <c r="BK75">
        <f t="shared" si="84"/>
        <v>0.42724414082725065</v>
      </c>
      <c r="BL75">
        <f t="shared" si="85"/>
        <v>0.71990577287786306</v>
      </c>
      <c r="BM75">
        <f t="shared" si="86"/>
        <v>0.43642451164549972</v>
      </c>
      <c r="BN75">
        <f t="shared" si="87"/>
        <v>0.56357548835450033</v>
      </c>
      <c r="BO75">
        <f t="shared" si="88"/>
        <v>2000.12</v>
      </c>
      <c r="BP75">
        <f t="shared" si="89"/>
        <v>1681.2981001975425</v>
      </c>
      <c r="BQ75">
        <f t="shared" si="90"/>
        <v>0.84059861418192039</v>
      </c>
      <c r="BR75">
        <f t="shared" si="91"/>
        <v>0.1607553253711064</v>
      </c>
      <c r="BS75">
        <v>6</v>
      </c>
      <c r="BT75">
        <v>0.5</v>
      </c>
      <c r="BU75" t="s">
        <v>368</v>
      </c>
      <c r="BV75">
        <v>2</v>
      </c>
      <c r="BW75">
        <v>1628185022.5999999</v>
      </c>
      <c r="BX75">
        <v>548.93700000000001</v>
      </c>
      <c r="BY75">
        <v>599.98800000000006</v>
      </c>
      <c r="BZ75">
        <v>30.001100000000001</v>
      </c>
      <c r="CA75">
        <v>22.818999999999999</v>
      </c>
      <c r="CB75">
        <v>549.34199999999998</v>
      </c>
      <c r="CC75">
        <v>29.699100000000001</v>
      </c>
      <c r="CD75">
        <v>500.18700000000001</v>
      </c>
      <c r="CE75">
        <v>99.713899999999995</v>
      </c>
      <c r="CF75">
        <v>0.10015400000000001</v>
      </c>
      <c r="CG75">
        <v>30.1267</v>
      </c>
      <c r="CH75">
        <v>30.591100000000001</v>
      </c>
      <c r="CI75">
        <v>999.9</v>
      </c>
      <c r="CJ75">
        <v>0</v>
      </c>
      <c r="CK75">
        <v>0</v>
      </c>
      <c r="CL75">
        <v>10010.6</v>
      </c>
      <c r="CM75">
        <v>0</v>
      </c>
      <c r="CN75">
        <v>261.99700000000001</v>
      </c>
      <c r="CO75">
        <v>-50.986600000000003</v>
      </c>
      <c r="CP75">
        <v>566.00599999999997</v>
      </c>
      <c r="CQ75">
        <v>613.99900000000002</v>
      </c>
      <c r="CR75">
        <v>7.2239100000000001</v>
      </c>
      <c r="CS75">
        <v>599.98800000000006</v>
      </c>
      <c r="CT75">
        <v>22.818999999999999</v>
      </c>
      <c r="CU75">
        <v>2.9956900000000002</v>
      </c>
      <c r="CV75">
        <v>2.2753700000000001</v>
      </c>
      <c r="CW75">
        <v>24.004000000000001</v>
      </c>
      <c r="CX75">
        <v>19.5031</v>
      </c>
      <c r="CY75">
        <v>2000.12</v>
      </c>
      <c r="CZ75">
        <v>0.97999800000000004</v>
      </c>
      <c r="DA75">
        <v>2.0002099999999998E-2</v>
      </c>
      <c r="DB75">
        <v>0</v>
      </c>
      <c r="DC75">
        <v>904.154</v>
      </c>
      <c r="DD75">
        <v>4.9996700000000001</v>
      </c>
      <c r="DE75">
        <v>17921.599999999999</v>
      </c>
      <c r="DF75">
        <v>16735.099999999999</v>
      </c>
      <c r="DG75">
        <v>48.375</v>
      </c>
      <c r="DH75">
        <v>50.311999999999998</v>
      </c>
      <c r="DI75">
        <v>49.25</v>
      </c>
      <c r="DJ75">
        <v>49.375</v>
      </c>
      <c r="DK75">
        <v>49.875</v>
      </c>
      <c r="DL75">
        <v>1955.21</v>
      </c>
      <c r="DM75">
        <v>39.909999999999997</v>
      </c>
      <c r="DN75">
        <v>0</v>
      </c>
      <c r="DO75">
        <v>92.299999952316298</v>
      </c>
      <c r="DP75">
        <v>0</v>
      </c>
      <c r="DQ75">
        <v>903.82215384615404</v>
      </c>
      <c r="DR75">
        <v>2.2741196650983602</v>
      </c>
      <c r="DS75">
        <v>41.641025725213701</v>
      </c>
      <c r="DT75">
        <v>17914.323076923101</v>
      </c>
      <c r="DU75">
        <v>15</v>
      </c>
      <c r="DV75">
        <v>1628185058.5999999</v>
      </c>
      <c r="DW75" t="s">
        <v>668</v>
      </c>
      <c r="DX75">
        <v>1628185045.5999999</v>
      </c>
      <c r="DY75">
        <v>1628185058.5999999</v>
      </c>
      <c r="DZ75">
        <v>64</v>
      </c>
      <c r="EA75">
        <v>-0.1</v>
      </c>
      <c r="EB75">
        <v>-1.6E-2</v>
      </c>
      <c r="EC75">
        <v>-0.40500000000000003</v>
      </c>
      <c r="ED75">
        <v>0.30199999999999999</v>
      </c>
      <c r="EE75">
        <v>600</v>
      </c>
      <c r="EF75">
        <v>23</v>
      </c>
      <c r="EG75">
        <v>0.04</v>
      </c>
      <c r="EH75">
        <v>0.01</v>
      </c>
      <c r="EI75">
        <v>39.365484417594701</v>
      </c>
      <c r="EJ75">
        <v>-0.99367672639325499</v>
      </c>
      <c r="EK75">
        <v>0.15356439797723101</v>
      </c>
      <c r="EL75">
        <v>1</v>
      </c>
      <c r="EM75">
        <v>0.47043256810547901</v>
      </c>
      <c r="EN75">
        <v>-4.7414893915327001E-2</v>
      </c>
      <c r="EO75">
        <v>7.1230993510492599E-3</v>
      </c>
      <c r="EP75">
        <v>1</v>
      </c>
      <c r="EQ75">
        <v>2</v>
      </c>
      <c r="ER75">
        <v>2</v>
      </c>
      <c r="ES75" t="s">
        <v>370</v>
      </c>
      <c r="ET75">
        <v>2.92075</v>
      </c>
      <c r="EU75">
        <v>2.7867299999999999</v>
      </c>
      <c r="EV75">
        <v>0.11255800000000001</v>
      </c>
      <c r="EW75">
        <v>0.120437</v>
      </c>
      <c r="EX75">
        <v>0.13477</v>
      </c>
      <c r="EY75">
        <v>0.11247799999999999</v>
      </c>
      <c r="EZ75">
        <v>21546.2</v>
      </c>
      <c r="FA75">
        <v>18515.5</v>
      </c>
      <c r="FB75">
        <v>23983</v>
      </c>
      <c r="FC75">
        <v>20658.900000000001</v>
      </c>
      <c r="FD75">
        <v>30488.2</v>
      </c>
      <c r="FE75">
        <v>26253.7</v>
      </c>
      <c r="FF75">
        <v>39059</v>
      </c>
      <c r="FG75">
        <v>32883.1</v>
      </c>
      <c r="FH75">
        <v>2.0183</v>
      </c>
      <c r="FI75">
        <v>1.82738</v>
      </c>
      <c r="FJ75">
        <v>5.9232100000000003E-2</v>
      </c>
      <c r="FK75">
        <v>0</v>
      </c>
      <c r="FL75">
        <v>29.627300000000002</v>
      </c>
      <c r="FM75">
        <v>999.9</v>
      </c>
      <c r="FN75">
        <v>32.304000000000002</v>
      </c>
      <c r="FO75">
        <v>43.305999999999997</v>
      </c>
      <c r="FP75">
        <v>28.600300000000001</v>
      </c>
      <c r="FQ75">
        <v>61.0276</v>
      </c>
      <c r="FR75">
        <v>34.154600000000002</v>
      </c>
      <c r="FS75">
        <v>1</v>
      </c>
      <c r="FT75">
        <v>0.439278</v>
      </c>
      <c r="FU75">
        <v>2.4105799999999999</v>
      </c>
      <c r="FV75">
        <v>20.398499999999999</v>
      </c>
      <c r="FW75">
        <v>5.2461900000000004</v>
      </c>
      <c r="FX75">
        <v>11.997999999999999</v>
      </c>
      <c r="FY75">
        <v>4.9617000000000004</v>
      </c>
      <c r="FZ75">
        <v>3.3010000000000002</v>
      </c>
      <c r="GA75">
        <v>9999</v>
      </c>
      <c r="GB75">
        <v>9999</v>
      </c>
      <c r="GC75">
        <v>9999</v>
      </c>
      <c r="GD75">
        <v>999.9</v>
      </c>
      <c r="GE75">
        <v>1.8710800000000001</v>
      </c>
      <c r="GF75">
        <v>1.8763700000000001</v>
      </c>
      <c r="GG75">
        <v>1.87653</v>
      </c>
      <c r="GH75">
        <v>1.8751599999999999</v>
      </c>
      <c r="GI75">
        <v>1.8775900000000001</v>
      </c>
      <c r="GJ75">
        <v>1.87347</v>
      </c>
      <c r="GK75">
        <v>1.87113</v>
      </c>
      <c r="GL75">
        <v>1.8785000000000001</v>
      </c>
      <c r="GM75">
        <v>5</v>
      </c>
      <c r="GN75">
        <v>0</v>
      </c>
      <c r="GO75">
        <v>0</v>
      </c>
      <c r="GP75">
        <v>0</v>
      </c>
      <c r="GQ75" t="s">
        <v>371</v>
      </c>
      <c r="GR75" t="s">
        <v>372</v>
      </c>
      <c r="GS75" t="s">
        <v>373</v>
      </c>
      <c r="GT75" t="s">
        <v>373</v>
      </c>
      <c r="GU75" t="s">
        <v>373</v>
      </c>
      <c r="GV75" t="s">
        <v>373</v>
      </c>
      <c r="GW75">
        <v>0</v>
      </c>
      <c r="GX75">
        <v>100</v>
      </c>
      <c r="GY75">
        <v>100</v>
      </c>
      <c r="GZ75">
        <v>-0.40500000000000003</v>
      </c>
      <c r="HA75">
        <v>0.30199999999999999</v>
      </c>
      <c r="HB75">
        <v>-0.83848768635402904</v>
      </c>
      <c r="HC75">
        <v>1.17587188380478E-3</v>
      </c>
      <c r="HD75">
        <v>-6.2601144054332803E-7</v>
      </c>
      <c r="HE75">
        <v>2.41796582943236E-10</v>
      </c>
      <c r="HF75">
        <v>0.34382739720504901</v>
      </c>
      <c r="HG75">
        <v>0</v>
      </c>
      <c r="HH75">
        <v>0</v>
      </c>
      <c r="HI75">
        <v>0</v>
      </c>
      <c r="HJ75">
        <v>2</v>
      </c>
      <c r="HK75">
        <v>2154</v>
      </c>
      <c r="HL75">
        <v>1</v>
      </c>
      <c r="HM75">
        <v>23</v>
      </c>
      <c r="HN75">
        <v>2.4</v>
      </c>
      <c r="HO75">
        <v>2.2000000000000002</v>
      </c>
      <c r="HP75">
        <v>18</v>
      </c>
      <c r="HQ75">
        <v>507.52699999999999</v>
      </c>
      <c r="HR75">
        <v>448.43799999999999</v>
      </c>
      <c r="HS75">
        <v>26.996200000000002</v>
      </c>
      <c r="HT75">
        <v>32.825200000000002</v>
      </c>
      <c r="HU75">
        <v>30.0002</v>
      </c>
      <c r="HV75">
        <v>32.599800000000002</v>
      </c>
      <c r="HW75">
        <v>32.549500000000002</v>
      </c>
      <c r="HX75">
        <v>27.839300000000001</v>
      </c>
      <c r="HY75">
        <v>16.432400000000001</v>
      </c>
      <c r="HZ75">
        <v>5.7496499999999999</v>
      </c>
      <c r="IA75">
        <v>27</v>
      </c>
      <c r="IB75">
        <v>600</v>
      </c>
      <c r="IC75">
        <v>22.913900000000002</v>
      </c>
      <c r="ID75">
        <v>98.609200000000001</v>
      </c>
      <c r="IE75">
        <v>94.0822</v>
      </c>
    </row>
    <row r="76" spans="1:239" x14ac:dyDescent="0.3">
      <c r="A76">
        <v>60</v>
      </c>
      <c r="B76">
        <v>1628185239.5999999</v>
      </c>
      <c r="C76">
        <v>10482</v>
      </c>
      <c r="D76" t="s">
        <v>669</v>
      </c>
      <c r="E76" t="s">
        <v>670</v>
      </c>
      <c r="F76">
        <v>0</v>
      </c>
      <c r="G76" t="s">
        <v>615</v>
      </c>
      <c r="H76" t="s">
        <v>453</v>
      </c>
      <c r="I76" t="s">
        <v>364</v>
      </c>
      <c r="J76">
        <v>1628185239.5999999</v>
      </c>
      <c r="K76">
        <f t="shared" si="46"/>
        <v>2.7523747060952887E-3</v>
      </c>
      <c r="L76">
        <f t="shared" si="47"/>
        <v>2.7523747060952886</v>
      </c>
      <c r="M76">
        <f t="shared" si="48"/>
        <v>38.398056301352987</v>
      </c>
      <c r="N76">
        <f t="shared" si="49"/>
        <v>751.44399999999996</v>
      </c>
      <c r="O76">
        <f t="shared" si="50"/>
        <v>397.43800982128658</v>
      </c>
      <c r="P76">
        <f t="shared" si="51"/>
        <v>39.667338996245569</v>
      </c>
      <c r="Q76">
        <f t="shared" si="52"/>
        <v>74.999831792883199</v>
      </c>
      <c r="R76">
        <f t="shared" si="53"/>
        <v>0.18613905402849315</v>
      </c>
      <c r="S76">
        <f t="shared" si="54"/>
        <v>2.9312133662564062</v>
      </c>
      <c r="T76">
        <f t="shared" si="55"/>
        <v>0.17981283059777184</v>
      </c>
      <c r="U76">
        <f t="shared" si="56"/>
        <v>0.1129334935073564</v>
      </c>
      <c r="V76">
        <f t="shared" si="57"/>
        <v>321.514998381179</v>
      </c>
      <c r="W76">
        <f t="shared" si="58"/>
        <v>31.056162196052178</v>
      </c>
      <c r="X76">
        <f t="shared" si="59"/>
        <v>30.7089</v>
      </c>
      <c r="Y76">
        <f t="shared" si="60"/>
        <v>4.4370383772121587</v>
      </c>
      <c r="Z76">
        <f t="shared" si="61"/>
        <v>70.102103803040109</v>
      </c>
      <c r="AA76">
        <f t="shared" si="62"/>
        <v>2.9659528872937599</v>
      </c>
      <c r="AB76">
        <f t="shared" si="63"/>
        <v>4.2309042473631671</v>
      </c>
      <c r="AC76">
        <f t="shared" si="64"/>
        <v>1.4710854899183987</v>
      </c>
      <c r="AD76">
        <f t="shared" si="65"/>
        <v>-121.37972453880224</v>
      </c>
      <c r="AE76">
        <f t="shared" si="66"/>
        <v>-131.16288725134049</v>
      </c>
      <c r="AF76">
        <f t="shared" si="67"/>
        <v>-9.9785303736833555</v>
      </c>
      <c r="AG76">
        <f t="shared" si="68"/>
        <v>58.993856217352885</v>
      </c>
      <c r="AH76">
        <v>0</v>
      </c>
      <c r="AI76">
        <v>0</v>
      </c>
      <c r="AJ76">
        <f t="shared" si="69"/>
        <v>1</v>
      </c>
      <c r="AK76">
        <f t="shared" si="70"/>
        <v>0</v>
      </c>
      <c r="AL76">
        <f t="shared" si="71"/>
        <v>52415.862178609052</v>
      </c>
      <c r="AM76" t="s">
        <v>365</v>
      </c>
      <c r="AN76">
        <v>10238.9</v>
      </c>
      <c r="AO76">
        <v>302.21199999999999</v>
      </c>
      <c r="AP76">
        <v>4052.3</v>
      </c>
      <c r="AQ76">
        <f t="shared" si="72"/>
        <v>0.92542210596451402</v>
      </c>
      <c r="AR76">
        <v>-0.32343011824092399</v>
      </c>
      <c r="AS76" t="s">
        <v>671</v>
      </c>
      <c r="AT76">
        <v>10301.700000000001</v>
      </c>
      <c r="AU76">
        <v>909.64665384615398</v>
      </c>
      <c r="AV76">
        <v>1393.38</v>
      </c>
      <c r="AW76">
        <f t="shared" si="73"/>
        <v>0.34716541514435839</v>
      </c>
      <c r="AX76">
        <v>0.5</v>
      </c>
      <c r="AY76">
        <f t="shared" si="74"/>
        <v>1681.2222001975019</v>
      </c>
      <c r="AZ76">
        <f t="shared" si="75"/>
        <v>38.398056301352987</v>
      </c>
      <c r="BA76">
        <f t="shared" si="76"/>
        <v>291.8311015407387</v>
      </c>
      <c r="BB76">
        <f t="shared" si="77"/>
        <v>2.3031748221647972E-2</v>
      </c>
      <c r="BC76">
        <f t="shared" si="78"/>
        <v>1.9082518767314012</v>
      </c>
      <c r="BD76">
        <f t="shared" si="79"/>
        <v>264.56137023774096</v>
      </c>
      <c r="BE76" t="s">
        <v>672</v>
      </c>
      <c r="BF76">
        <v>635.42999999999995</v>
      </c>
      <c r="BG76">
        <f t="shared" si="80"/>
        <v>635.42999999999995</v>
      </c>
      <c r="BH76">
        <f t="shared" si="81"/>
        <v>0.54396503466391088</v>
      </c>
      <c r="BI76">
        <f t="shared" si="82"/>
        <v>0.63821273982960092</v>
      </c>
      <c r="BJ76">
        <f t="shared" si="83"/>
        <v>0.77817417695142044</v>
      </c>
      <c r="BK76">
        <f t="shared" si="84"/>
        <v>0.44331702006826268</v>
      </c>
      <c r="BL76">
        <f t="shared" si="85"/>
        <v>0.70902869479329556</v>
      </c>
      <c r="BM76">
        <f t="shared" si="86"/>
        <v>0.44582093448618465</v>
      </c>
      <c r="BN76">
        <f t="shared" si="87"/>
        <v>0.55417906551381535</v>
      </c>
      <c r="BO76">
        <f t="shared" si="88"/>
        <v>2000.03</v>
      </c>
      <c r="BP76">
        <f t="shared" si="89"/>
        <v>1681.2222001975019</v>
      </c>
      <c r="BQ76">
        <f t="shared" si="90"/>
        <v>0.84059849112138418</v>
      </c>
      <c r="BR76">
        <f t="shared" si="91"/>
        <v>0.16075508786427153</v>
      </c>
      <c r="BS76">
        <v>6</v>
      </c>
      <c r="BT76">
        <v>0.5</v>
      </c>
      <c r="BU76" t="s">
        <v>368</v>
      </c>
      <c r="BV76">
        <v>2</v>
      </c>
      <c r="BW76">
        <v>1628185239.5999999</v>
      </c>
      <c r="BX76">
        <v>751.44399999999996</v>
      </c>
      <c r="BY76">
        <v>799.99599999999998</v>
      </c>
      <c r="BZ76">
        <v>29.716699999999999</v>
      </c>
      <c r="CA76">
        <v>26.512499999999999</v>
      </c>
      <c r="CB76">
        <v>752.18299999999999</v>
      </c>
      <c r="CC76">
        <v>29.2837</v>
      </c>
      <c r="CD76">
        <v>500.07799999999997</v>
      </c>
      <c r="CE76">
        <v>99.707999999999998</v>
      </c>
      <c r="CF76">
        <v>9.9612800000000001E-2</v>
      </c>
      <c r="CG76">
        <v>29.878900000000002</v>
      </c>
      <c r="CH76">
        <v>30.7089</v>
      </c>
      <c r="CI76">
        <v>999.9</v>
      </c>
      <c r="CJ76">
        <v>0</v>
      </c>
      <c r="CK76">
        <v>0</v>
      </c>
      <c r="CL76">
        <v>10038.799999999999</v>
      </c>
      <c r="CM76">
        <v>0</v>
      </c>
      <c r="CN76">
        <v>184.755</v>
      </c>
      <c r="CO76">
        <v>-48.118499999999997</v>
      </c>
      <c r="CP76">
        <v>774.822</v>
      </c>
      <c r="CQ76">
        <v>821.78399999999999</v>
      </c>
      <c r="CR76">
        <v>3.0990799999999998</v>
      </c>
      <c r="CS76">
        <v>799.99599999999998</v>
      </c>
      <c r="CT76">
        <v>26.512499999999999</v>
      </c>
      <c r="CU76">
        <v>2.9525100000000002</v>
      </c>
      <c r="CV76">
        <v>2.64351</v>
      </c>
      <c r="CW76">
        <v>23.762499999999999</v>
      </c>
      <c r="CX76">
        <v>21.938099999999999</v>
      </c>
      <c r="CY76">
        <v>2000.03</v>
      </c>
      <c r="CZ76">
        <v>0.97999800000000004</v>
      </c>
      <c r="DA76">
        <v>2.0002099999999998E-2</v>
      </c>
      <c r="DB76">
        <v>0</v>
      </c>
      <c r="DC76">
        <v>909.66</v>
      </c>
      <c r="DD76">
        <v>4.9996700000000001</v>
      </c>
      <c r="DE76">
        <v>18000.900000000001</v>
      </c>
      <c r="DF76">
        <v>16734.3</v>
      </c>
      <c r="DG76">
        <v>48</v>
      </c>
      <c r="DH76">
        <v>49.186999999999998</v>
      </c>
      <c r="DI76">
        <v>48.75</v>
      </c>
      <c r="DJ76">
        <v>48.625</v>
      </c>
      <c r="DK76">
        <v>49.375</v>
      </c>
      <c r="DL76">
        <v>1955.13</v>
      </c>
      <c r="DM76">
        <v>39.9</v>
      </c>
      <c r="DN76">
        <v>0</v>
      </c>
      <c r="DO76">
        <v>216.799999952316</v>
      </c>
      <c r="DP76">
        <v>0</v>
      </c>
      <c r="DQ76">
        <v>909.64665384615398</v>
      </c>
      <c r="DR76">
        <v>-0.49685470243030999</v>
      </c>
      <c r="DS76">
        <v>-23.682051243431498</v>
      </c>
      <c r="DT76">
        <v>18004.073076923101</v>
      </c>
      <c r="DU76">
        <v>15</v>
      </c>
      <c r="DV76">
        <v>1628185266.5999999</v>
      </c>
      <c r="DW76" t="s">
        <v>673</v>
      </c>
      <c r="DX76">
        <v>1628185266.5999999</v>
      </c>
      <c r="DY76">
        <v>1628185259.5999999</v>
      </c>
      <c r="DZ76">
        <v>65</v>
      </c>
      <c r="EA76">
        <v>-0.46500000000000002</v>
      </c>
      <c r="EB76">
        <v>0.105</v>
      </c>
      <c r="EC76">
        <v>-0.73899999999999999</v>
      </c>
      <c r="ED76">
        <v>0.433</v>
      </c>
      <c r="EE76">
        <v>800</v>
      </c>
      <c r="EF76">
        <v>27</v>
      </c>
      <c r="EG76">
        <v>0.06</v>
      </c>
      <c r="EH76">
        <v>0.02</v>
      </c>
      <c r="EI76">
        <v>38.601822625674998</v>
      </c>
      <c r="EJ76">
        <v>-2.2196811136519701</v>
      </c>
      <c r="EK76">
        <v>0.32754870627486299</v>
      </c>
      <c r="EL76">
        <v>0</v>
      </c>
      <c r="EM76">
        <v>0.18823482355403101</v>
      </c>
      <c r="EN76">
        <v>-4.0748443584239201E-2</v>
      </c>
      <c r="EO76">
        <v>6.0465419542676596E-3</v>
      </c>
      <c r="EP76">
        <v>1</v>
      </c>
      <c r="EQ76">
        <v>1</v>
      </c>
      <c r="ER76">
        <v>2</v>
      </c>
      <c r="ES76" t="s">
        <v>379</v>
      </c>
      <c r="ET76">
        <v>2.9206500000000002</v>
      </c>
      <c r="EU76">
        <v>2.7864399999999998</v>
      </c>
      <c r="EV76">
        <v>0.13997000000000001</v>
      </c>
      <c r="EW76">
        <v>0.14666599999999999</v>
      </c>
      <c r="EX76">
        <v>0.133496</v>
      </c>
      <c r="EY76">
        <v>0.12471</v>
      </c>
      <c r="EZ76">
        <v>20893.400000000001</v>
      </c>
      <c r="FA76">
        <v>17964.3</v>
      </c>
      <c r="FB76">
        <v>23997.3</v>
      </c>
      <c r="FC76">
        <v>20659.599999999999</v>
      </c>
      <c r="FD76">
        <v>30549.9</v>
      </c>
      <c r="FE76">
        <v>25885.599999999999</v>
      </c>
      <c r="FF76">
        <v>39081.4</v>
      </c>
      <c r="FG76">
        <v>32876.400000000001</v>
      </c>
      <c r="FH76">
        <v>2.0171700000000001</v>
      </c>
      <c r="FI76">
        <v>1.8396999999999999</v>
      </c>
      <c r="FJ76">
        <v>0.13261300000000001</v>
      </c>
      <c r="FK76">
        <v>0</v>
      </c>
      <c r="FL76">
        <v>28.549399999999999</v>
      </c>
      <c r="FM76">
        <v>999.9</v>
      </c>
      <c r="FN76">
        <v>33.97</v>
      </c>
      <c r="FO76">
        <v>43.164999999999999</v>
      </c>
      <c r="FP76">
        <v>29.852699999999999</v>
      </c>
      <c r="FQ76">
        <v>61.167700000000004</v>
      </c>
      <c r="FR76">
        <v>34.182699999999997</v>
      </c>
      <c r="FS76">
        <v>1</v>
      </c>
      <c r="FT76">
        <v>0.41749199999999997</v>
      </c>
      <c r="FU76">
        <v>1.91493</v>
      </c>
      <c r="FV76">
        <v>20.4071</v>
      </c>
      <c r="FW76">
        <v>5.2479899999999997</v>
      </c>
      <c r="FX76">
        <v>11.997999999999999</v>
      </c>
      <c r="FY76">
        <v>4.9638499999999999</v>
      </c>
      <c r="FZ76">
        <v>3.3010000000000002</v>
      </c>
      <c r="GA76">
        <v>9999</v>
      </c>
      <c r="GB76">
        <v>9999</v>
      </c>
      <c r="GC76">
        <v>9999</v>
      </c>
      <c r="GD76">
        <v>999.9</v>
      </c>
      <c r="GE76">
        <v>1.8710800000000001</v>
      </c>
      <c r="GF76">
        <v>1.8763700000000001</v>
      </c>
      <c r="GG76">
        <v>1.87653</v>
      </c>
      <c r="GH76">
        <v>1.87517</v>
      </c>
      <c r="GI76">
        <v>1.8775900000000001</v>
      </c>
      <c r="GJ76">
        <v>1.87344</v>
      </c>
      <c r="GK76">
        <v>1.8711500000000001</v>
      </c>
      <c r="GL76">
        <v>1.87849</v>
      </c>
      <c r="GM76">
        <v>5</v>
      </c>
      <c r="GN76">
        <v>0</v>
      </c>
      <c r="GO76">
        <v>0</v>
      </c>
      <c r="GP76">
        <v>0</v>
      </c>
      <c r="GQ76" t="s">
        <v>371</v>
      </c>
      <c r="GR76" t="s">
        <v>372</v>
      </c>
      <c r="GS76" t="s">
        <v>373</v>
      </c>
      <c r="GT76" t="s">
        <v>373</v>
      </c>
      <c r="GU76" t="s">
        <v>373</v>
      </c>
      <c r="GV76" t="s">
        <v>373</v>
      </c>
      <c r="GW76">
        <v>0</v>
      </c>
      <c r="GX76">
        <v>100</v>
      </c>
      <c r="GY76">
        <v>100</v>
      </c>
      <c r="GZ76">
        <v>-0.73899999999999999</v>
      </c>
      <c r="HA76">
        <v>0.433</v>
      </c>
      <c r="HB76">
        <v>-0.93798835811897097</v>
      </c>
      <c r="HC76">
        <v>1.17587188380478E-3</v>
      </c>
      <c r="HD76">
        <v>-6.2601144054332803E-7</v>
      </c>
      <c r="HE76">
        <v>2.41796582943236E-10</v>
      </c>
      <c r="HF76">
        <v>0.32784372776811199</v>
      </c>
      <c r="HG76">
        <v>0</v>
      </c>
      <c r="HH76">
        <v>0</v>
      </c>
      <c r="HI76">
        <v>0</v>
      </c>
      <c r="HJ76">
        <v>2</v>
      </c>
      <c r="HK76">
        <v>2154</v>
      </c>
      <c r="HL76">
        <v>1</v>
      </c>
      <c r="HM76">
        <v>23</v>
      </c>
      <c r="HN76">
        <v>3.2</v>
      </c>
      <c r="HO76">
        <v>3</v>
      </c>
      <c r="HP76">
        <v>18</v>
      </c>
      <c r="HQ76">
        <v>506.00700000000001</v>
      </c>
      <c r="HR76">
        <v>455.67099999999999</v>
      </c>
      <c r="HS76">
        <v>26.997800000000002</v>
      </c>
      <c r="HT76">
        <v>32.609900000000003</v>
      </c>
      <c r="HU76">
        <v>29.999400000000001</v>
      </c>
      <c r="HV76">
        <v>32.4953</v>
      </c>
      <c r="HW76">
        <v>32.457999999999998</v>
      </c>
      <c r="HX76">
        <v>35.355499999999999</v>
      </c>
      <c r="HY76">
        <v>7.1953199999999997</v>
      </c>
      <c r="HZ76">
        <v>15.9838</v>
      </c>
      <c r="IA76">
        <v>27</v>
      </c>
      <c r="IB76">
        <v>800</v>
      </c>
      <c r="IC76">
        <v>26.402000000000001</v>
      </c>
      <c r="ID76">
        <v>98.666499999999999</v>
      </c>
      <c r="IE76">
        <v>94.071600000000004</v>
      </c>
    </row>
    <row r="77" spans="1:239" x14ac:dyDescent="0.3">
      <c r="A77">
        <v>61</v>
      </c>
      <c r="B77">
        <v>1628185429.0999999</v>
      </c>
      <c r="C77">
        <v>10671.5</v>
      </c>
      <c r="D77" t="s">
        <v>674</v>
      </c>
      <c r="E77" t="s">
        <v>675</v>
      </c>
      <c r="F77">
        <v>0</v>
      </c>
      <c r="G77" t="s">
        <v>615</v>
      </c>
      <c r="H77" t="s">
        <v>453</v>
      </c>
      <c r="I77" t="s">
        <v>364</v>
      </c>
      <c r="J77">
        <v>1628185429.0999999</v>
      </c>
      <c r="K77">
        <f t="shared" si="46"/>
        <v>2.0792465811388114E-3</v>
      </c>
      <c r="L77">
        <f t="shared" si="47"/>
        <v>2.0792465811388112</v>
      </c>
      <c r="M77">
        <f t="shared" si="48"/>
        <v>38.524613561744609</v>
      </c>
      <c r="N77">
        <f t="shared" si="49"/>
        <v>951.55799999999999</v>
      </c>
      <c r="O77">
        <f t="shared" si="50"/>
        <v>469.59180112585159</v>
      </c>
      <c r="P77">
        <f t="shared" si="51"/>
        <v>46.866667240620757</v>
      </c>
      <c r="Q77">
        <f t="shared" si="52"/>
        <v>94.968336413094008</v>
      </c>
      <c r="R77">
        <f t="shared" si="53"/>
        <v>0.13572550091561009</v>
      </c>
      <c r="S77">
        <f t="shared" si="54"/>
        <v>2.921919975214712</v>
      </c>
      <c r="T77">
        <f t="shared" si="55"/>
        <v>0.13231781464973416</v>
      </c>
      <c r="U77">
        <f t="shared" si="56"/>
        <v>8.2997675122915643E-2</v>
      </c>
      <c r="V77">
        <f t="shared" si="57"/>
        <v>321.54909338123446</v>
      </c>
      <c r="W77">
        <f t="shared" si="58"/>
        <v>31.197911318473459</v>
      </c>
      <c r="X77">
        <f t="shared" si="59"/>
        <v>30.762599999999999</v>
      </c>
      <c r="Y77">
        <f t="shared" si="60"/>
        <v>4.4506712319917741</v>
      </c>
      <c r="Z77">
        <f t="shared" si="61"/>
        <v>69.647402470533081</v>
      </c>
      <c r="AA77">
        <f t="shared" si="62"/>
        <v>2.9404357009631998</v>
      </c>
      <c r="AB77">
        <f t="shared" si="63"/>
        <v>4.2218885366288577</v>
      </c>
      <c r="AC77">
        <f t="shared" si="64"/>
        <v>1.5102355310285742</v>
      </c>
      <c r="AD77">
        <f t="shared" si="65"/>
        <v>-91.69477422822159</v>
      </c>
      <c r="AE77">
        <f t="shared" si="66"/>
        <v>-145.05044696723652</v>
      </c>
      <c r="AF77">
        <f t="shared" si="67"/>
        <v>-11.071071202915833</v>
      </c>
      <c r="AG77">
        <f t="shared" si="68"/>
        <v>73.732800982860482</v>
      </c>
      <c r="AH77">
        <v>0</v>
      </c>
      <c r="AI77">
        <v>0</v>
      </c>
      <c r="AJ77">
        <f t="shared" si="69"/>
        <v>1</v>
      </c>
      <c r="AK77">
        <f t="shared" si="70"/>
        <v>0</v>
      </c>
      <c r="AL77">
        <f t="shared" si="71"/>
        <v>52156.41896204916</v>
      </c>
      <c r="AM77" t="s">
        <v>365</v>
      </c>
      <c r="AN77">
        <v>10238.9</v>
      </c>
      <c r="AO77">
        <v>302.21199999999999</v>
      </c>
      <c r="AP77">
        <v>4052.3</v>
      </c>
      <c r="AQ77">
        <f t="shared" si="72"/>
        <v>0.92542210596451402</v>
      </c>
      <c r="AR77">
        <v>-0.32343011824092399</v>
      </c>
      <c r="AS77" t="s">
        <v>676</v>
      </c>
      <c r="AT77">
        <v>10302.9</v>
      </c>
      <c r="AU77">
        <v>921.35711538461499</v>
      </c>
      <c r="AV77">
        <v>1423.81</v>
      </c>
      <c r="AW77">
        <f t="shared" si="73"/>
        <v>0.35289321230739001</v>
      </c>
      <c r="AX77">
        <v>0.5</v>
      </c>
      <c r="AY77">
        <f t="shared" si="74"/>
        <v>1681.3989001975306</v>
      </c>
      <c r="AZ77">
        <f t="shared" si="75"/>
        <v>38.524613561744609</v>
      </c>
      <c r="BA77">
        <f t="shared" si="76"/>
        <v>296.67712953040962</v>
      </c>
      <c r="BB77">
        <f t="shared" si="77"/>
        <v>2.3104596818412135E-2</v>
      </c>
      <c r="BC77">
        <f t="shared" si="78"/>
        <v>1.8460960380949707</v>
      </c>
      <c r="BD77">
        <f t="shared" si="79"/>
        <v>265.63932152264164</v>
      </c>
      <c r="BE77" t="s">
        <v>677</v>
      </c>
      <c r="BF77">
        <v>642.04</v>
      </c>
      <c r="BG77">
        <f t="shared" si="80"/>
        <v>642.04</v>
      </c>
      <c r="BH77">
        <f t="shared" si="81"/>
        <v>0.54906904713409799</v>
      </c>
      <c r="BI77">
        <f t="shared" si="82"/>
        <v>0.6427119032648797</v>
      </c>
      <c r="BJ77">
        <f t="shared" si="83"/>
        <v>0.77075941423821059</v>
      </c>
      <c r="BK77">
        <f t="shared" si="84"/>
        <v>0.44797947626099993</v>
      </c>
      <c r="BL77">
        <f t="shared" si="85"/>
        <v>0.70091421854633817</v>
      </c>
      <c r="BM77">
        <f t="shared" si="86"/>
        <v>0.44786841440946212</v>
      </c>
      <c r="BN77">
        <f t="shared" si="87"/>
        <v>0.55213158559053788</v>
      </c>
      <c r="BO77">
        <f t="shared" si="88"/>
        <v>2000.24</v>
      </c>
      <c r="BP77">
        <f t="shared" si="89"/>
        <v>1681.3989001975306</v>
      </c>
      <c r="BQ77">
        <f t="shared" si="90"/>
        <v>0.84059857826937301</v>
      </c>
      <c r="BR77">
        <f t="shared" si="91"/>
        <v>0.16075525605989005</v>
      </c>
      <c r="BS77">
        <v>6</v>
      </c>
      <c r="BT77">
        <v>0.5</v>
      </c>
      <c r="BU77" t="s">
        <v>368</v>
      </c>
      <c r="BV77">
        <v>2</v>
      </c>
      <c r="BW77">
        <v>1628185429.0999999</v>
      </c>
      <c r="BX77">
        <v>951.55799999999999</v>
      </c>
      <c r="BY77">
        <v>1000.14</v>
      </c>
      <c r="BZ77">
        <v>29.462399999999999</v>
      </c>
      <c r="CA77">
        <v>27.041899999999998</v>
      </c>
      <c r="CB77">
        <v>952.20100000000002</v>
      </c>
      <c r="CC77">
        <v>29.0273</v>
      </c>
      <c r="CD77">
        <v>500.22399999999999</v>
      </c>
      <c r="CE77">
        <v>99.702799999999996</v>
      </c>
      <c r="CF77">
        <v>0.100193</v>
      </c>
      <c r="CG77">
        <v>29.841799999999999</v>
      </c>
      <c r="CH77">
        <v>30.762599999999999</v>
      </c>
      <c r="CI77">
        <v>999.9</v>
      </c>
      <c r="CJ77">
        <v>0</v>
      </c>
      <c r="CK77">
        <v>0</v>
      </c>
      <c r="CL77">
        <v>9986.25</v>
      </c>
      <c r="CM77">
        <v>0</v>
      </c>
      <c r="CN77">
        <v>509.07400000000001</v>
      </c>
      <c r="CO77">
        <v>-48.5792</v>
      </c>
      <c r="CP77">
        <v>980.44399999999996</v>
      </c>
      <c r="CQ77">
        <v>1027.93</v>
      </c>
      <c r="CR77">
        <v>2.42049</v>
      </c>
      <c r="CS77">
        <v>1000.14</v>
      </c>
      <c r="CT77">
        <v>27.041899999999998</v>
      </c>
      <c r="CU77">
        <v>2.9374799999999999</v>
      </c>
      <c r="CV77">
        <v>2.6961499999999998</v>
      </c>
      <c r="CW77">
        <v>23.677700000000002</v>
      </c>
      <c r="CX77">
        <v>22.261700000000001</v>
      </c>
      <c r="CY77">
        <v>2000.24</v>
      </c>
      <c r="CZ77">
        <v>0.97999800000000004</v>
      </c>
      <c r="DA77">
        <v>2.0002099999999998E-2</v>
      </c>
      <c r="DB77">
        <v>0</v>
      </c>
      <c r="DC77">
        <v>921.58900000000006</v>
      </c>
      <c r="DD77">
        <v>4.9996700000000001</v>
      </c>
      <c r="DE77">
        <v>18467.8</v>
      </c>
      <c r="DF77">
        <v>16736</v>
      </c>
      <c r="DG77">
        <v>47.561999999999998</v>
      </c>
      <c r="DH77">
        <v>48.75</v>
      </c>
      <c r="DI77">
        <v>48.311999999999998</v>
      </c>
      <c r="DJ77">
        <v>48.125</v>
      </c>
      <c r="DK77">
        <v>49</v>
      </c>
      <c r="DL77">
        <v>1955.33</v>
      </c>
      <c r="DM77">
        <v>39.909999999999997</v>
      </c>
      <c r="DN77">
        <v>0</v>
      </c>
      <c r="DO77">
        <v>189.19999980926499</v>
      </c>
      <c r="DP77">
        <v>0</v>
      </c>
      <c r="DQ77">
        <v>921.35711538461499</v>
      </c>
      <c r="DR77">
        <v>4.9731623938096101</v>
      </c>
      <c r="DS77">
        <v>16.5572649434786</v>
      </c>
      <c r="DT77">
        <v>18462.634615384599</v>
      </c>
      <c r="DU77">
        <v>15</v>
      </c>
      <c r="DV77">
        <v>1628185340.0999999</v>
      </c>
      <c r="DW77" t="s">
        <v>678</v>
      </c>
      <c r="DX77">
        <v>1628185266.5999999</v>
      </c>
      <c r="DY77">
        <v>1628185320.5999999</v>
      </c>
      <c r="DZ77">
        <v>66</v>
      </c>
      <c r="EA77">
        <v>-0.46500000000000002</v>
      </c>
      <c r="EB77">
        <v>2E-3</v>
      </c>
      <c r="EC77">
        <v>-0.73899999999999999</v>
      </c>
      <c r="ED77">
        <v>0.435</v>
      </c>
      <c r="EE77">
        <v>800</v>
      </c>
      <c r="EF77">
        <v>27</v>
      </c>
      <c r="EG77">
        <v>0.06</v>
      </c>
      <c r="EH77">
        <v>0.04</v>
      </c>
      <c r="EI77">
        <v>38.5901773700541</v>
      </c>
      <c r="EJ77">
        <v>-0.990291436288534</v>
      </c>
      <c r="EK77">
        <v>0.16305475106589201</v>
      </c>
      <c r="EL77">
        <v>1</v>
      </c>
      <c r="EM77">
        <v>0.13686334350364401</v>
      </c>
      <c r="EN77">
        <v>-1.04058959286787E-2</v>
      </c>
      <c r="EO77">
        <v>2.0837932007220601E-3</v>
      </c>
      <c r="EP77">
        <v>1</v>
      </c>
      <c r="EQ77">
        <v>2</v>
      </c>
      <c r="ER77">
        <v>2</v>
      </c>
      <c r="ES77" t="s">
        <v>370</v>
      </c>
      <c r="ET77">
        <v>2.9214500000000001</v>
      </c>
      <c r="EU77">
        <v>2.7865799999999998</v>
      </c>
      <c r="EV77">
        <v>0.163554</v>
      </c>
      <c r="EW77">
        <v>0.16973199999999999</v>
      </c>
      <c r="EX77">
        <v>0.13278499999999999</v>
      </c>
      <c r="EY77">
        <v>0.12648499999999999</v>
      </c>
      <c r="EZ77">
        <v>20342.2</v>
      </c>
      <c r="FA77">
        <v>17488.099999999999</v>
      </c>
      <c r="FB77">
        <v>24022.1</v>
      </c>
      <c r="FC77">
        <v>20670</v>
      </c>
      <c r="FD77">
        <v>30603.1</v>
      </c>
      <c r="FE77">
        <v>25839.599999999999</v>
      </c>
      <c r="FF77">
        <v>39119.699999999997</v>
      </c>
      <c r="FG77">
        <v>32885.4</v>
      </c>
      <c r="FH77">
        <v>2.02095</v>
      </c>
      <c r="FI77">
        <v>1.85043</v>
      </c>
      <c r="FJ77">
        <v>0.153199</v>
      </c>
      <c r="FK77">
        <v>0</v>
      </c>
      <c r="FL77">
        <v>28.267499999999998</v>
      </c>
      <c r="FM77">
        <v>999.9</v>
      </c>
      <c r="FN77">
        <v>36.027000000000001</v>
      </c>
      <c r="FO77">
        <v>42.781999999999996</v>
      </c>
      <c r="FP77">
        <v>31.035499999999999</v>
      </c>
      <c r="FQ77">
        <v>59.867699999999999</v>
      </c>
      <c r="FR77">
        <v>33.637799999999999</v>
      </c>
      <c r="FS77">
        <v>1</v>
      </c>
      <c r="FT77">
        <v>0.38129600000000002</v>
      </c>
      <c r="FU77">
        <v>1.6899500000000001</v>
      </c>
      <c r="FV77">
        <v>20.410399999999999</v>
      </c>
      <c r="FW77">
        <v>5.2482899999999999</v>
      </c>
      <c r="FX77">
        <v>11.997999999999999</v>
      </c>
      <c r="FY77">
        <v>4.9638</v>
      </c>
      <c r="FZ77">
        <v>3.3010000000000002</v>
      </c>
      <c r="GA77">
        <v>9999</v>
      </c>
      <c r="GB77">
        <v>9999</v>
      </c>
      <c r="GC77">
        <v>9999</v>
      </c>
      <c r="GD77">
        <v>999.9</v>
      </c>
      <c r="GE77">
        <v>1.87107</v>
      </c>
      <c r="GF77">
        <v>1.8763700000000001</v>
      </c>
      <c r="GG77">
        <v>1.87653</v>
      </c>
      <c r="GH77">
        <v>1.87517</v>
      </c>
      <c r="GI77">
        <v>1.8775900000000001</v>
      </c>
      <c r="GJ77">
        <v>1.87347</v>
      </c>
      <c r="GK77">
        <v>1.87117</v>
      </c>
      <c r="GL77">
        <v>1.8785099999999999</v>
      </c>
      <c r="GM77">
        <v>5</v>
      </c>
      <c r="GN77">
        <v>0</v>
      </c>
      <c r="GO77">
        <v>0</v>
      </c>
      <c r="GP77">
        <v>0</v>
      </c>
      <c r="GQ77" t="s">
        <v>371</v>
      </c>
      <c r="GR77" t="s">
        <v>372</v>
      </c>
      <c r="GS77" t="s">
        <v>373</v>
      </c>
      <c r="GT77" t="s">
        <v>373</v>
      </c>
      <c r="GU77" t="s">
        <v>373</v>
      </c>
      <c r="GV77" t="s">
        <v>373</v>
      </c>
      <c r="GW77">
        <v>0</v>
      </c>
      <c r="GX77">
        <v>100</v>
      </c>
      <c r="GY77">
        <v>100</v>
      </c>
      <c r="GZ77">
        <v>-0.64300000000000002</v>
      </c>
      <c r="HA77">
        <v>0.43509999999999999</v>
      </c>
      <c r="HB77">
        <v>-1.40330719041618</v>
      </c>
      <c r="HC77">
        <v>1.17587188380478E-3</v>
      </c>
      <c r="HD77">
        <v>-6.2601144054332803E-7</v>
      </c>
      <c r="HE77">
        <v>2.41796582943236E-10</v>
      </c>
      <c r="HF77">
        <v>0.43511499999999598</v>
      </c>
      <c r="HG77">
        <v>0</v>
      </c>
      <c r="HH77">
        <v>0</v>
      </c>
      <c r="HI77">
        <v>0</v>
      </c>
      <c r="HJ77">
        <v>2</v>
      </c>
      <c r="HK77">
        <v>2154</v>
      </c>
      <c r="HL77">
        <v>1</v>
      </c>
      <c r="HM77">
        <v>23</v>
      </c>
      <c r="HN77">
        <v>2.7</v>
      </c>
      <c r="HO77">
        <v>1.8</v>
      </c>
      <c r="HP77">
        <v>18</v>
      </c>
      <c r="HQ77">
        <v>505.74200000000002</v>
      </c>
      <c r="HR77">
        <v>460.22300000000001</v>
      </c>
      <c r="HS77">
        <v>27.001799999999999</v>
      </c>
      <c r="HT77">
        <v>32.18</v>
      </c>
      <c r="HU77">
        <v>29.999300000000002</v>
      </c>
      <c r="HV77">
        <v>32.158299999999997</v>
      </c>
      <c r="HW77">
        <v>32.139000000000003</v>
      </c>
      <c r="HX77">
        <v>42.478000000000002</v>
      </c>
      <c r="HY77">
        <v>12.6769</v>
      </c>
      <c r="HZ77">
        <v>22.4696</v>
      </c>
      <c r="IA77">
        <v>27</v>
      </c>
      <c r="IB77">
        <v>1000</v>
      </c>
      <c r="IC77">
        <v>26.9346</v>
      </c>
      <c r="ID77">
        <v>98.765199999999993</v>
      </c>
      <c r="IE77">
        <v>94.105699999999999</v>
      </c>
    </row>
    <row r="78" spans="1:239" x14ac:dyDescent="0.3">
      <c r="A78">
        <v>62</v>
      </c>
      <c r="B78">
        <v>1628185562.5999999</v>
      </c>
      <c r="C78">
        <v>10805</v>
      </c>
      <c r="D78" t="s">
        <v>679</v>
      </c>
      <c r="E78" t="s">
        <v>680</v>
      </c>
      <c r="F78">
        <v>0</v>
      </c>
      <c r="G78" t="s">
        <v>615</v>
      </c>
      <c r="H78" t="s">
        <v>453</v>
      </c>
      <c r="I78" t="s">
        <v>364</v>
      </c>
      <c r="J78">
        <v>1628185562.5999999</v>
      </c>
      <c r="K78">
        <f t="shared" si="46"/>
        <v>2.0210519135609503E-3</v>
      </c>
      <c r="L78">
        <f t="shared" si="47"/>
        <v>2.0210519135609504</v>
      </c>
      <c r="M78">
        <f t="shared" si="48"/>
        <v>42.758060760474784</v>
      </c>
      <c r="N78">
        <f t="shared" si="49"/>
        <v>1145.8699999999999</v>
      </c>
      <c r="O78">
        <f t="shared" si="50"/>
        <v>581.83972726237414</v>
      </c>
      <c r="P78">
        <f t="shared" si="51"/>
        <v>58.067742094960579</v>
      </c>
      <c r="Q78">
        <f t="shared" si="52"/>
        <v>114.35809642532001</v>
      </c>
      <c r="R78">
        <f t="shared" si="53"/>
        <v>0.12888842004267603</v>
      </c>
      <c r="S78">
        <f t="shared" si="54"/>
        <v>2.9239539051957726</v>
      </c>
      <c r="T78">
        <f t="shared" si="55"/>
        <v>0.12581329955729487</v>
      </c>
      <c r="U78">
        <f t="shared" si="56"/>
        <v>7.890348876071368E-2</v>
      </c>
      <c r="V78">
        <f t="shared" si="57"/>
        <v>321.48525338131071</v>
      </c>
      <c r="W78">
        <f t="shared" si="58"/>
        <v>31.360946674232792</v>
      </c>
      <c r="X78">
        <f t="shared" si="59"/>
        <v>31.002500000000001</v>
      </c>
      <c r="Y78">
        <f t="shared" si="60"/>
        <v>4.5120214192472101</v>
      </c>
      <c r="Z78">
        <f t="shared" si="61"/>
        <v>69.721405455320607</v>
      </c>
      <c r="AA78">
        <f t="shared" si="62"/>
        <v>2.9689272806932006</v>
      </c>
      <c r="AB78">
        <f t="shared" si="63"/>
        <v>4.2582722785124734</v>
      </c>
      <c r="AC78">
        <f t="shared" si="64"/>
        <v>1.5430941385540096</v>
      </c>
      <c r="AD78">
        <f t="shared" si="65"/>
        <v>-89.128389388037903</v>
      </c>
      <c r="AE78">
        <f t="shared" si="66"/>
        <v>-159.43325565039561</v>
      </c>
      <c r="AF78">
        <f t="shared" si="67"/>
        <v>-12.183811050513986</v>
      </c>
      <c r="AG78">
        <f t="shared" si="68"/>
        <v>60.739797292363193</v>
      </c>
      <c r="AH78">
        <v>0</v>
      </c>
      <c r="AI78">
        <v>0</v>
      </c>
      <c r="AJ78">
        <f t="shared" si="69"/>
        <v>1</v>
      </c>
      <c r="AK78">
        <f t="shared" si="70"/>
        <v>0</v>
      </c>
      <c r="AL78">
        <f t="shared" si="71"/>
        <v>52188.747299857823</v>
      </c>
      <c r="AM78" t="s">
        <v>365</v>
      </c>
      <c r="AN78">
        <v>10238.9</v>
      </c>
      <c r="AO78">
        <v>302.21199999999999</v>
      </c>
      <c r="AP78">
        <v>4052.3</v>
      </c>
      <c r="AQ78">
        <f t="shared" si="72"/>
        <v>0.92542210596451402</v>
      </c>
      <c r="AR78">
        <v>-0.32343011824092399</v>
      </c>
      <c r="AS78" t="s">
        <v>681</v>
      </c>
      <c r="AT78">
        <v>10302.700000000001</v>
      </c>
      <c r="AU78">
        <v>926.084846153846</v>
      </c>
      <c r="AV78">
        <v>1427.52</v>
      </c>
      <c r="AW78">
        <f t="shared" si="73"/>
        <v>0.3512631373614058</v>
      </c>
      <c r="AX78">
        <v>0.5</v>
      </c>
      <c r="AY78">
        <f t="shared" si="74"/>
        <v>1681.0629001975701</v>
      </c>
      <c r="AZ78">
        <f t="shared" si="75"/>
        <v>42.758060760474784</v>
      </c>
      <c r="BA78">
        <f t="shared" si="76"/>
        <v>295.24771421263114</v>
      </c>
      <c r="BB78">
        <f t="shared" si="77"/>
        <v>2.5627530578214812E-2</v>
      </c>
      <c r="BC78">
        <f t="shared" si="78"/>
        <v>1.8386992826720467</v>
      </c>
      <c r="BD78">
        <f t="shared" si="79"/>
        <v>265.76818653642795</v>
      </c>
      <c r="BE78" t="s">
        <v>682</v>
      </c>
      <c r="BF78">
        <v>641.94000000000005</v>
      </c>
      <c r="BG78">
        <f t="shared" si="80"/>
        <v>641.94000000000005</v>
      </c>
      <c r="BH78">
        <f t="shared" si="81"/>
        <v>0.55031102891728301</v>
      </c>
      <c r="BI78">
        <f t="shared" si="82"/>
        <v>0.63829928695505744</v>
      </c>
      <c r="BJ78">
        <f t="shared" si="83"/>
        <v>0.76964895201679595</v>
      </c>
      <c r="BK78">
        <f t="shared" si="84"/>
        <v>0.44559814188307023</v>
      </c>
      <c r="BL78">
        <f t="shared" si="85"/>
        <v>0.69992490842881561</v>
      </c>
      <c r="BM78">
        <f t="shared" si="86"/>
        <v>0.44245389174617794</v>
      </c>
      <c r="BN78">
        <f t="shared" si="87"/>
        <v>0.557546108253822</v>
      </c>
      <c r="BO78">
        <f t="shared" si="88"/>
        <v>1999.84</v>
      </c>
      <c r="BP78">
        <f t="shared" si="89"/>
        <v>1681.0629001975701</v>
      </c>
      <c r="BQ78">
        <f t="shared" si="90"/>
        <v>0.84059869799462461</v>
      </c>
      <c r="BR78">
        <f t="shared" si="91"/>
        <v>0.16075548712962573</v>
      </c>
      <c r="BS78">
        <v>6</v>
      </c>
      <c r="BT78">
        <v>0.5</v>
      </c>
      <c r="BU78" t="s">
        <v>368</v>
      </c>
      <c r="BV78">
        <v>2</v>
      </c>
      <c r="BW78">
        <v>1628185562.5999999</v>
      </c>
      <c r="BX78">
        <v>1145.8699999999999</v>
      </c>
      <c r="BY78">
        <v>1199.94</v>
      </c>
      <c r="BZ78">
        <v>29.748699999999999</v>
      </c>
      <c r="CA78">
        <v>27.3964</v>
      </c>
      <c r="CB78">
        <v>1147.05</v>
      </c>
      <c r="CC78">
        <v>29.2806</v>
      </c>
      <c r="CD78">
        <v>500.173</v>
      </c>
      <c r="CE78">
        <v>99.700100000000006</v>
      </c>
      <c r="CF78">
        <v>0.100136</v>
      </c>
      <c r="CG78">
        <v>29.991099999999999</v>
      </c>
      <c r="CH78">
        <v>31.002500000000001</v>
      </c>
      <c r="CI78">
        <v>999.9</v>
      </c>
      <c r="CJ78">
        <v>0</v>
      </c>
      <c r="CK78">
        <v>0</v>
      </c>
      <c r="CL78">
        <v>9998.1200000000008</v>
      </c>
      <c r="CM78">
        <v>0</v>
      </c>
      <c r="CN78">
        <v>490.72300000000001</v>
      </c>
      <c r="CO78">
        <v>-54.066499999999998</v>
      </c>
      <c r="CP78">
        <v>1181</v>
      </c>
      <c r="CQ78">
        <v>1233.74</v>
      </c>
      <c r="CR78">
        <v>2.3523000000000001</v>
      </c>
      <c r="CS78">
        <v>1199.94</v>
      </c>
      <c r="CT78">
        <v>27.3964</v>
      </c>
      <c r="CU78">
        <v>2.9659499999999999</v>
      </c>
      <c r="CV78">
        <v>2.73142</v>
      </c>
      <c r="CW78">
        <v>23.838000000000001</v>
      </c>
      <c r="CX78">
        <v>22.4754</v>
      </c>
      <c r="CY78">
        <v>1999.84</v>
      </c>
      <c r="CZ78">
        <v>0.97999499999999995</v>
      </c>
      <c r="DA78">
        <v>2.0005100000000001E-2</v>
      </c>
      <c r="DB78">
        <v>0</v>
      </c>
      <c r="DC78">
        <v>924.71500000000003</v>
      </c>
      <c r="DD78">
        <v>4.9996700000000001</v>
      </c>
      <c r="DE78">
        <v>18567.400000000001</v>
      </c>
      <c r="DF78">
        <v>16732.7</v>
      </c>
      <c r="DG78">
        <v>47.686999999999998</v>
      </c>
      <c r="DH78">
        <v>49.061999999999998</v>
      </c>
      <c r="DI78">
        <v>48.375</v>
      </c>
      <c r="DJ78">
        <v>48.375</v>
      </c>
      <c r="DK78">
        <v>49.125</v>
      </c>
      <c r="DL78">
        <v>1954.93</v>
      </c>
      <c r="DM78">
        <v>39.909999999999997</v>
      </c>
      <c r="DN78">
        <v>0</v>
      </c>
      <c r="DO78">
        <v>133</v>
      </c>
      <c r="DP78">
        <v>0</v>
      </c>
      <c r="DQ78">
        <v>926.084846153846</v>
      </c>
      <c r="DR78">
        <v>-9.8944957153740898</v>
      </c>
      <c r="DS78">
        <v>-192.72136755033</v>
      </c>
      <c r="DT78">
        <v>18591.011538461498</v>
      </c>
      <c r="DU78">
        <v>15</v>
      </c>
      <c r="DV78">
        <v>1628185506.5999999</v>
      </c>
      <c r="DW78" t="s">
        <v>683</v>
      </c>
      <c r="DX78">
        <v>1628185506.5999999</v>
      </c>
      <c r="DY78">
        <v>1628185497.0999999</v>
      </c>
      <c r="DZ78">
        <v>67</v>
      </c>
      <c r="EA78">
        <v>-0.67</v>
      </c>
      <c r="EB78">
        <v>3.3000000000000002E-2</v>
      </c>
      <c r="EC78">
        <v>-1.1459999999999999</v>
      </c>
      <c r="ED78">
        <v>0.46800000000000003</v>
      </c>
      <c r="EE78">
        <v>1200</v>
      </c>
      <c r="EF78">
        <v>27</v>
      </c>
      <c r="EG78">
        <v>7.0000000000000007E-2</v>
      </c>
      <c r="EH78">
        <v>0.04</v>
      </c>
      <c r="EI78">
        <v>42.932469649521401</v>
      </c>
      <c r="EJ78">
        <v>-0.97786302687064297</v>
      </c>
      <c r="EK78">
        <v>0.15308516528746099</v>
      </c>
      <c r="EL78">
        <v>1</v>
      </c>
      <c r="EM78">
        <v>0.13281679821421699</v>
      </c>
      <c r="EN78">
        <v>-1.38810741229397E-2</v>
      </c>
      <c r="EO78">
        <v>2.1579706085960199E-3</v>
      </c>
      <c r="EP78">
        <v>1</v>
      </c>
      <c r="EQ78">
        <v>2</v>
      </c>
      <c r="ER78">
        <v>2</v>
      </c>
      <c r="ES78" t="s">
        <v>370</v>
      </c>
      <c r="ET78">
        <v>2.9214600000000002</v>
      </c>
      <c r="EU78">
        <v>2.7866200000000001</v>
      </c>
      <c r="EV78">
        <v>0.18409400000000001</v>
      </c>
      <c r="EW78">
        <v>0.19037499999999999</v>
      </c>
      <c r="EX78">
        <v>0.13361700000000001</v>
      </c>
      <c r="EY78">
        <v>0.12764300000000001</v>
      </c>
      <c r="EZ78">
        <v>19847</v>
      </c>
      <c r="FA78">
        <v>17051.599999999999</v>
      </c>
      <c r="FB78">
        <v>24027.7</v>
      </c>
      <c r="FC78">
        <v>20668.099999999999</v>
      </c>
      <c r="FD78">
        <v>30579.8</v>
      </c>
      <c r="FE78">
        <v>25800.9</v>
      </c>
      <c r="FF78">
        <v>39128.300000000003</v>
      </c>
      <c r="FG78">
        <v>32880.1</v>
      </c>
      <c r="FH78">
        <v>2.0224000000000002</v>
      </c>
      <c r="FI78">
        <v>1.85405</v>
      </c>
      <c r="FJ78">
        <v>0.13788800000000001</v>
      </c>
      <c r="FK78">
        <v>0</v>
      </c>
      <c r="FL78">
        <v>28.758099999999999</v>
      </c>
      <c r="FM78">
        <v>999.9</v>
      </c>
      <c r="FN78">
        <v>37.578000000000003</v>
      </c>
      <c r="FO78">
        <v>42.621000000000002</v>
      </c>
      <c r="FP78">
        <v>32.102200000000003</v>
      </c>
      <c r="FQ78">
        <v>60.3977</v>
      </c>
      <c r="FR78">
        <v>33.613799999999998</v>
      </c>
      <c r="FS78">
        <v>1</v>
      </c>
      <c r="FT78">
        <v>0.37349100000000002</v>
      </c>
      <c r="FU78">
        <v>1.85791</v>
      </c>
      <c r="FV78">
        <v>20.407800000000002</v>
      </c>
      <c r="FW78">
        <v>5.2505300000000004</v>
      </c>
      <c r="FX78">
        <v>11.997999999999999</v>
      </c>
      <c r="FY78">
        <v>4.9638</v>
      </c>
      <c r="FZ78">
        <v>3.3010000000000002</v>
      </c>
      <c r="GA78">
        <v>9999</v>
      </c>
      <c r="GB78">
        <v>9999</v>
      </c>
      <c r="GC78">
        <v>9999</v>
      </c>
      <c r="GD78">
        <v>999.9</v>
      </c>
      <c r="GE78">
        <v>1.8711199999999999</v>
      </c>
      <c r="GF78">
        <v>1.8763700000000001</v>
      </c>
      <c r="GG78">
        <v>1.87653</v>
      </c>
      <c r="GH78">
        <v>1.87517</v>
      </c>
      <c r="GI78">
        <v>1.8775900000000001</v>
      </c>
      <c r="GJ78">
        <v>1.8734599999999999</v>
      </c>
      <c r="GK78">
        <v>1.8711899999999999</v>
      </c>
      <c r="GL78">
        <v>1.8785099999999999</v>
      </c>
      <c r="GM78">
        <v>5</v>
      </c>
      <c r="GN78">
        <v>0</v>
      </c>
      <c r="GO78">
        <v>0</v>
      </c>
      <c r="GP78">
        <v>0</v>
      </c>
      <c r="GQ78" t="s">
        <v>371</v>
      </c>
      <c r="GR78" t="s">
        <v>372</v>
      </c>
      <c r="GS78" t="s">
        <v>373</v>
      </c>
      <c r="GT78" t="s">
        <v>373</v>
      </c>
      <c r="GU78" t="s">
        <v>373</v>
      </c>
      <c r="GV78" t="s">
        <v>373</v>
      </c>
      <c r="GW78">
        <v>0</v>
      </c>
      <c r="GX78">
        <v>100</v>
      </c>
      <c r="GY78">
        <v>100</v>
      </c>
      <c r="GZ78">
        <v>-1.18</v>
      </c>
      <c r="HA78">
        <v>0.46810000000000002</v>
      </c>
      <c r="HB78">
        <v>-2.07403518025956</v>
      </c>
      <c r="HC78">
        <v>1.17587188380478E-3</v>
      </c>
      <c r="HD78">
        <v>-6.2601144054332803E-7</v>
      </c>
      <c r="HE78">
        <v>2.41796582943236E-10</v>
      </c>
      <c r="HF78">
        <v>0.46805714285714101</v>
      </c>
      <c r="HG78">
        <v>0</v>
      </c>
      <c r="HH78">
        <v>0</v>
      </c>
      <c r="HI78">
        <v>0</v>
      </c>
      <c r="HJ78">
        <v>2</v>
      </c>
      <c r="HK78">
        <v>2154</v>
      </c>
      <c r="HL78">
        <v>1</v>
      </c>
      <c r="HM78">
        <v>23</v>
      </c>
      <c r="HN78">
        <v>0.9</v>
      </c>
      <c r="HO78">
        <v>1.1000000000000001</v>
      </c>
      <c r="HP78">
        <v>18</v>
      </c>
      <c r="HQ78">
        <v>505.608</v>
      </c>
      <c r="HR78">
        <v>461.61099999999999</v>
      </c>
      <c r="HS78">
        <v>27.001999999999999</v>
      </c>
      <c r="HT78">
        <v>32.054099999999998</v>
      </c>
      <c r="HU78">
        <v>30.0002</v>
      </c>
      <c r="HV78">
        <v>32.025500000000001</v>
      </c>
      <c r="HW78">
        <v>32.011499999999998</v>
      </c>
      <c r="HX78">
        <v>49.393999999999998</v>
      </c>
      <c r="HY78">
        <v>16.457100000000001</v>
      </c>
      <c r="HZ78">
        <v>25.5275</v>
      </c>
      <c r="IA78">
        <v>27</v>
      </c>
      <c r="IB78">
        <v>1200</v>
      </c>
      <c r="IC78">
        <v>27.277799999999999</v>
      </c>
      <c r="ID78">
        <v>98.787499999999994</v>
      </c>
      <c r="IE78">
        <v>94.093199999999996</v>
      </c>
    </row>
    <row r="79" spans="1:239" x14ac:dyDescent="0.3">
      <c r="A79">
        <v>63</v>
      </c>
      <c r="B79">
        <v>1628185679.5999999</v>
      </c>
      <c r="C79">
        <v>10922</v>
      </c>
      <c r="D79" t="s">
        <v>684</v>
      </c>
      <c r="E79" t="s">
        <v>685</v>
      </c>
      <c r="F79">
        <v>0</v>
      </c>
      <c r="G79" t="s">
        <v>615</v>
      </c>
      <c r="H79" t="s">
        <v>453</v>
      </c>
      <c r="I79" t="s">
        <v>364</v>
      </c>
      <c r="J79">
        <v>1628185679.5999999</v>
      </c>
      <c r="K79">
        <f t="shared" si="46"/>
        <v>2.1132166191029015E-3</v>
      </c>
      <c r="L79">
        <f t="shared" si="47"/>
        <v>2.1132166191029014</v>
      </c>
      <c r="M79">
        <f t="shared" si="48"/>
        <v>45.959548712050456</v>
      </c>
      <c r="N79">
        <f t="shared" si="49"/>
        <v>1441.23</v>
      </c>
      <c r="O79">
        <f t="shared" si="50"/>
        <v>837.69083585228793</v>
      </c>
      <c r="P79">
        <f t="shared" si="51"/>
        <v>83.601760788372218</v>
      </c>
      <c r="Q79">
        <f t="shared" si="52"/>
        <v>143.83512454023298</v>
      </c>
      <c r="R79">
        <f t="shared" si="53"/>
        <v>0.13095321885518671</v>
      </c>
      <c r="S79">
        <f t="shared" si="54"/>
        <v>2.9213269344624102</v>
      </c>
      <c r="T79">
        <f t="shared" si="55"/>
        <v>0.12777730964229631</v>
      </c>
      <c r="U79">
        <f t="shared" si="56"/>
        <v>8.0139746146091553E-2</v>
      </c>
      <c r="V79">
        <f t="shared" si="57"/>
        <v>321.51180638118274</v>
      </c>
      <c r="W79">
        <f t="shared" si="58"/>
        <v>31.537078384241383</v>
      </c>
      <c r="X79">
        <f t="shared" si="59"/>
        <v>31.3001</v>
      </c>
      <c r="Y79">
        <f t="shared" si="60"/>
        <v>4.5891500360707989</v>
      </c>
      <c r="Z79">
        <f t="shared" si="61"/>
        <v>69.683280386368594</v>
      </c>
      <c r="AA79">
        <f t="shared" si="62"/>
        <v>3.0013929320254</v>
      </c>
      <c r="AB79">
        <f t="shared" si="63"/>
        <v>4.3071923643430123</v>
      </c>
      <c r="AC79">
        <f t="shared" si="64"/>
        <v>1.5877571040453988</v>
      </c>
      <c r="AD79">
        <f t="shared" si="65"/>
        <v>-93.192852902437963</v>
      </c>
      <c r="AE79">
        <f t="shared" si="66"/>
        <v>-174.81898123671849</v>
      </c>
      <c r="AF79">
        <f t="shared" si="67"/>
        <v>-13.404447616072392</v>
      </c>
      <c r="AG79">
        <f t="shared" si="68"/>
        <v>40.095524625953914</v>
      </c>
      <c r="AH79">
        <v>0</v>
      </c>
      <c r="AI79">
        <v>0</v>
      </c>
      <c r="AJ79">
        <f t="shared" si="69"/>
        <v>1</v>
      </c>
      <c r="AK79">
        <f t="shared" si="70"/>
        <v>0</v>
      </c>
      <c r="AL79">
        <f t="shared" si="71"/>
        <v>52079.529202449812</v>
      </c>
      <c r="AM79" t="s">
        <v>365</v>
      </c>
      <c r="AN79">
        <v>10238.9</v>
      </c>
      <c r="AO79">
        <v>302.21199999999999</v>
      </c>
      <c r="AP79">
        <v>4052.3</v>
      </c>
      <c r="AQ79">
        <f t="shared" si="72"/>
        <v>0.92542210596451402</v>
      </c>
      <c r="AR79">
        <v>-0.32343011824092399</v>
      </c>
      <c r="AS79" t="s">
        <v>686</v>
      </c>
      <c r="AT79">
        <v>10301.9</v>
      </c>
      <c r="AU79">
        <v>887.91035999999997</v>
      </c>
      <c r="AV79">
        <v>1345.01</v>
      </c>
      <c r="AW79">
        <f t="shared" si="73"/>
        <v>0.3398485067025524</v>
      </c>
      <c r="AX79">
        <v>0.5</v>
      </c>
      <c r="AY79">
        <f t="shared" si="74"/>
        <v>1681.2054001975039</v>
      </c>
      <c r="AZ79">
        <f t="shared" si="75"/>
        <v>45.959548712050456</v>
      </c>
      <c r="BA79">
        <f t="shared" si="76"/>
        <v>285.67757235869436</v>
      </c>
      <c r="BB79">
        <f t="shared" si="77"/>
        <v>2.7529639641208723E-2</v>
      </c>
      <c r="BC79">
        <f t="shared" si="78"/>
        <v>2.0128400532338051</v>
      </c>
      <c r="BD79">
        <f t="shared" si="79"/>
        <v>262.76713870545933</v>
      </c>
      <c r="BE79" t="s">
        <v>687</v>
      </c>
      <c r="BF79">
        <v>623.55999999999995</v>
      </c>
      <c r="BG79">
        <f t="shared" si="80"/>
        <v>623.55999999999995</v>
      </c>
      <c r="BH79">
        <f t="shared" si="81"/>
        <v>0.53639006401439393</v>
      </c>
      <c r="BI79">
        <f t="shared" si="82"/>
        <v>0.63358464204033538</v>
      </c>
      <c r="BJ79">
        <f t="shared" si="83"/>
        <v>0.78958742861809283</v>
      </c>
      <c r="BK79">
        <f t="shared" si="84"/>
        <v>0.43833958254618827</v>
      </c>
      <c r="BL79">
        <f t="shared" si="85"/>
        <v>0.72192705877835395</v>
      </c>
      <c r="BM79">
        <f t="shared" si="86"/>
        <v>0.44495261817946524</v>
      </c>
      <c r="BN79">
        <f t="shared" si="87"/>
        <v>0.55504738182053481</v>
      </c>
      <c r="BO79">
        <f t="shared" si="88"/>
        <v>2000.01</v>
      </c>
      <c r="BP79">
        <f t="shared" si="89"/>
        <v>1681.2054001975039</v>
      </c>
      <c r="BQ79">
        <f t="shared" si="90"/>
        <v>0.84059849710626644</v>
      </c>
      <c r="BR79">
        <f t="shared" si="91"/>
        <v>0.1607550994150943</v>
      </c>
      <c r="BS79">
        <v>6</v>
      </c>
      <c r="BT79">
        <v>0.5</v>
      </c>
      <c r="BU79" t="s">
        <v>368</v>
      </c>
      <c r="BV79">
        <v>2</v>
      </c>
      <c r="BW79">
        <v>1628185679.5999999</v>
      </c>
      <c r="BX79">
        <v>1441.23</v>
      </c>
      <c r="BY79">
        <v>1500.01</v>
      </c>
      <c r="BZ79">
        <v>30.074000000000002</v>
      </c>
      <c r="CA79">
        <v>27.615500000000001</v>
      </c>
      <c r="CB79">
        <v>1442.34</v>
      </c>
      <c r="CC79">
        <v>29.590499999999999</v>
      </c>
      <c r="CD79">
        <v>500.22300000000001</v>
      </c>
      <c r="CE79">
        <v>99.700299999999999</v>
      </c>
      <c r="CF79">
        <v>9.9957099999999993E-2</v>
      </c>
      <c r="CG79">
        <v>30.190100000000001</v>
      </c>
      <c r="CH79">
        <v>31.3001</v>
      </c>
      <c r="CI79">
        <v>999.9</v>
      </c>
      <c r="CJ79">
        <v>0</v>
      </c>
      <c r="CK79">
        <v>0</v>
      </c>
      <c r="CL79">
        <v>9983.1200000000008</v>
      </c>
      <c r="CM79">
        <v>0</v>
      </c>
      <c r="CN79">
        <v>546.37400000000002</v>
      </c>
      <c r="CO79">
        <v>-58.784300000000002</v>
      </c>
      <c r="CP79">
        <v>1485.92</v>
      </c>
      <c r="CQ79">
        <v>1542.61</v>
      </c>
      <c r="CR79">
        <v>2.4585699999999999</v>
      </c>
      <c r="CS79">
        <v>1500.01</v>
      </c>
      <c r="CT79">
        <v>27.615500000000001</v>
      </c>
      <c r="CU79">
        <v>2.9983900000000001</v>
      </c>
      <c r="CV79">
        <v>2.7532700000000001</v>
      </c>
      <c r="CW79">
        <v>24.018999999999998</v>
      </c>
      <c r="CX79">
        <v>22.6066</v>
      </c>
      <c r="CY79">
        <v>2000.01</v>
      </c>
      <c r="CZ79">
        <v>0.97999800000000004</v>
      </c>
      <c r="DA79">
        <v>2.0002099999999998E-2</v>
      </c>
      <c r="DB79">
        <v>0</v>
      </c>
      <c r="DC79">
        <v>884.46799999999996</v>
      </c>
      <c r="DD79">
        <v>4.9996700000000001</v>
      </c>
      <c r="DE79">
        <v>17812.7</v>
      </c>
      <c r="DF79">
        <v>16734.099999999999</v>
      </c>
      <c r="DG79">
        <v>47.875</v>
      </c>
      <c r="DH79">
        <v>49.625</v>
      </c>
      <c r="DI79">
        <v>48.625</v>
      </c>
      <c r="DJ79">
        <v>48.811999999999998</v>
      </c>
      <c r="DK79">
        <v>49.375</v>
      </c>
      <c r="DL79">
        <v>1955.11</v>
      </c>
      <c r="DM79">
        <v>39.9</v>
      </c>
      <c r="DN79">
        <v>0</v>
      </c>
      <c r="DO79">
        <v>116.5</v>
      </c>
      <c r="DP79">
        <v>0</v>
      </c>
      <c r="DQ79">
        <v>887.91035999999997</v>
      </c>
      <c r="DR79">
        <v>-28.395615343575901</v>
      </c>
      <c r="DS79">
        <v>-535.19230688781204</v>
      </c>
      <c r="DT79">
        <v>17875.5</v>
      </c>
      <c r="DU79">
        <v>15</v>
      </c>
      <c r="DV79">
        <v>1628185635.5999999</v>
      </c>
      <c r="DW79" t="s">
        <v>688</v>
      </c>
      <c r="DX79">
        <v>1628185635.5999999</v>
      </c>
      <c r="DY79">
        <v>1628185616.5999999</v>
      </c>
      <c r="DZ79">
        <v>68</v>
      </c>
      <c r="EA79">
        <v>-0.157</v>
      </c>
      <c r="EB79">
        <v>1.6E-2</v>
      </c>
      <c r="EC79">
        <v>-1.0580000000000001</v>
      </c>
      <c r="ED79">
        <v>0.48399999999999999</v>
      </c>
      <c r="EE79">
        <v>1500</v>
      </c>
      <c r="EF79">
        <v>28</v>
      </c>
      <c r="EG79">
        <v>0.09</v>
      </c>
      <c r="EH79">
        <v>0.05</v>
      </c>
      <c r="EI79">
        <v>46.067453087129401</v>
      </c>
      <c r="EJ79">
        <v>-0.95370047100226696</v>
      </c>
      <c r="EK79">
        <v>0.19476666359116901</v>
      </c>
      <c r="EL79">
        <v>1</v>
      </c>
      <c r="EM79">
        <v>0.134660831971784</v>
      </c>
      <c r="EN79">
        <v>-6.3153199626585499E-3</v>
      </c>
      <c r="EO79">
        <v>1.9885717934680401E-3</v>
      </c>
      <c r="EP79">
        <v>1</v>
      </c>
      <c r="EQ79">
        <v>2</v>
      </c>
      <c r="ER79">
        <v>2</v>
      </c>
      <c r="ES79" t="s">
        <v>370</v>
      </c>
      <c r="ET79">
        <v>2.9215399999999998</v>
      </c>
      <c r="EU79">
        <v>2.7863000000000002</v>
      </c>
      <c r="EV79">
        <v>0.21179999999999999</v>
      </c>
      <c r="EW79">
        <v>0.217998</v>
      </c>
      <c r="EX79">
        <v>0.134579</v>
      </c>
      <c r="EY79">
        <v>0.12833</v>
      </c>
      <c r="EZ79">
        <v>19167.099999999999</v>
      </c>
      <c r="FA79">
        <v>16462.5</v>
      </c>
      <c r="FB79">
        <v>24022</v>
      </c>
      <c r="FC79">
        <v>20660.5</v>
      </c>
      <c r="FD79">
        <v>30539.1</v>
      </c>
      <c r="FE79">
        <v>25770.1</v>
      </c>
      <c r="FF79">
        <v>39119.4</v>
      </c>
      <c r="FG79">
        <v>32866.400000000001</v>
      </c>
      <c r="FH79">
        <v>2.0215999999999998</v>
      </c>
      <c r="FI79">
        <v>1.8541700000000001</v>
      </c>
      <c r="FJ79">
        <v>0.1215</v>
      </c>
      <c r="FK79">
        <v>0</v>
      </c>
      <c r="FL79">
        <v>29.323799999999999</v>
      </c>
      <c r="FM79">
        <v>999.9</v>
      </c>
      <c r="FN79">
        <v>38.664000000000001</v>
      </c>
      <c r="FO79">
        <v>42.55</v>
      </c>
      <c r="FP79">
        <v>32.9084</v>
      </c>
      <c r="FQ79">
        <v>60.697699999999998</v>
      </c>
      <c r="FR79">
        <v>33.6218</v>
      </c>
      <c r="FS79">
        <v>1</v>
      </c>
      <c r="FT79">
        <v>0.38235999999999998</v>
      </c>
      <c r="FU79">
        <v>2.13185</v>
      </c>
      <c r="FV79">
        <v>20.403500000000001</v>
      </c>
      <c r="FW79">
        <v>5.2479899999999997</v>
      </c>
      <c r="FX79">
        <v>11.997999999999999</v>
      </c>
      <c r="FY79">
        <v>4.9637000000000002</v>
      </c>
      <c r="FZ79">
        <v>3.3010000000000002</v>
      </c>
      <c r="GA79">
        <v>9999</v>
      </c>
      <c r="GB79">
        <v>9999</v>
      </c>
      <c r="GC79">
        <v>9999</v>
      </c>
      <c r="GD79">
        <v>999.9</v>
      </c>
      <c r="GE79">
        <v>1.8710899999999999</v>
      </c>
      <c r="GF79">
        <v>1.8763700000000001</v>
      </c>
      <c r="GG79">
        <v>1.87653</v>
      </c>
      <c r="GH79">
        <v>1.87517</v>
      </c>
      <c r="GI79">
        <v>1.8775900000000001</v>
      </c>
      <c r="GJ79">
        <v>1.87347</v>
      </c>
      <c r="GK79">
        <v>1.87117</v>
      </c>
      <c r="GL79">
        <v>1.8785099999999999</v>
      </c>
      <c r="GM79">
        <v>5</v>
      </c>
      <c r="GN79">
        <v>0</v>
      </c>
      <c r="GO79">
        <v>0</v>
      </c>
      <c r="GP79">
        <v>0</v>
      </c>
      <c r="GQ79" t="s">
        <v>371</v>
      </c>
      <c r="GR79" t="s">
        <v>372</v>
      </c>
      <c r="GS79" t="s">
        <v>373</v>
      </c>
      <c r="GT79" t="s">
        <v>373</v>
      </c>
      <c r="GU79" t="s">
        <v>373</v>
      </c>
      <c r="GV79" t="s">
        <v>373</v>
      </c>
      <c r="GW79">
        <v>0</v>
      </c>
      <c r="GX79">
        <v>100</v>
      </c>
      <c r="GY79">
        <v>100</v>
      </c>
      <c r="GZ79">
        <v>-1.1100000000000001</v>
      </c>
      <c r="HA79">
        <v>0.48349999999999999</v>
      </c>
      <c r="HB79">
        <v>-2.2297212764584802</v>
      </c>
      <c r="HC79">
        <v>1.17587188380478E-3</v>
      </c>
      <c r="HD79">
        <v>-6.2601144054332803E-7</v>
      </c>
      <c r="HE79">
        <v>2.41796582943236E-10</v>
      </c>
      <c r="HF79">
        <v>0.48355714285714102</v>
      </c>
      <c r="HG79">
        <v>0</v>
      </c>
      <c r="HH79">
        <v>0</v>
      </c>
      <c r="HI79">
        <v>0</v>
      </c>
      <c r="HJ79">
        <v>2</v>
      </c>
      <c r="HK79">
        <v>2154</v>
      </c>
      <c r="HL79">
        <v>1</v>
      </c>
      <c r="HM79">
        <v>23</v>
      </c>
      <c r="HN79">
        <v>0.7</v>
      </c>
      <c r="HO79">
        <v>1.1000000000000001</v>
      </c>
      <c r="HP79">
        <v>18</v>
      </c>
      <c r="HQ79">
        <v>505.30700000000002</v>
      </c>
      <c r="HR79">
        <v>461.86200000000002</v>
      </c>
      <c r="HS79">
        <v>27.001999999999999</v>
      </c>
      <c r="HT79">
        <v>32.129199999999997</v>
      </c>
      <c r="HU79">
        <v>30.000800000000002</v>
      </c>
      <c r="HV79">
        <v>32.051000000000002</v>
      </c>
      <c r="HW79">
        <v>32.033999999999999</v>
      </c>
      <c r="HX79">
        <v>59.273899999999998</v>
      </c>
      <c r="HY79">
        <v>18.855399999999999</v>
      </c>
      <c r="HZ79">
        <v>26.180900000000001</v>
      </c>
      <c r="IA79">
        <v>27</v>
      </c>
      <c r="IB79">
        <v>1500</v>
      </c>
      <c r="IC79">
        <v>27.537600000000001</v>
      </c>
      <c r="ID79">
        <v>98.764600000000002</v>
      </c>
      <c r="IE79">
        <v>94.055700000000002</v>
      </c>
    </row>
    <row r="80" spans="1:239" x14ac:dyDescent="0.3">
      <c r="A80">
        <v>64</v>
      </c>
      <c r="B80">
        <v>1628185784.5999999</v>
      </c>
      <c r="C80">
        <v>11027</v>
      </c>
      <c r="D80" t="s">
        <v>689</v>
      </c>
      <c r="E80" t="s">
        <v>690</v>
      </c>
      <c r="F80">
        <v>0</v>
      </c>
      <c r="G80" t="s">
        <v>615</v>
      </c>
      <c r="H80" t="s">
        <v>453</v>
      </c>
      <c r="I80" t="s">
        <v>364</v>
      </c>
      <c r="J80">
        <v>1628185784.5999999</v>
      </c>
      <c r="K80">
        <f t="shared" si="46"/>
        <v>2.2804245889279568E-3</v>
      </c>
      <c r="L80">
        <f t="shared" si="47"/>
        <v>2.2804245889279566</v>
      </c>
      <c r="M80">
        <f t="shared" si="48"/>
        <v>45.311710233135202</v>
      </c>
      <c r="N80">
        <f t="shared" si="49"/>
        <v>1740.9</v>
      </c>
      <c r="O80">
        <f t="shared" si="50"/>
        <v>1175.9958233032653</v>
      </c>
      <c r="P80">
        <f t="shared" si="51"/>
        <v>117.35851365291218</v>
      </c>
      <c r="Q80">
        <f t="shared" si="52"/>
        <v>173.73313099401003</v>
      </c>
      <c r="R80">
        <f t="shared" si="53"/>
        <v>0.14090937576069851</v>
      </c>
      <c r="S80">
        <f t="shared" si="54"/>
        <v>2.9249665032238905</v>
      </c>
      <c r="T80">
        <f t="shared" si="55"/>
        <v>0.13724391761359994</v>
      </c>
      <c r="U80">
        <f t="shared" si="56"/>
        <v>8.6098833605627631E-2</v>
      </c>
      <c r="V80">
        <f t="shared" si="57"/>
        <v>321.52515338126301</v>
      </c>
      <c r="W80">
        <f t="shared" si="58"/>
        <v>31.590357739062853</v>
      </c>
      <c r="X80">
        <f t="shared" si="59"/>
        <v>31.430199999999999</v>
      </c>
      <c r="Y80">
        <f t="shared" si="60"/>
        <v>4.6232269538333091</v>
      </c>
      <c r="Z80">
        <f t="shared" si="61"/>
        <v>69.920179141484368</v>
      </c>
      <c r="AA80">
        <f t="shared" si="62"/>
        <v>3.0286188481007601</v>
      </c>
      <c r="AB80">
        <f t="shared" si="63"/>
        <v>4.3315375979977278</v>
      </c>
      <c r="AC80">
        <f t="shared" si="64"/>
        <v>1.594608105732549</v>
      </c>
      <c r="AD80">
        <f t="shared" si="65"/>
        <v>-100.5667243717229</v>
      </c>
      <c r="AE80">
        <f t="shared" si="66"/>
        <v>-180.05134872827855</v>
      </c>
      <c r="AF80">
        <f t="shared" si="67"/>
        <v>-13.80402769567776</v>
      </c>
      <c r="AG80">
        <f t="shared" si="68"/>
        <v>27.103052585583811</v>
      </c>
      <c r="AH80">
        <v>0</v>
      </c>
      <c r="AI80">
        <v>0</v>
      </c>
      <c r="AJ80">
        <f t="shared" si="69"/>
        <v>1</v>
      </c>
      <c r="AK80">
        <f t="shared" si="70"/>
        <v>0</v>
      </c>
      <c r="AL80">
        <f t="shared" si="71"/>
        <v>52166.381361566717</v>
      </c>
      <c r="AM80" t="s">
        <v>365</v>
      </c>
      <c r="AN80">
        <v>10238.9</v>
      </c>
      <c r="AO80">
        <v>302.21199999999999</v>
      </c>
      <c r="AP80">
        <v>4052.3</v>
      </c>
      <c r="AQ80">
        <f t="shared" si="72"/>
        <v>0.92542210596451402</v>
      </c>
      <c r="AR80">
        <v>-0.32343011824092399</v>
      </c>
      <c r="AS80" t="s">
        <v>691</v>
      </c>
      <c r="AT80">
        <v>10300.6</v>
      </c>
      <c r="AU80">
        <v>845.99459999999999</v>
      </c>
      <c r="AV80">
        <v>1237.0899999999999</v>
      </c>
      <c r="AW80">
        <f t="shared" si="73"/>
        <v>0.3161414286753591</v>
      </c>
      <c r="AX80">
        <v>0.5</v>
      </c>
      <c r="AY80">
        <f t="shared" si="74"/>
        <v>1681.2729001975451</v>
      </c>
      <c r="AZ80">
        <f t="shared" si="75"/>
        <v>45.311710233135202</v>
      </c>
      <c r="BA80">
        <f t="shared" si="76"/>
        <v>265.7600083308082</v>
      </c>
      <c r="BB80">
        <f t="shared" si="77"/>
        <v>2.7143208188280508E-2</v>
      </c>
      <c r="BC80">
        <f t="shared" si="78"/>
        <v>2.27567113144557</v>
      </c>
      <c r="BD80">
        <f t="shared" si="79"/>
        <v>258.36384237014568</v>
      </c>
      <c r="BE80" t="s">
        <v>692</v>
      </c>
      <c r="BF80">
        <v>604.66</v>
      </c>
      <c r="BG80">
        <f t="shared" si="80"/>
        <v>604.66</v>
      </c>
      <c r="BH80">
        <f t="shared" si="81"/>
        <v>0.511223920652499</v>
      </c>
      <c r="BI80">
        <f t="shared" si="82"/>
        <v>0.61840108786743186</v>
      </c>
      <c r="BJ80">
        <f t="shared" si="83"/>
        <v>0.8165614739357937</v>
      </c>
      <c r="BK80">
        <f t="shared" si="84"/>
        <v>0.41833843560336209</v>
      </c>
      <c r="BL80">
        <f t="shared" si="85"/>
        <v>0.75070505012149047</v>
      </c>
      <c r="BM80">
        <f t="shared" si="86"/>
        <v>0.44199147582020182</v>
      </c>
      <c r="BN80">
        <f t="shared" si="87"/>
        <v>0.55800852417979818</v>
      </c>
      <c r="BO80">
        <f t="shared" si="88"/>
        <v>2000.09</v>
      </c>
      <c r="BP80">
        <f t="shared" si="89"/>
        <v>1681.2729001975451</v>
      </c>
      <c r="BQ80">
        <f t="shared" si="90"/>
        <v>0.84059862316073042</v>
      </c>
      <c r="BR80">
        <f t="shared" si="91"/>
        <v>0.16075534270021</v>
      </c>
      <c r="BS80">
        <v>6</v>
      </c>
      <c r="BT80">
        <v>0.5</v>
      </c>
      <c r="BU80" t="s">
        <v>368</v>
      </c>
      <c r="BV80">
        <v>2</v>
      </c>
      <c r="BW80">
        <v>1628185784.5999999</v>
      </c>
      <c r="BX80">
        <v>1740.9</v>
      </c>
      <c r="BY80">
        <v>1800.03</v>
      </c>
      <c r="BZ80">
        <v>30.348400000000002</v>
      </c>
      <c r="CA80">
        <v>27.6953</v>
      </c>
      <c r="CB80">
        <v>1741.83</v>
      </c>
      <c r="CC80">
        <v>29.867000000000001</v>
      </c>
      <c r="CD80">
        <v>500.06799999999998</v>
      </c>
      <c r="CE80">
        <v>99.695099999999996</v>
      </c>
      <c r="CF80">
        <v>9.9908899999999995E-2</v>
      </c>
      <c r="CG80">
        <v>30.288399999999999</v>
      </c>
      <c r="CH80">
        <v>31.430199999999999</v>
      </c>
      <c r="CI80">
        <v>999.9</v>
      </c>
      <c r="CJ80">
        <v>0</v>
      </c>
      <c r="CK80">
        <v>0</v>
      </c>
      <c r="CL80">
        <v>10004.4</v>
      </c>
      <c r="CM80">
        <v>0</v>
      </c>
      <c r="CN80">
        <v>504.63200000000001</v>
      </c>
      <c r="CO80">
        <v>-59.1295</v>
      </c>
      <c r="CP80">
        <v>1795.39</v>
      </c>
      <c r="CQ80">
        <v>1851.3</v>
      </c>
      <c r="CR80">
        <v>2.6530999999999998</v>
      </c>
      <c r="CS80">
        <v>1800.03</v>
      </c>
      <c r="CT80">
        <v>27.6953</v>
      </c>
      <c r="CU80">
        <v>3.0255899999999998</v>
      </c>
      <c r="CV80">
        <v>2.7610899999999998</v>
      </c>
      <c r="CW80">
        <v>24.1694</v>
      </c>
      <c r="CX80">
        <v>22.653300000000002</v>
      </c>
      <c r="CY80">
        <v>2000.09</v>
      </c>
      <c r="CZ80">
        <v>0.97999800000000004</v>
      </c>
      <c r="DA80">
        <v>2.0002099999999998E-2</v>
      </c>
      <c r="DB80">
        <v>0</v>
      </c>
      <c r="DC80">
        <v>843.18499999999995</v>
      </c>
      <c r="DD80">
        <v>4.9996700000000001</v>
      </c>
      <c r="DE80">
        <v>17021.8</v>
      </c>
      <c r="DF80">
        <v>16734.7</v>
      </c>
      <c r="DG80">
        <v>48.125</v>
      </c>
      <c r="DH80">
        <v>50</v>
      </c>
      <c r="DI80">
        <v>48.936999999999998</v>
      </c>
      <c r="DJ80">
        <v>49.125</v>
      </c>
      <c r="DK80">
        <v>49.625</v>
      </c>
      <c r="DL80">
        <v>1955.18</v>
      </c>
      <c r="DM80">
        <v>39.909999999999997</v>
      </c>
      <c r="DN80">
        <v>0</v>
      </c>
      <c r="DO80">
        <v>104.39999985694899</v>
      </c>
      <c r="DP80">
        <v>0</v>
      </c>
      <c r="DQ80">
        <v>845.99459999999999</v>
      </c>
      <c r="DR80">
        <v>-24.297000043260699</v>
      </c>
      <c r="DS80">
        <v>-466.74615459855102</v>
      </c>
      <c r="DT80">
        <v>17074.351999999999</v>
      </c>
      <c r="DU80">
        <v>15</v>
      </c>
      <c r="DV80">
        <v>1628185744.5999999</v>
      </c>
      <c r="DW80" t="s">
        <v>693</v>
      </c>
      <c r="DX80">
        <v>1628185744.5999999</v>
      </c>
      <c r="DY80">
        <v>1628185737.5999999</v>
      </c>
      <c r="DZ80">
        <v>69</v>
      </c>
      <c r="EA80">
        <v>-0.13100000000000001</v>
      </c>
      <c r="EB80">
        <v>-2E-3</v>
      </c>
      <c r="EC80">
        <v>-0.86</v>
      </c>
      <c r="ED80">
        <v>0.48099999999999998</v>
      </c>
      <c r="EE80">
        <v>1801</v>
      </c>
      <c r="EF80">
        <v>28</v>
      </c>
      <c r="EG80">
        <v>0.09</v>
      </c>
      <c r="EH80">
        <v>0.03</v>
      </c>
      <c r="EI80">
        <v>45.548439760956803</v>
      </c>
      <c r="EJ80">
        <v>-0.91758870900774103</v>
      </c>
      <c r="EK80">
        <v>0.19636141194911899</v>
      </c>
      <c r="EL80">
        <v>1</v>
      </c>
      <c r="EM80">
        <v>0.137565703291923</v>
      </c>
      <c r="EN80">
        <v>2.61060107830485E-2</v>
      </c>
      <c r="EO80">
        <v>5.0583661261809302E-3</v>
      </c>
      <c r="EP80">
        <v>1</v>
      </c>
      <c r="EQ80">
        <v>2</v>
      </c>
      <c r="ER80">
        <v>2</v>
      </c>
      <c r="ES80" t="s">
        <v>370</v>
      </c>
      <c r="ET80">
        <v>2.9209900000000002</v>
      </c>
      <c r="EU80">
        <v>2.7864300000000002</v>
      </c>
      <c r="EV80">
        <v>0.236652</v>
      </c>
      <c r="EW80">
        <v>0.242452</v>
      </c>
      <c r="EX80">
        <v>0.13540199999999999</v>
      </c>
      <c r="EY80">
        <v>0.128548</v>
      </c>
      <c r="EZ80">
        <v>18553.7</v>
      </c>
      <c r="FA80">
        <v>15939.5</v>
      </c>
      <c r="FB80">
        <v>24012.799999999999</v>
      </c>
      <c r="FC80">
        <v>20652.099999999999</v>
      </c>
      <c r="FD80">
        <v>30499.8</v>
      </c>
      <c r="FE80">
        <v>25754</v>
      </c>
      <c r="FF80">
        <v>39105.300000000003</v>
      </c>
      <c r="FG80">
        <v>32853.699999999997</v>
      </c>
      <c r="FH80">
        <v>2.02</v>
      </c>
      <c r="FI80">
        <v>1.85212</v>
      </c>
      <c r="FJ80">
        <v>0.114221</v>
      </c>
      <c r="FK80">
        <v>0</v>
      </c>
      <c r="FL80">
        <v>29.573</v>
      </c>
      <c r="FM80">
        <v>999.9</v>
      </c>
      <c r="FN80">
        <v>39.323999999999998</v>
      </c>
      <c r="FO80">
        <v>42.600999999999999</v>
      </c>
      <c r="FP80">
        <v>33.558700000000002</v>
      </c>
      <c r="FQ80">
        <v>61.177700000000002</v>
      </c>
      <c r="FR80">
        <v>33.910299999999999</v>
      </c>
      <c r="FS80">
        <v>1</v>
      </c>
      <c r="FT80">
        <v>0.39615899999999998</v>
      </c>
      <c r="FU80">
        <v>2.2468499999999998</v>
      </c>
      <c r="FV80">
        <v>20.401199999999999</v>
      </c>
      <c r="FW80">
        <v>5.2473900000000002</v>
      </c>
      <c r="FX80">
        <v>11.997999999999999</v>
      </c>
      <c r="FY80">
        <v>4.9637000000000002</v>
      </c>
      <c r="FZ80">
        <v>3.3010000000000002</v>
      </c>
      <c r="GA80">
        <v>9999</v>
      </c>
      <c r="GB80">
        <v>9999</v>
      </c>
      <c r="GC80">
        <v>9999</v>
      </c>
      <c r="GD80">
        <v>999.9</v>
      </c>
      <c r="GE80">
        <v>1.8711</v>
      </c>
      <c r="GF80">
        <v>1.8763700000000001</v>
      </c>
      <c r="GG80">
        <v>1.87653</v>
      </c>
      <c r="GH80">
        <v>1.8751599999999999</v>
      </c>
      <c r="GI80">
        <v>1.8775900000000001</v>
      </c>
      <c r="GJ80">
        <v>1.8734599999999999</v>
      </c>
      <c r="GK80">
        <v>1.87117</v>
      </c>
      <c r="GL80">
        <v>1.8785000000000001</v>
      </c>
      <c r="GM80">
        <v>5</v>
      </c>
      <c r="GN80">
        <v>0</v>
      </c>
      <c r="GO80">
        <v>0</v>
      </c>
      <c r="GP80">
        <v>0</v>
      </c>
      <c r="GQ80" t="s">
        <v>371</v>
      </c>
      <c r="GR80" t="s">
        <v>372</v>
      </c>
      <c r="GS80" t="s">
        <v>373</v>
      </c>
      <c r="GT80" t="s">
        <v>373</v>
      </c>
      <c r="GU80" t="s">
        <v>373</v>
      </c>
      <c r="GV80" t="s">
        <v>373</v>
      </c>
      <c r="GW80">
        <v>0</v>
      </c>
      <c r="GX80">
        <v>100</v>
      </c>
      <c r="GY80">
        <v>100</v>
      </c>
      <c r="GZ80">
        <v>-0.93</v>
      </c>
      <c r="HA80">
        <v>0.48139999999999999</v>
      </c>
      <c r="HB80">
        <v>-2.3605622963306199</v>
      </c>
      <c r="HC80">
        <v>1.17587188380478E-3</v>
      </c>
      <c r="HD80">
        <v>-6.2601144054332803E-7</v>
      </c>
      <c r="HE80">
        <v>2.41796582943236E-10</v>
      </c>
      <c r="HF80">
        <v>0.48144500000000101</v>
      </c>
      <c r="HG80">
        <v>0</v>
      </c>
      <c r="HH80">
        <v>0</v>
      </c>
      <c r="HI80">
        <v>0</v>
      </c>
      <c r="HJ80">
        <v>2</v>
      </c>
      <c r="HK80">
        <v>2154</v>
      </c>
      <c r="HL80">
        <v>1</v>
      </c>
      <c r="HM80">
        <v>23</v>
      </c>
      <c r="HN80">
        <v>0.7</v>
      </c>
      <c r="HO80">
        <v>0.8</v>
      </c>
      <c r="HP80">
        <v>18</v>
      </c>
      <c r="HQ80">
        <v>505.16</v>
      </c>
      <c r="HR80">
        <v>461.27800000000002</v>
      </c>
      <c r="HS80">
        <v>27.0017</v>
      </c>
      <c r="HT80">
        <v>32.291499999999999</v>
      </c>
      <c r="HU80">
        <v>30.000800000000002</v>
      </c>
      <c r="HV80">
        <v>32.160200000000003</v>
      </c>
      <c r="HW80">
        <v>32.132800000000003</v>
      </c>
      <c r="HX80">
        <v>68.636600000000001</v>
      </c>
      <c r="HY80">
        <v>20.933399999999999</v>
      </c>
      <c r="HZ80">
        <v>26.294</v>
      </c>
      <c r="IA80">
        <v>27</v>
      </c>
      <c r="IB80">
        <v>1800</v>
      </c>
      <c r="IC80">
        <v>27.617799999999999</v>
      </c>
      <c r="ID80">
        <v>98.728200000000001</v>
      </c>
      <c r="IE80">
        <v>94.018600000000006</v>
      </c>
    </row>
    <row r="81" spans="1:239" x14ac:dyDescent="0.3">
      <c r="A81">
        <v>65</v>
      </c>
      <c r="B81">
        <v>1628186571</v>
      </c>
      <c r="C81">
        <v>11813.4000000954</v>
      </c>
      <c r="D81" t="s">
        <v>694</v>
      </c>
      <c r="E81" t="s">
        <v>695</v>
      </c>
      <c r="F81">
        <v>0</v>
      </c>
      <c r="G81" t="s">
        <v>696</v>
      </c>
      <c r="H81" t="s">
        <v>363</v>
      </c>
      <c r="I81" t="s">
        <v>364</v>
      </c>
      <c r="J81">
        <v>1628186571</v>
      </c>
      <c r="K81">
        <f t="shared" ref="K81:K112" si="92">(L81)/1000</f>
        <v>6.4004868617436846E-3</v>
      </c>
      <c r="L81">
        <f t="shared" ref="L81:L112" si="93">1000*CD81*AJ81*(BZ81-CA81)/(100*BS81*(1000-AJ81*BZ81))</f>
        <v>6.4004868617436843</v>
      </c>
      <c r="M81">
        <f t="shared" ref="M81:M112" si="94">CD81*AJ81*(BY81-BX81*(1000-AJ81*CA81)/(1000-AJ81*BZ81))/(100*BS81)</f>
        <v>29.069233898063455</v>
      </c>
      <c r="N81">
        <f t="shared" ref="N81:N112" si="95">BX81 - IF(AJ81&gt;1, M81*BS81*100/(AL81*CL81), 0)</f>
        <v>362.36900000000003</v>
      </c>
      <c r="O81">
        <f t="shared" ref="O81:O112" si="96">((U81-K81/2)*N81-M81)/(U81+K81/2)</f>
        <v>259.33681751074619</v>
      </c>
      <c r="P81">
        <f t="shared" ref="P81:P112" si="97">O81*(CE81+CF81)/1000</f>
        <v>25.881342653901417</v>
      </c>
      <c r="Q81">
        <f t="shared" ref="Q81:Q112" si="98">(BX81 - IF(AJ81&gt;1, M81*BS81*100/(AL81*CL81), 0))*(CE81+CF81)/1000</f>
        <v>36.163767050788998</v>
      </c>
      <c r="R81">
        <f t="shared" ref="R81:R112" si="99">2/((1/T81-1/S81)+SIGN(T81)*SQRT((1/T81-1/S81)*(1/T81-1/S81) + 4*BT81/((BT81+1)*(BT81+1))*(2*1/T81*1/S81-1/S81*1/S81)))</f>
        <v>0.52315502260169355</v>
      </c>
      <c r="S81">
        <f t="shared" ref="S81:S112" si="100">IF(LEFT(BU81,1)&lt;&gt;"0",IF(LEFT(BU81,1)="1",3,BV81),$D$5+$E$5*(CL81*CE81/($K$5*1000))+$F$5*(CL81*CE81/($K$5*1000))*MAX(MIN(BS81,$J$5),$I$5)*MAX(MIN(BS81,$J$5),$I$5)+$G$5*MAX(MIN(BS81,$J$5),$I$5)*(CL81*CE81/($K$5*1000))+$H$5*(CL81*CE81/($K$5*1000))*(CL81*CE81/($K$5*1000)))</f>
        <v>2.9204055974828491</v>
      </c>
      <c r="T81">
        <f t="shared" ref="T81:T112" si="101">K81*(1000-(1000*0.61365*EXP(17.502*X81/(240.97+X81))/(CE81+CF81)+BZ81)/2)/(1000*0.61365*EXP(17.502*X81/(240.97+X81))/(CE81+CF81)-BZ81)</f>
        <v>0.47612047320788714</v>
      </c>
      <c r="U81">
        <f t="shared" ref="U81:U112" si="102">1/((BT81+1)/(R81/1.6)+1/(S81/1.37)) + BT81/((BT81+1)/(R81/1.6) + BT81/(S81/1.37))</f>
        <v>0.30144798553332047</v>
      </c>
      <c r="V81">
        <f t="shared" ref="V81:V112" si="103">(BO81*BR81)</f>
        <v>321.51761138107963</v>
      </c>
      <c r="W81">
        <f t="shared" ref="W81:W112" si="104">(CG81+(V81+2*0.95*0.0000000567*(((CG81+$B$7)+273)^4-(CG81+273)^4)-44100*K81)/(1.84*29.3*S81+8*0.95*0.0000000567*(CG81+273)^3))</f>
        <v>30.446257350191441</v>
      </c>
      <c r="X81">
        <f t="shared" ref="X81:X112" si="105">($C$7*CH81+$D$7*CI81+$E$7*W81)</f>
        <v>30.207599999999999</v>
      </c>
      <c r="Y81">
        <f t="shared" ref="Y81:Y112" si="106">0.61365*EXP(17.502*X81/(240.97+X81))</f>
        <v>4.3115177152581969</v>
      </c>
      <c r="Z81">
        <f t="shared" ref="Z81:Z112" si="107">(AA81/AB81*100)</f>
        <v>69.998379620920829</v>
      </c>
      <c r="AA81">
        <f t="shared" ref="AA81:AA112" si="108">BZ81*(CE81+CF81)/1000</f>
        <v>3.0192043496110998</v>
      </c>
      <c r="AB81">
        <f t="shared" ref="AB81:AB112" si="109">0.61365*EXP(17.502*CG81/(240.97+CG81))</f>
        <v>4.3132489151345048</v>
      </c>
      <c r="AC81">
        <f t="shared" ref="AC81:AC112" si="110">(Y81-BZ81*(CE81+CF81)/1000)</f>
        <v>1.2923133656470971</v>
      </c>
      <c r="AD81">
        <f t="shared" ref="AD81:AD112" si="111">(-K81*44100)</f>
        <v>-282.26147060289651</v>
      </c>
      <c r="AE81">
        <f t="shared" ref="AE81:AE112" si="112">2*29.3*S81*0.92*(CG81-X81)</f>
        <v>1.1021143460006959</v>
      </c>
      <c r="AF81">
        <f t="shared" ref="AF81:AF112" si="113">2*0.95*0.0000000567*(((CG81+$B$7)+273)^4-(X81+273)^4)</f>
        <v>8.4087217021465266E-2</v>
      </c>
      <c r="AG81">
        <f t="shared" ref="AG81:AG112" si="114">V81+AF81+AD81+AE81</f>
        <v>40.442342341205297</v>
      </c>
      <c r="AH81">
        <v>0</v>
      </c>
      <c r="AI81">
        <v>0</v>
      </c>
      <c r="AJ81">
        <f t="shared" ref="AJ81:AJ112" si="115">IF(AH81*$H$13&gt;=AL81,1,(AL81/(AL81-AH81*$H$13)))</f>
        <v>1</v>
      </c>
      <c r="AK81">
        <f t="shared" ref="AK81:AK112" si="116">(AJ81-1)*100</f>
        <v>0</v>
      </c>
      <c r="AL81">
        <f t="shared" ref="AL81:AL112" si="117">MAX(0,($B$13+$C$13*CL81)/(1+$D$13*CL81)*CE81/(CG81+273)*$E$13)</f>
        <v>52048.987867479045</v>
      </c>
      <c r="AM81" t="s">
        <v>365</v>
      </c>
      <c r="AN81">
        <v>10238.9</v>
      </c>
      <c r="AO81">
        <v>302.21199999999999</v>
      </c>
      <c r="AP81">
        <v>4052.3</v>
      </c>
      <c r="AQ81">
        <f t="shared" ref="AQ81:AQ112" si="118">1-AO81/AP81</f>
        <v>0.92542210596451402</v>
      </c>
      <c r="AR81">
        <v>-0.32343011824092399</v>
      </c>
      <c r="AS81" t="s">
        <v>697</v>
      </c>
      <c r="AT81">
        <v>10399</v>
      </c>
      <c r="AU81">
        <v>840.00292000000002</v>
      </c>
      <c r="AV81">
        <v>1348.27</v>
      </c>
      <c r="AW81">
        <f t="shared" ref="AW81:AW112" si="119">1-AU81/AV81</f>
        <v>0.3769772226631164</v>
      </c>
      <c r="AX81">
        <v>0.5</v>
      </c>
      <c r="AY81">
        <f t="shared" ref="AY81:AY112" si="120">BP81</f>
        <v>1681.2387001974505</v>
      </c>
      <c r="AZ81">
        <f t="shared" ref="AZ81:AZ112" si="121">M81</f>
        <v>29.069233898063455</v>
      </c>
      <c r="BA81">
        <f t="shared" ref="BA81:BA112" si="122">AW81*AX81*AY81</f>
        <v>316.89434791709135</v>
      </c>
      <c r="BB81">
        <f t="shared" ref="BB81:BB112" si="123">(AZ81-AR81)/AY81</f>
        <v>1.7482742939983718E-2</v>
      </c>
      <c r="BC81">
        <f t="shared" ref="BC81:BC112" si="124">(AP81-AV81)/AV81</f>
        <v>2.0055552671200876</v>
      </c>
      <c r="BD81">
        <f t="shared" ref="BD81:BD112" si="125">AO81/(AQ81+AO81/AV81)</f>
        <v>262.89132181134664</v>
      </c>
      <c r="BE81" t="s">
        <v>698</v>
      </c>
      <c r="BF81">
        <v>574.29</v>
      </c>
      <c r="BG81">
        <f t="shared" ref="BG81:BG112" si="126">IF(BF81&lt;&gt;0, BF81, BD81)</f>
        <v>574.29</v>
      </c>
      <c r="BH81">
        <f t="shared" ref="BH81:BH112" si="127">1-BG81/AV81</f>
        <v>0.57405415829173689</v>
      </c>
      <c r="BI81">
        <f t="shared" ref="BI81:BI112" si="128">(AV81-AU81)/(AV81-BG81)</f>
        <v>0.65669278275924436</v>
      </c>
      <c r="BJ81">
        <f t="shared" ref="BJ81:BJ112" si="129">(AP81-AV81)/(AP81-BG81)</f>
        <v>0.7774646996414617</v>
      </c>
      <c r="BK81">
        <f t="shared" ref="BK81:BK112" si="130">(AV81-AU81)/(AV81-AO81)</f>
        <v>0.48588804827265791</v>
      </c>
      <c r="BL81">
        <f t="shared" ref="BL81:BL112" si="131">(AP81-AV81)/(AP81-AO81)</f>
        <v>0.72105774584489757</v>
      </c>
      <c r="BM81">
        <f t="shared" ref="BM81:BM112" si="132">(BI81*BG81/AU81)</f>
        <v>0.44896522289566138</v>
      </c>
      <c r="BN81">
        <f t="shared" ref="BN81:BN112" si="133">(1-BM81)</f>
        <v>0.55103477710433868</v>
      </c>
      <c r="BO81">
        <f t="shared" ref="BO81:BO112" si="134">$B$11*CM81+$C$11*CN81+$F$11*CY81*(1-DB81)</f>
        <v>2000.05</v>
      </c>
      <c r="BP81">
        <f t="shared" ref="BP81:BP112" si="135">BO81*BQ81</f>
        <v>1681.2387001974505</v>
      </c>
      <c r="BQ81">
        <f t="shared" ref="BQ81:BQ112" si="136">($B$11*$D$9+$C$11*$D$9+$F$11*((DL81+DD81)/MAX(DL81+DD81+DM81, 0.1)*$I$9+DM81/MAX(DL81+DD81+DM81, 0.1)*$J$9))/($B$11+$C$11+$F$11)</f>
        <v>0.84059833514034676</v>
      </c>
      <c r="BR81">
        <f t="shared" ref="BR81:BR112" si="137">($B$11*$K$9+$C$11*$K$9+$F$11*((DL81+DD81)/MAX(DL81+DD81+DM81, 0.1)*$P$9+DM81/MAX(DL81+DD81+DM81, 0.1)*$Q$9))/($B$11+$C$11+$F$11)</f>
        <v>0.1607547868208693</v>
      </c>
      <c r="BS81">
        <v>6</v>
      </c>
      <c r="BT81">
        <v>0.5</v>
      </c>
      <c r="BU81" t="s">
        <v>368</v>
      </c>
      <c r="BV81">
        <v>2</v>
      </c>
      <c r="BW81">
        <v>1628186571</v>
      </c>
      <c r="BX81">
        <v>362.36900000000003</v>
      </c>
      <c r="BY81">
        <v>400.02</v>
      </c>
      <c r="BZ81">
        <v>30.2531</v>
      </c>
      <c r="CA81">
        <v>22.8079</v>
      </c>
      <c r="CB81">
        <v>362.96600000000001</v>
      </c>
      <c r="CC81">
        <v>29.918700000000001</v>
      </c>
      <c r="CD81">
        <v>500.20299999999997</v>
      </c>
      <c r="CE81">
        <v>99.697800000000001</v>
      </c>
      <c r="CF81">
        <v>0.100381</v>
      </c>
      <c r="CG81">
        <v>30.214600000000001</v>
      </c>
      <c r="CH81">
        <v>30.207599999999999</v>
      </c>
      <c r="CI81">
        <v>999.9</v>
      </c>
      <c r="CJ81">
        <v>0</v>
      </c>
      <c r="CK81">
        <v>0</v>
      </c>
      <c r="CL81">
        <v>9978.1200000000008</v>
      </c>
      <c r="CM81">
        <v>0</v>
      </c>
      <c r="CN81">
        <v>2184.0500000000002</v>
      </c>
      <c r="CO81">
        <v>-37.651400000000002</v>
      </c>
      <c r="CP81">
        <v>373.67399999999998</v>
      </c>
      <c r="CQ81">
        <v>409.35700000000003</v>
      </c>
      <c r="CR81">
        <v>7.4451799999999997</v>
      </c>
      <c r="CS81">
        <v>400.02</v>
      </c>
      <c r="CT81">
        <v>22.8079</v>
      </c>
      <c r="CU81">
        <v>3.0161600000000002</v>
      </c>
      <c r="CV81">
        <v>2.2738900000000002</v>
      </c>
      <c r="CW81">
        <v>24.1174</v>
      </c>
      <c r="CX81">
        <v>19.492599999999999</v>
      </c>
      <c r="CY81">
        <v>2000.05</v>
      </c>
      <c r="CZ81">
        <v>0.98000399999999999</v>
      </c>
      <c r="DA81">
        <v>1.9995499999999999E-2</v>
      </c>
      <c r="DB81">
        <v>0</v>
      </c>
      <c r="DC81">
        <v>839.61500000000001</v>
      </c>
      <c r="DD81">
        <v>4.9996700000000001</v>
      </c>
      <c r="DE81">
        <v>16841.3</v>
      </c>
      <c r="DF81">
        <v>16734.400000000001</v>
      </c>
      <c r="DG81">
        <v>47.625</v>
      </c>
      <c r="DH81">
        <v>49.561999999999998</v>
      </c>
      <c r="DI81">
        <v>48.375</v>
      </c>
      <c r="DJ81">
        <v>48.625</v>
      </c>
      <c r="DK81">
        <v>49.125</v>
      </c>
      <c r="DL81">
        <v>1955.16</v>
      </c>
      <c r="DM81">
        <v>39.89</v>
      </c>
      <c r="DN81">
        <v>0</v>
      </c>
      <c r="DO81">
        <v>786</v>
      </c>
      <c r="DP81">
        <v>0</v>
      </c>
      <c r="DQ81">
        <v>840.00292000000002</v>
      </c>
      <c r="DR81">
        <v>-2.35830769063669</v>
      </c>
      <c r="DS81">
        <v>-60.053846016145002</v>
      </c>
      <c r="DT81">
        <v>16848.723999999998</v>
      </c>
      <c r="DU81">
        <v>15</v>
      </c>
      <c r="DV81">
        <v>1628186530.5</v>
      </c>
      <c r="DW81" t="s">
        <v>699</v>
      </c>
      <c r="DX81">
        <v>1628186521.5</v>
      </c>
      <c r="DY81">
        <v>1628186530.5</v>
      </c>
      <c r="DZ81">
        <v>71</v>
      </c>
      <c r="EA81">
        <v>0.79800000000000004</v>
      </c>
      <c r="EB81">
        <v>-1.2E-2</v>
      </c>
      <c r="EC81">
        <v>-0.56699999999999995</v>
      </c>
      <c r="ED81">
        <v>0.29299999999999998</v>
      </c>
      <c r="EE81">
        <v>400</v>
      </c>
      <c r="EF81">
        <v>22</v>
      </c>
      <c r="EG81">
        <v>0.05</v>
      </c>
      <c r="EH81">
        <v>0.01</v>
      </c>
      <c r="EI81">
        <v>29.162786629297099</v>
      </c>
      <c r="EJ81">
        <v>-0.91830352896674305</v>
      </c>
      <c r="EK81">
        <v>0.164032221502874</v>
      </c>
      <c r="EL81">
        <v>1</v>
      </c>
      <c r="EM81">
        <v>0.51368566761816203</v>
      </c>
      <c r="EN81">
        <v>6.9735571660390197E-2</v>
      </c>
      <c r="EO81">
        <v>1.29877303563708E-2</v>
      </c>
      <c r="EP81">
        <v>1</v>
      </c>
      <c r="EQ81">
        <v>2</v>
      </c>
      <c r="ER81">
        <v>2</v>
      </c>
      <c r="ES81" t="s">
        <v>370</v>
      </c>
      <c r="ET81">
        <v>2.9210199999999999</v>
      </c>
      <c r="EU81">
        <v>2.78668</v>
      </c>
      <c r="EV81">
        <v>8.2528699999999997E-2</v>
      </c>
      <c r="EW81">
        <v>8.9450100000000005E-2</v>
      </c>
      <c r="EX81">
        <v>0.13545399999999999</v>
      </c>
      <c r="EY81">
        <v>0.11243300000000001</v>
      </c>
      <c r="EZ81">
        <v>22292.400000000001</v>
      </c>
      <c r="FA81">
        <v>19176.900000000001</v>
      </c>
      <c r="FB81">
        <v>24000.799999999999</v>
      </c>
      <c r="FC81">
        <v>20668.099999999999</v>
      </c>
      <c r="FD81">
        <v>30484.400000000001</v>
      </c>
      <c r="FE81">
        <v>26263.4</v>
      </c>
      <c r="FF81">
        <v>39087</v>
      </c>
      <c r="FG81">
        <v>32894.199999999997</v>
      </c>
      <c r="FH81">
        <v>2.0142799999999998</v>
      </c>
      <c r="FI81">
        <v>1.83212</v>
      </c>
      <c r="FJ81">
        <v>3.89293E-2</v>
      </c>
      <c r="FK81">
        <v>0</v>
      </c>
      <c r="FL81">
        <v>29.574000000000002</v>
      </c>
      <c r="FM81">
        <v>999.9</v>
      </c>
      <c r="FN81">
        <v>34.378999999999998</v>
      </c>
      <c r="FO81">
        <v>42.923000000000002</v>
      </c>
      <c r="FP81">
        <v>29.838000000000001</v>
      </c>
      <c r="FQ81">
        <v>61.137799999999999</v>
      </c>
      <c r="FR81">
        <v>33.814100000000003</v>
      </c>
      <c r="FS81">
        <v>1</v>
      </c>
      <c r="FT81">
        <v>0.41932900000000001</v>
      </c>
      <c r="FU81">
        <v>2.2988200000000001</v>
      </c>
      <c r="FV81">
        <v>20.3996</v>
      </c>
      <c r="FW81">
        <v>5.2478400000000001</v>
      </c>
      <c r="FX81">
        <v>11.997999999999999</v>
      </c>
      <c r="FY81">
        <v>4.9638999999999998</v>
      </c>
      <c r="FZ81">
        <v>3.30098</v>
      </c>
      <c r="GA81">
        <v>9999</v>
      </c>
      <c r="GB81">
        <v>9999</v>
      </c>
      <c r="GC81">
        <v>9999</v>
      </c>
      <c r="GD81">
        <v>999.9</v>
      </c>
      <c r="GE81">
        <v>1.87103</v>
      </c>
      <c r="GF81">
        <v>1.8763700000000001</v>
      </c>
      <c r="GG81">
        <v>1.87653</v>
      </c>
      <c r="GH81">
        <v>1.8751599999999999</v>
      </c>
      <c r="GI81">
        <v>1.8775900000000001</v>
      </c>
      <c r="GJ81">
        <v>1.8734500000000001</v>
      </c>
      <c r="GK81">
        <v>1.8711</v>
      </c>
      <c r="GL81">
        <v>1.8784799999999999</v>
      </c>
      <c r="GM81">
        <v>5</v>
      </c>
      <c r="GN81">
        <v>0</v>
      </c>
      <c r="GO81">
        <v>0</v>
      </c>
      <c r="GP81">
        <v>0</v>
      </c>
      <c r="GQ81" t="s">
        <v>371</v>
      </c>
      <c r="GR81" t="s">
        <v>372</v>
      </c>
      <c r="GS81" t="s">
        <v>373</v>
      </c>
      <c r="GT81" t="s">
        <v>373</v>
      </c>
      <c r="GU81" t="s">
        <v>373</v>
      </c>
      <c r="GV81" t="s">
        <v>373</v>
      </c>
      <c r="GW81">
        <v>0</v>
      </c>
      <c r="GX81">
        <v>100</v>
      </c>
      <c r="GY81">
        <v>100</v>
      </c>
      <c r="GZ81">
        <v>-0.59699999999999998</v>
      </c>
      <c r="HA81">
        <v>0.33439999999999998</v>
      </c>
      <c r="HB81">
        <v>-0.95326835846852198</v>
      </c>
      <c r="HC81">
        <v>1.17587188380478E-3</v>
      </c>
      <c r="HD81">
        <v>-6.2601144054332803E-7</v>
      </c>
      <c r="HE81">
        <v>2.41796582943236E-10</v>
      </c>
      <c r="HF81">
        <v>0.33437844204762002</v>
      </c>
      <c r="HG81">
        <v>0</v>
      </c>
      <c r="HH81">
        <v>0</v>
      </c>
      <c r="HI81">
        <v>0</v>
      </c>
      <c r="HJ81">
        <v>2</v>
      </c>
      <c r="HK81">
        <v>2154</v>
      </c>
      <c r="HL81">
        <v>1</v>
      </c>
      <c r="HM81">
        <v>23</v>
      </c>
      <c r="HN81">
        <v>0.8</v>
      </c>
      <c r="HO81">
        <v>0.7</v>
      </c>
      <c r="HP81">
        <v>18</v>
      </c>
      <c r="HQ81">
        <v>504.42099999999999</v>
      </c>
      <c r="HR81">
        <v>451.17899999999997</v>
      </c>
      <c r="HS81">
        <v>27.002800000000001</v>
      </c>
      <c r="HT81">
        <v>32.610799999999998</v>
      </c>
      <c r="HU81">
        <v>30.000800000000002</v>
      </c>
      <c r="HV81">
        <v>32.525399999999998</v>
      </c>
      <c r="HW81">
        <v>32.509300000000003</v>
      </c>
      <c r="HX81">
        <v>20.061699999999998</v>
      </c>
      <c r="HY81">
        <v>21.8035</v>
      </c>
      <c r="HZ81">
        <v>10.767200000000001</v>
      </c>
      <c r="IA81">
        <v>27</v>
      </c>
      <c r="IB81">
        <v>400</v>
      </c>
      <c r="IC81">
        <v>22.7514</v>
      </c>
      <c r="ID81">
        <v>98.680700000000002</v>
      </c>
      <c r="IE81">
        <v>94.117800000000003</v>
      </c>
    </row>
    <row r="82" spans="1:239" x14ac:dyDescent="0.3">
      <c r="A82">
        <v>66</v>
      </c>
      <c r="B82">
        <v>1628186693.5</v>
      </c>
      <c r="C82">
        <v>11935.9000000954</v>
      </c>
      <c r="D82" t="s">
        <v>700</v>
      </c>
      <c r="E82" t="s">
        <v>701</v>
      </c>
      <c r="F82">
        <v>0</v>
      </c>
      <c r="G82" t="s">
        <v>696</v>
      </c>
      <c r="H82" t="s">
        <v>363</v>
      </c>
      <c r="I82" t="s">
        <v>364</v>
      </c>
      <c r="J82">
        <v>1628186693.5</v>
      </c>
      <c r="K82">
        <f t="shared" si="92"/>
        <v>6.2695504114933433E-3</v>
      </c>
      <c r="L82">
        <f t="shared" si="93"/>
        <v>6.2695504114933431</v>
      </c>
      <c r="M82">
        <f t="shared" si="94"/>
        <v>20.994817490737393</v>
      </c>
      <c r="N82">
        <f t="shared" si="95"/>
        <v>272.77699999999999</v>
      </c>
      <c r="O82">
        <f t="shared" si="96"/>
        <v>195.45300657119978</v>
      </c>
      <c r="P82">
        <f t="shared" si="97"/>
        <v>19.504982141837253</v>
      </c>
      <c r="Q82">
        <f t="shared" si="98"/>
        <v>27.221430905775197</v>
      </c>
      <c r="R82">
        <f t="shared" si="99"/>
        <v>0.50256376140621839</v>
      </c>
      <c r="S82">
        <f t="shared" si="100"/>
        <v>2.924382951756491</v>
      </c>
      <c r="T82">
        <f t="shared" si="101"/>
        <v>0.4590477047706672</v>
      </c>
      <c r="U82">
        <f t="shared" si="102"/>
        <v>0.29049991225048311</v>
      </c>
      <c r="V82">
        <f t="shared" si="103"/>
        <v>321.5160153810815</v>
      </c>
      <c r="W82">
        <f t="shared" si="104"/>
        <v>30.526378630219909</v>
      </c>
      <c r="X82">
        <f t="shared" si="105"/>
        <v>30.389900000000001</v>
      </c>
      <c r="Y82">
        <f t="shared" si="106"/>
        <v>4.3568010885816584</v>
      </c>
      <c r="Z82">
        <f t="shared" si="107"/>
        <v>70.394688507363696</v>
      </c>
      <c r="AA82">
        <f t="shared" si="108"/>
        <v>3.0443869840796798</v>
      </c>
      <c r="AB82">
        <f t="shared" si="109"/>
        <v>4.3247396197530152</v>
      </c>
      <c r="AC82">
        <f t="shared" si="110"/>
        <v>1.3124141045019786</v>
      </c>
      <c r="AD82">
        <f t="shared" si="111"/>
        <v>-276.48717314685643</v>
      </c>
      <c r="AE82">
        <f t="shared" si="112"/>
        <v>-20.322288113298114</v>
      </c>
      <c r="AF82">
        <f t="shared" si="113"/>
        <v>-1.5501586207634392</v>
      </c>
      <c r="AG82">
        <f t="shared" si="114"/>
        <v>23.156395500163498</v>
      </c>
      <c r="AH82">
        <v>0</v>
      </c>
      <c r="AI82">
        <v>0</v>
      </c>
      <c r="AJ82">
        <f t="shared" si="115"/>
        <v>1</v>
      </c>
      <c r="AK82">
        <f t="shared" si="116"/>
        <v>0</v>
      </c>
      <c r="AL82">
        <f t="shared" si="117"/>
        <v>52154.41023964851</v>
      </c>
      <c r="AM82" t="s">
        <v>365</v>
      </c>
      <c r="AN82">
        <v>10238.9</v>
      </c>
      <c r="AO82">
        <v>302.21199999999999</v>
      </c>
      <c r="AP82">
        <v>4052.3</v>
      </c>
      <c r="AQ82">
        <f t="shared" si="118"/>
        <v>0.92542210596451402</v>
      </c>
      <c r="AR82">
        <v>-0.32343011824092399</v>
      </c>
      <c r="AS82" t="s">
        <v>702</v>
      </c>
      <c r="AT82">
        <v>10397</v>
      </c>
      <c r="AU82">
        <v>768.63257692307695</v>
      </c>
      <c r="AV82">
        <v>1194.3599999999999</v>
      </c>
      <c r="AW82">
        <f t="shared" si="119"/>
        <v>0.35644815891098414</v>
      </c>
      <c r="AX82">
        <v>0.5</v>
      </c>
      <c r="AY82">
        <f t="shared" si="120"/>
        <v>1681.2303001974512</v>
      </c>
      <c r="AZ82">
        <f t="shared" si="121"/>
        <v>20.994817490737393</v>
      </c>
      <c r="BA82">
        <f t="shared" si="122"/>
        <v>299.63572260537131</v>
      </c>
      <c r="BB82">
        <f t="shared" si="123"/>
        <v>1.2680147155612534E-2</v>
      </c>
      <c r="BC82">
        <f t="shared" si="124"/>
        <v>2.3928631233463955</v>
      </c>
      <c r="BD82">
        <f t="shared" si="125"/>
        <v>256.44770387445925</v>
      </c>
      <c r="BE82" t="s">
        <v>703</v>
      </c>
      <c r="BF82">
        <v>555.83000000000004</v>
      </c>
      <c r="BG82">
        <f t="shared" si="126"/>
        <v>555.83000000000004</v>
      </c>
      <c r="BH82">
        <f t="shared" si="127"/>
        <v>0.53462105227904477</v>
      </c>
      <c r="BI82">
        <f t="shared" si="128"/>
        <v>0.66673049516377159</v>
      </c>
      <c r="BJ82">
        <f t="shared" si="129"/>
        <v>0.81737867048766333</v>
      </c>
      <c r="BK82">
        <f t="shared" si="130"/>
        <v>0.47719372018647466</v>
      </c>
      <c r="BL82">
        <f t="shared" si="131"/>
        <v>0.76209944939958751</v>
      </c>
      <c r="BM82">
        <f t="shared" si="132"/>
        <v>0.48214039093995736</v>
      </c>
      <c r="BN82">
        <f t="shared" si="133"/>
        <v>0.51785960906004269</v>
      </c>
      <c r="BO82">
        <f t="shared" si="134"/>
        <v>2000.04</v>
      </c>
      <c r="BP82">
        <f t="shared" si="135"/>
        <v>1681.2303001974512</v>
      </c>
      <c r="BQ82">
        <f t="shared" si="136"/>
        <v>0.84059833813196305</v>
      </c>
      <c r="BR82">
        <f t="shared" si="137"/>
        <v>0.16075479259468886</v>
      </c>
      <c r="BS82">
        <v>6</v>
      </c>
      <c r="BT82">
        <v>0.5</v>
      </c>
      <c r="BU82" t="s">
        <v>368</v>
      </c>
      <c r="BV82">
        <v>2</v>
      </c>
      <c r="BW82">
        <v>1628186693.5</v>
      </c>
      <c r="BX82">
        <v>272.77699999999999</v>
      </c>
      <c r="BY82">
        <v>300.01499999999999</v>
      </c>
      <c r="BZ82">
        <v>30.506799999999998</v>
      </c>
      <c r="CA82">
        <v>23.215</v>
      </c>
      <c r="CB82">
        <v>273.411</v>
      </c>
      <c r="CC82">
        <v>30.1844</v>
      </c>
      <c r="CD82">
        <v>500.14699999999999</v>
      </c>
      <c r="CE82">
        <v>99.693799999999996</v>
      </c>
      <c r="CF82">
        <v>9.9917599999999995E-2</v>
      </c>
      <c r="CG82">
        <v>30.260999999999999</v>
      </c>
      <c r="CH82">
        <v>30.389900000000001</v>
      </c>
      <c r="CI82">
        <v>999.9</v>
      </c>
      <c r="CJ82">
        <v>0</v>
      </c>
      <c r="CK82">
        <v>0</v>
      </c>
      <c r="CL82">
        <v>10001.200000000001</v>
      </c>
      <c r="CM82">
        <v>0</v>
      </c>
      <c r="CN82">
        <v>2188.89</v>
      </c>
      <c r="CO82">
        <v>-27.238299999999999</v>
      </c>
      <c r="CP82">
        <v>281.36099999999999</v>
      </c>
      <c r="CQ82">
        <v>307.14600000000002</v>
      </c>
      <c r="CR82">
        <v>7.2917899999999998</v>
      </c>
      <c r="CS82">
        <v>300.01499999999999</v>
      </c>
      <c r="CT82">
        <v>23.215</v>
      </c>
      <c r="CU82">
        <v>3.0413399999999999</v>
      </c>
      <c r="CV82">
        <v>2.3143899999999999</v>
      </c>
      <c r="CW82">
        <v>24.256</v>
      </c>
      <c r="CX82">
        <v>19.776900000000001</v>
      </c>
      <c r="CY82">
        <v>2000.04</v>
      </c>
      <c r="CZ82">
        <v>0.98000399999999999</v>
      </c>
      <c r="DA82">
        <v>1.9995499999999999E-2</v>
      </c>
      <c r="DB82">
        <v>0</v>
      </c>
      <c r="DC82">
        <v>768.08600000000001</v>
      </c>
      <c r="DD82">
        <v>4.9996700000000001</v>
      </c>
      <c r="DE82">
        <v>15464.4</v>
      </c>
      <c r="DF82">
        <v>16734.400000000001</v>
      </c>
      <c r="DG82">
        <v>47.936999999999998</v>
      </c>
      <c r="DH82">
        <v>50</v>
      </c>
      <c r="DI82">
        <v>48.625</v>
      </c>
      <c r="DJ82">
        <v>49</v>
      </c>
      <c r="DK82">
        <v>49.375</v>
      </c>
      <c r="DL82">
        <v>1955.15</v>
      </c>
      <c r="DM82">
        <v>39.89</v>
      </c>
      <c r="DN82">
        <v>0</v>
      </c>
      <c r="DO82">
        <v>121.799999952316</v>
      </c>
      <c r="DP82">
        <v>0</v>
      </c>
      <c r="DQ82">
        <v>768.63257692307695</v>
      </c>
      <c r="DR82">
        <v>-2.9216068258396599</v>
      </c>
      <c r="DS82">
        <v>-60.895726573367497</v>
      </c>
      <c r="DT82">
        <v>15470.8692307692</v>
      </c>
      <c r="DU82">
        <v>15</v>
      </c>
      <c r="DV82">
        <v>1628186653.5</v>
      </c>
      <c r="DW82" t="s">
        <v>704</v>
      </c>
      <c r="DX82">
        <v>1628186638.5</v>
      </c>
      <c r="DY82">
        <v>1628186653.5</v>
      </c>
      <c r="DZ82">
        <v>72</v>
      </c>
      <c r="EA82">
        <v>0.04</v>
      </c>
      <c r="EB82">
        <v>-1.2E-2</v>
      </c>
      <c r="EC82">
        <v>-0.61</v>
      </c>
      <c r="ED82">
        <v>0.30399999999999999</v>
      </c>
      <c r="EE82">
        <v>300</v>
      </c>
      <c r="EF82">
        <v>23</v>
      </c>
      <c r="EG82">
        <v>0.08</v>
      </c>
      <c r="EH82">
        <v>0.02</v>
      </c>
      <c r="EI82">
        <v>21.087118826190199</v>
      </c>
      <c r="EJ82">
        <v>-0.91612007580024202</v>
      </c>
      <c r="EK82">
        <v>0.156885228655405</v>
      </c>
      <c r="EL82">
        <v>1</v>
      </c>
      <c r="EM82">
        <v>0.50094146077326696</v>
      </c>
      <c r="EN82">
        <v>7.1952822663614399E-2</v>
      </c>
      <c r="EO82">
        <v>1.64298005618564E-2</v>
      </c>
      <c r="EP82">
        <v>1</v>
      </c>
      <c r="EQ82">
        <v>2</v>
      </c>
      <c r="ER82">
        <v>2</v>
      </c>
      <c r="ES82" t="s">
        <v>370</v>
      </c>
      <c r="ET82">
        <v>2.9206400000000001</v>
      </c>
      <c r="EU82">
        <v>2.7864200000000001</v>
      </c>
      <c r="EV82">
        <v>6.5600699999999998E-2</v>
      </c>
      <c r="EW82">
        <v>7.1204600000000007E-2</v>
      </c>
      <c r="EX82">
        <v>0.136216</v>
      </c>
      <c r="EY82">
        <v>0.11376699999999999</v>
      </c>
      <c r="EZ82">
        <v>22689.1</v>
      </c>
      <c r="FA82">
        <v>19549.099999999999</v>
      </c>
      <c r="FB82">
        <v>23986.5</v>
      </c>
      <c r="FC82">
        <v>20656.2</v>
      </c>
      <c r="FD82">
        <v>30441.599999999999</v>
      </c>
      <c r="FE82">
        <v>26210.1</v>
      </c>
      <c r="FF82">
        <v>39065.199999999997</v>
      </c>
      <c r="FG82">
        <v>32876.6</v>
      </c>
      <c r="FH82">
        <v>2.0116200000000002</v>
      </c>
      <c r="FI82">
        <v>1.8277300000000001</v>
      </c>
      <c r="FJ82">
        <v>3.3833099999999998E-2</v>
      </c>
      <c r="FK82">
        <v>0</v>
      </c>
      <c r="FL82">
        <v>29.839400000000001</v>
      </c>
      <c r="FM82">
        <v>999.9</v>
      </c>
      <c r="FN82">
        <v>34.128999999999998</v>
      </c>
      <c r="FO82">
        <v>43.014000000000003</v>
      </c>
      <c r="FP82">
        <v>29.761500000000002</v>
      </c>
      <c r="FQ82">
        <v>60.577800000000003</v>
      </c>
      <c r="FR82">
        <v>34.467100000000002</v>
      </c>
      <c r="FS82">
        <v>1</v>
      </c>
      <c r="FT82">
        <v>0.44101899999999999</v>
      </c>
      <c r="FU82">
        <v>2.4503499999999998</v>
      </c>
      <c r="FV82">
        <v>20.396899999999999</v>
      </c>
      <c r="FW82">
        <v>5.24709</v>
      </c>
      <c r="FX82">
        <v>11.997999999999999</v>
      </c>
      <c r="FY82">
        <v>4.9636500000000003</v>
      </c>
      <c r="FZ82">
        <v>3.3010000000000002</v>
      </c>
      <c r="GA82">
        <v>9999</v>
      </c>
      <c r="GB82">
        <v>9999</v>
      </c>
      <c r="GC82">
        <v>9999</v>
      </c>
      <c r="GD82">
        <v>999.9</v>
      </c>
      <c r="GE82">
        <v>1.87103</v>
      </c>
      <c r="GF82">
        <v>1.87635</v>
      </c>
      <c r="GG82">
        <v>1.87652</v>
      </c>
      <c r="GH82">
        <v>1.8751599999999999</v>
      </c>
      <c r="GI82">
        <v>1.87758</v>
      </c>
      <c r="GJ82">
        <v>1.8734</v>
      </c>
      <c r="GK82">
        <v>1.8710500000000001</v>
      </c>
      <c r="GL82">
        <v>1.87846</v>
      </c>
      <c r="GM82">
        <v>5</v>
      </c>
      <c r="GN82">
        <v>0</v>
      </c>
      <c r="GO82">
        <v>0</v>
      </c>
      <c r="GP82">
        <v>0</v>
      </c>
      <c r="GQ82" t="s">
        <v>371</v>
      </c>
      <c r="GR82" t="s">
        <v>372</v>
      </c>
      <c r="GS82" t="s">
        <v>373</v>
      </c>
      <c r="GT82" t="s">
        <v>373</v>
      </c>
      <c r="GU82" t="s">
        <v>373</v>
      </c>
      <c r="GV82" t="s">
        <v>373</v>
      </c>
      <c r="GW82">
        <v>0</v>
      </c>
      <c r="GX82">
        <v>100</v>
      </c>
      <c r="GY82">
        <v>100</v>
      </c>
      <c r="GZ82">
        <v>-0.63400000000000001</v>
      </c>
      <c r="HA82">
        <v>0.32240000000000002</v>
      </c>
      <c r="HB82">
        <v>-0.91297864790874195</v>
      </c>
      <c r="HC82">
        <v>1.17587188380478E-3</v>
      </c>
      <c r="HD82">
        <v>-6.2601144054332803E-7</v>
      </c>
      <c r="HE82">
        <v>2.41796582943236E-10</v>
      </c>
      <c r="HF82">
        <v>0.32233896229979497</v>
      </c>
      <c r="HG82">
        <v>0</v>
      </c>
      <c r="HH82">
        <v>0</v>
      </c>
      <c r="HI82">
        <v>0</v>
      </c>
      <c r="HJ82">
        <v>2</v>
      </c>
      <c r="HK82">
        <v>2154</v>
      </c>
      <c r="HL82">
        <v>1</v>
      </c>
      <c r="HM82">
        <v>23</v>
      </c>
      <c r="HN82">
        <v>0.9</v>
      </c>
      <c r="HO82">
        <v>0.7</v>
      </c>
      <c r="HP82">
        <v>18</v>
      </c>
      <c r="HQ82">
        <v>504.20400000000001</v>
      </c>
      <c r="HR82">
        <v>449.649</v>
      </c>
      <c r="HS82">
        <v>26.999199999999998</v>
      </c>
      <c r="HT82">
        <v>32.8523</v>
      </c>
      <c r="HU82">
        <v>30.000800000000002</v>
      </c>
      <c r="HV82">
        <v>32.7119</v>
      </c>
      <c r="HW82">
        <v>32.685000000000002</v>
      </c>
      <c r="HX82">
        <v>15.968400000000001</v>
      </c>
      <c r="HY82">
        <v>20.3584</v>
      </c>
      <c r="HZ82">
        <v>10.0022</v>
      </c>
      <c r="IA82">
        <v>27</v>
      </c>
      <c r="IB82">
        <v>300</v>
      </c>
      <c r="IC82">
        <v>23.124700000000001</v>
      </c>
      <c r="ID82">
        <v>98.624399999999994</v>
      </c>
      <c r="IE82">
        <v>94.066199999999995</v>
      </c>
    </row>
    <row r="83" spans="1:239" x14ac:dyDescent="0.3">
      <c r="A83">
        <v>67</v>
      </c>
      <c r="B83">
        <v>1628186806.5</v>
      </c>
      <c r="C83">
        <v>12048.9000000954</v>
      </c>
      <c r="D83" t="s">
        <v>705</v>
      </c>
      <c r="E83" t="s">
        <v>706</v>
      </c>
      <c r="F83">
        <v>0</v>
      </c>
      <c r="G83" t="s">
        <v>696</v>
      </c>
      <c r="H83" t="s">
        <v>363</v>
      </c>
      <c r="I83" t="s">
        <v>364</v>
      </c>
      <c r="J83">
        <v>1628186806.5</v>
      </c>
      <c r="K83">
        <f t="shared" si="92"/>
        <v>6.2573530964141503E-3</v>
      </c>
      <c r="L83">
        <f t="shared" si="93"/>
        <v>6.2573530964141506</v>
      </c>
      <c r="M83">
        <f t="shared" si="94"/>
        <v>12.285940179973908</v>
      </c>
      <c r="N83">
        <f t="shared" si="95"/>
        <v>183.947</v>
      </c>
      <c r="O83">
        <f t="shared" si="96"/>
        <v>137.56415361869858</v>
      </c>
      <c r="P83">
        <f t="shared" si="97"/>
        <v>13.726368957103263</v>
      </c>
      <c r="Q83">
        <f t="shared" si="98"/>
        <v>18.354522774522199</v>
      </c>
      <c r="R83">
        <f t="shared" si="99"/>
        <v>0.49519975291952872</v>
      </c>
      <c r="S83">
        <f t="shared" si="100"/>
        <v>2.9259272083054086</v>
      </c>
      <c r="T83">
        <f t="shared" si="101"/>
        <v>0.45291247161300563</v>
      </c>
      <c r="U83">
        <f t="shared" si="102"/>
        <v>0.28656810918887787</v>
      </c>
      <c r="V83">
        <f t="shared" si="103"/>
        <v>321.54576038094984</v>
      </c>
      <c r="W83">
        <f t="shared" si="104"/>
        <v>30.570584569356434</v>
      </c>
      <c r="X83">
        <f t="shared" si="105"/>
        <v>30.4529</v>
      </c>
      <c r="Y83">
        <f t="shared" si="106"/>
        <v>4.3725463676781926</v>
      </c>
      <c r="Z83">
        <f t="shared" si="107"/>
        <v>70.248758679047185</v>
      </c>
      <c r="AA83">
        <f t="shared" si="108"/>
        <v>3.0452241412111403</v>
      </c>
      <c r="AB83">
        <f t="shared" si="109"/>
        <v>4.3349152333412366</v>
      </c>
      <c r="AC83">
        <f t="shared" si="110"/>
        <v>1.3273222264670523</v>
      </c>
      <c r="AD83">
        <f t="shared" si="111"/>
        <v>-275.949271551864</v>
      </c>
      <c r="AE83">
        <f t="shared" si="112"/>
        <v>-23.80335647701293</v>
      </c>
      <c r="AF83">
        <f t="shared" si="113"/>
        <v>-1.8156653584305167</v>
      </c>
      <c r="AG83">
        <f t="shared" si="114"/>
        <v>19.977466993642391</v>
      </c>
      <c r="AH83">
        <v>0</v>
      </c>
      <c r="AI83">
        <v>0</v>
      </c>
      <c r="AJ83">
        <f t="shared" si="115"/>
        <v>1</v>
      </c>
      <c r="AK83">
        <f t="shared" si="116"/>
        <v>0</v>
      </c>
      <c r="AL83">
        <f t="shared" si="117"/>
        <v>52191.183013064285</v>
      </c>
      <c r="AM83" t="s">
        <v>365</v>
      </c>
      <c r="AN83">
        <v>10238.9</v>
      </c>
      <c r="AO83">
        <v>302.21199999999999</v>
      </c>
      <c r="AP83">
        <v>4052.3</v>
      </c>
      <c r="AQ83">
        <f t="shared" si="118"/>
        <v>0.92542210596451402</v>
      </c>
      <c r="AR83">
        <v>-0.32343011824092399</v>
      </c>
      <c r="AS83" t="s">
        <v>707</v>
      </c>
      <c r="AT83">
        <v>10395.700000000001</v>
      </c>
      <c r="AU83">
        <v>707.00384615384598</v>
      </c>
      <c r="AV83">
        <v>1027.49</v>
      </c>
      <c r="AW83">
        <f t="shared" si="119"/>
        <v>0.31191170118069667</v>
      </c>
      <c r="AX83">
        <v>0.5</v>
      </c>
      <c r="AY83">
        <f t="shared" si="120"/>
        <v>1681.3896001973833</v>
      </c>
      <c r="AZ83">
        <f t="shared" si="121"/>
        <v>12.285940179973908</v>
      </c>
      <c r="BA83">
        <f t="shared" si="122"/>
        <v>262.22254527254864</v>
      </c>
      <c r="BB83">
        <f t="shared" si="123"/>
        <v>7.4993745035264771E-3</v>
      </c>
      <c r="BC83">
        <f t="shared" si="124"/>
        <v>2.9438826655247259</v>
      </c>
      <c r="BD83">
        <f t="shared" si="125"/>
        <v>247.8064486831081</v>
      </c>
      <c r="BE83" t="s">
        <v>708</v>
      </c>
      <c r="BF83">
        <v>539.16999999999996</v>
      </c>
      <c r="BG83">
        <f t="shared" si="126"/>
        <v>539.16999999999996</v>
      </c>
      <c r="BH83">
        <f t="shared" si="127"/>
        <v>0.47525523362757793</v>
      </c>
      <c r="BI83">
        <f t="shared" si="128"/>
        <v>0.65630355882649494</v>
      </c>
      <c r="BJ83">
        <f t="shared" si="129"/>
        <v>0.86100144315752625</v>
      </c>
      <c r="BK83">
        <f t="shared" si="130"/>
        <v>0.44188042908533559</v>
      </c>
      <c r="BL83">
        <f t="shared" si="131"/>
        <v>0.80659707185538054</v>
      </c>
      <c r="BM83">
        <f t="shared" si="132"/>
        <v>0.50050532502404588</v>
      </c>
      <c r="BN83">
        <f t="shared" si="133"/>
        <v>0.49949467497595412</v>
      </c>
      <c r="BO83">
        <f t="shared" si="134"/>
        <v>2000.23</v>
      </c>
      <c r="BP83">
        <f t="shared" si="135"/>
        <v>1681.3896001973833</v>
      </c>
      <c r="BQ83">
        <f t="shared" si="136"/>
        <v>0.84059813131359062</v>
      </c>
      <c r="BR83">
        <f t="shared" si="137"/>
        <v>0.16075439343522988</v>
      </c>
      <c r="BS83">
        <v>6</v>
      </c>
      <c r="BT83">
        <v>0.5</v>
      </c>
      <c r="BU83" t="s">
        <v>368</v>
      </c>
      <c r="BV83">
        <v>2</v>
      </c>
      <c r="BW83">
        <v>1628186806.5</v>
      </c>
      <c r="BX83">
        <v>183.947</v>
      </c>
      <c r="BY83">
        <v>200.06899999999999</v>
      </c>
      <c r="BZ83">
        <v>30.518899999999999</v>
      </c>
      <c r="CA83">
        <v>23.240300000000001</v>
      </c>
      <c r="CB83">
        <v>184.648</v>
      </c>
      <c r="CC83">
        <v>30.2057</v>
      </c>
      <c r="CD83">
        <v>500.07299999999998</v>
      </c>
      <c r="CE83">
        <v>99.682000000000002</v>
      </c>
      <c r="CF83">
        <v>9.9582599999999993E-2</v>
      </c>
      <c r="CG83">
        <v>30.302</v>
      </c>
      <c r="CH83">
        <v>30.4529</v>
      </c>
      <c r="CI83">
        <v>999.9</v>
      </c>
      <c r="CJ83">
        <v>0</v>
      </c>
      <c r="CK83">
        <v>0</v>
      </c>
      <c r="CL83">
        <v>10011.200000000001</v>
      </c>
      <c r="CM83">
        <v>0</v>
      </c>
      <c r="CN83">
        <v>2180.38</v>
      </c>
      <c r="CO83">
        <v>-16.1218</v>
      </c>
      <c r="CP83">
        <v>189.738</v>
      </c>
      <c r="CQ83">
        <v>204.82900000000001</v>
      </c>
      <c r="CR83">
        <v>7.2786900000000001</v>
      </c>
      <c r="CS83">
        <v>200.06899999999999</v>
      </c>
      <c r="CT83">
        <v>23.240300000000001</v>
      </c>
      <c r="CU83">
        <v>3.0421900000000002</v>
      </c>
      <c r="CV83">
        <v>2.31663</v>
      </c>
      <c r="CW83">
        <v>24.2606</v>
      </c>
      <c r="CX83">
        <v>19.7925</v>
      </c>
      <c r="CY83">
        <v>2000.23</v>
      </c>
      <c r="CZ83">
        <v>0.98001000000000005</v>
      </c>
      <c r="DA83">
        <v>1.99896E-2</v>
      </c>
      <c r="DB83">
        <v>0</v>
      </c>
      <c r="DC83">
        <v>705.97199999999998</v>
      </c>
      <c r="DD83">
        <v>4.9996700000000001</v>
      </c>
      <c r="DE83">
        <v>14255.3</v>
      </c>
      <c r="DF83">
        <v>16736</v>
      </c>
      <c r="DG83">
        <v>47.936999999999998</v>
      </c>
      <c r="DH83">
        <v>50.125</v>
      </c>
      <c r="DI83">
        <v>48.75</v>
      </c>
      <c r="DJ83">
        <v>49.125</v>
      </c>
      <c r="DK83">
        <v>49.5</v>
      </c>
      <c r="DL83">
        <v>1955.35</v>
      </c>
      <c r="DM83">
        <v>39.880000000000003</v>
      </c>
      <c r="DN83">
        <v>0</v>
      </c>
      <c r="DO83">
        <v>112.69999980926499</v>
      </c>
      <c r="DP83">
        <v>0</v>
      </c>
      <c r="DQ83">
        <v>707.00384615384598</v>
      </c>
      <c r="DR83">
        <v>-6.6300170886622496</v>
      </c>
      <c r="DS83">
        <v>-134.174359031981</v>
      </c>
      <c r="DT83">
        <v>14269.753846153801</v>
      </c>
      <c r="DU83">
        <v>15</v>
      </c>
      <c r="DV83">
        <v>1628186767</v>
      </c>
      <c r="DW83" t="s">
        <v>709</v>
      </c>
      <c r="DX83">
        <v>1628186755</v>
      </c>
      <c r="DY83">
        <v>1628186767</v>
      </c>
      <c r="DZ83">
        <v>73</v>
      </c>
      <c r="EA83">
        <v>1.4999999999999999E-2</v>
      </c>
      <c r="EB83">
        <v>-8.9999999999999993E-3</v>
      </c>
      <c r="EC83">
        <v>-0.68600000000000005</v>
      </c>
      <c r="ED83">
        <v>0.30399999999999999</v>
      </c>
      <c r="EE83">
        <v>200</v>
      </c>
      <c r="EF83">
        <v>23</v>
      </c>
      <c r="EG83">
        <v>0.12</v>
      </c>
      <c r="EH83">
        <v>0.01</v>
      </c>
      <c r="EI83">
        <v>12.321008992444201</v>
      </c>
      <c r="EJ83">
        <v>-0.73724284382401195</v>
      </c>
      <c r="EK83">
        <v>0.120931707342414</v>
      </c>
      <c r="EL83">
        <v>1</v>
      </c>
      <c r="EM83">
        <v>0.490085063564837</v>
      </c>
      <c r="EN83">
        <v>8.9256057402354899E-2</v>
      </c>
      <c r="EO83">
        <v>1.8156890737796201E-2</v>
      </c>
      <c r="EP83">
        <v>1</v>
      </c>
      <c r="EQ83">
        <v>2</v>
      </c>
      <c r="ER83">
        <v>2</v>
      </c>
      <c r="ES83" t="s">
        <v>370</v>
      </c>
      <c r="ET83">
        <v>2.92028</v>
      </c>
      <c r="EU83">
        <v>2.7861699999999998</v>
      </c>
      <c r="EV83">
        <v>4.6692499999999998E-2</v>
      </c>
      <c r="EW83">
        <v>5.0429799999999997E-2</v>
      </c>
      <c r="EX83">
        <v>0.13622000000000001</v>
      </c>
      <c r="EY83">
        <v>0.113803</v>
      </c>
      <c r="EZ83">
        <v>23138.9</v>
      </c>
      <c r="FA83">
        <v>19979.8</v>
      </c>
      <c r="FB83">
        <v>23977.8</v>
      </c>
      <c r="FC83">
        <v>20650.400000000001</v>
      </c>
      <c r="FD83">
        <v>30432</v>
      </c>
      <c r="FE83">
        <v>26202.3</v>
      </c>
      <c r="FF83">
        <v>39052.1</v>
      </c>
      <c r="FG83">
        <v>32868.1</v>
      </c>
      <c r="FH83">
        <v>2.0099300000000002</v>
      </c>
      <c r="FI83">
        <v>1.82453</v>
      </c>
      <c r="FJ83">
        <v>3.9964899999999998E-2</v>
      </c>
      <c r="FK83">
        <v>0</v>
      </c>
      <c r="FL83">
        <v>29.802700000000002</v>
      </c>
      <c r="FM83">
        <v>999.9</v>
      </c>
      <c r="FN83">
        <v>33.75</v>
      </c>
      <c r="FO83">
        <v>43.155000000000001</v>
      </c>
      <c r="FP83">
        <v>29.652699999999999</v>
      </c>
      <c r="FQ83">
        <v>60.5578</v>
      </c>
      <c r="FR83">
        <v>33.954300000000003</v>
      </c>
      <c r="FS83">
        <v>1</v>
      </c>
      <c r="FT83">
        <v>0.45406000000000002</v>
      </c>
      <c r="FU83">
        <v>2.4883799999999998</v>
      </c>
      <c r="FV83">
        <v>20.395800000000001</v>
      </c>
      <c r="FW83">
        <v>5.24709</v>
      </c>
      <c r="FX83">
        <v>11.997999999999999</v>
      </c>
      <c r="FY83">
        <v>4.9632500000000004</v>
      </c>
      <c r="FZ83">
        <v>3.3010000000000002</v>
      </c>
      <c r="GA83">
        <v>9999</v>
      </c>
      <c r="GB83">
        <v>9999</v>
      </c>
      <c r="GC83">
        <v>9999</v>
      </c>
      <c r="GD83">
        <v>999.9</v>
      </c>
      <c r="GE83">
        <v>1.87103</v>
      </c>
      <c r="GF83">
        <v>1.87636</v>
      </c>
      <c r="GG83">
        <v>1.8764700000000001</v>
      </c>
      <c r="GH83">
        <v>1.8751500000000001</v>
      </c>
      <c r="GI83">
        <v>1.8775200000000001</v>
      </c>
      <c r="GJ83">
        <v>1.8733299999999999</v>
      </c>
      <c r="GK83">
        <v>1.8710500000000001</v>
      </c>
      <c r="GL83">
        <v>1.8783799999999999</v>
      </c>
      <c r="GM83">
        <v>5</v>
      </c>
      <c r="GN83">
        <v>0</v>
      </c>
      <c r="GO83">
        <v>0</v>
      </c>
      <c r="GP83">
        <v>0</v>
      </c>
      <c r="GQ83" t="s">
        <v>371</v>
      </c>
      <c r="GR83" t="s">
        <v>372</v>
      </c>
      <c r="GS83" t="s">
        <v>373</v>
      </c>
      <c r="GT83" t="s">
        <v>373</v>
      </c>
      <c r="GU83" t="s">
        <v>373</v>
      </c>
      <c r="GV83" t="s">
        <v>373</v>
      </c>
      <c r="GW83">
        <v>0</v>
      </c>
      <c r="GX83">
        <v>100</v>
      </c>
      <c r="GY83">
        <v>100</v>
      </c>
      <c r="GZ83">
        <v>-0.70099999999999996</v>
      </c>
      <c r="HA83">
        <v>0.31319999999999998</v>
      </c>
      <c r="HB83">
        <v>-0.89822877315671701</v>
      </c>
      <c r="HC83">
        <v>1.17587188380478E-3</v>
      </c>
      <c r="HD83">
        <v>-6.2601144054332803E-7</v>
      </c>
      <c r="HE83">
        <v>2.41796582943236E-10</v>
      </c>
      <c r="HF83">
        <v>0.31327905737584899</v>
      </c>
      <c r="HG83">
        <v>0</v>
      </c>
      <c r="HH83">
        <v>0</v>
      </c>
      <c r="HI83">
        <v>0</v>
      </c>
      <c r="HJ83">
        <v>2</v>
      </c>
      <c r="HK83">
        <v>2154</v>
      </c>
      <c r="HL83">
        <v>1</v>
      </c>
      <c r="HM83">
        <v>23</v>
      </c>
      <c r="HN83">
        <v>0.9</v>
      </c>
      <c r="HO83">
        <v>0.7</v>
      </c>
      <c r="HP83">
        <v>18</v>
      </c>
      <c r="HQ83">
        <v>504.286</v>
      </c>
      <c r="HR83">
        <v>448.64699999999999</v>
      </c>
      <c r="HS83">
        <v>27.000699999999998</v>
      </c>
      <c r="HT83">
        <v>33.023000000000003</v>
      </c>
      <c r="HU83">
        <v>30.000699999999998</v>
      </c>
      <c r="HV83">
        <v>32.860700000000001</v>
      </c>
      <c r="HW83">
        <v>32.828200000000002</v>
      </c>
      <c r="HX83">
        <v>11.6982</v>
      </c>
      <c r="HY83">
        <v>19.62</v>
      </c>
      <c r="HZ83">
        <v>9.1570400000000003</v>
      </c>
      <c r="IA83">
        <v>27</v>
      </c>
      <c r="IB83">
        <v>200</v>
      </c>
      <c r="IC83">
        <v>23.141999999999999</v>
      </c>
      <c r="ID83">
        <v>98.590299999999999</v>
      </c>
      <c r="IE83">
        <v>94.040800000000004</v>
      </c>
    </row>
    <row r="84" spans="1:239" x14ac:dyDescent="0.3">
      <c r="A84">
        <v>68</v>
      </c>
      <c r="B84">
        <v>1628186924</v>
      </c>
      <c r="C84">
        <v>12166.4000000954</v>
      </c>
      <c r="D84" t="s">
        <v>710</v>
      </c>
      <c r="E84" t="s">
        <v>711</v>
      </c>
      <c r="F84">
        <v>0</v>
      </c>
      <c r="G84" t="s">
        <v>696</v>
      </c>
      <c r="H84" t="s">
        <v>363</v>
      </c>
      <c r="I84" t="s">
        <v>364</v>
      </c>
      <c r="J84">
        <v>1628186924</v>
      </c>
      <c r="K84">
        <f t="shared" si="92"/>
        <v>6.2684928135551135E-3</v>
      </c>
      <c r="L84">
        <f t="shared" si="93"/>
        <v>6.2684928135551132</v>
      </c>
      <c r="M84">
        <f t="shared" si="94"/>
        <v>7.6079110605746196</v>
      </c>
      <c r="N84">
        <f t="shared" si="95"/>
        <v>139.857</v>
      </c>
      <c r="O84">
        <f t="shared" si="96"/>
        <v>110.37731167308199</v>
      </c>
      <c r="P84">
        <f t="shared" si="97"/>
        <v>11.013636296867865</v>
      </c>
      <c r="Q84">
        <f t="shared" si="98"/>
        <v>13.955169846256497</v>
      </c>
      <c r="R84">
        <f t="shared" si="99"/>
        <v>0.49169520688709184</v>
      </c>
      <c r="S84">
        <f t="shared" si="100"/>
        <v>2.9243997767454513</v>
      </c>
      <c r="T84">
        <f t="shared" si="101"/>
        <v>0.44995755303593804</v>
      </c>
      <c r="U84">
        <f t="shared" si="102"/>
        <v>0.28467760444826273</v>
      </c>
      <c r="V84">
        <f t="shared" si="103"/>
        <v>321.53052038135286</v>
      </c>
      <c r="W84">
        <f t="shared" si="104"/>
        <v>30.59412501766257</v>
      </c>
      <c r="X84">
        <f t="shared" si="105"/>
        <v>30.487200000000001</v>
      </c>
      <c r="Y84">
        <f t="shared" si="106"/>
        <v>4.3811396237624045</v>
      </c>
      <c r="Z84">
        <f t="shared" si="107"/>
        <v>70.0858784258686</v>
      </c>
      <c r="AA84">
        <f t="shared" si="108"/>
        <v>3.0427632533639</v>
      </c>
      <c r="AB84">
        <f t="shared" si="109"/>
        <v>4.3414783715414211</v>
      </c>
      <c r="AC84">
        <f t="shared" si="110"/>
        <v>1.3383763703985045</v>
      </c>
      <c r="AD84">
        <f t="shared" si="111"/>
        <v>-276.44053307778051</v>
      </c>
      <c r="AE84">
        <f t="shared" si="112"/>
        <v>-25.03644623330791</v>
      </c>
      <c r="AF84">
        <f t="shared" si="113"/>
        <v>-1.9112935899773991</v>
      </c>
      <c r="AG84">
        <f t="shared" si="114"/>
        <v>18.142247480287043</v>
      </c>
      <c r="AH84">
        <v>0</v>
      </c>
      <c r="AI84">
        <v>0</v>
      </c>
      <c r="AJ84">
        <f t="shared" si="115"/>
        <v>1</v>
      </c>
      <c r="AK84">
        <f t="shared" si="116"/>
        <v>0</v>
      </c>
      <c r="AL84">
        <f t="shared" si="117"/>
        <v>52143.044725709507</v>
      </c>
      <c r="AM84" t="s">
        <v>365</v>
      </c>
      <c r="AN84">
        <v>10238.9</v>
      </c>
      <c r="AO84">
        <v>302.21199999999999</v>
      </c>
      <c r="AP84">
        <v>4052.3</v>
      </c>
      <c r="AQ84">
        <f t="shared" si="118"/>
        <v>0.92542210596451402</v>
      </c>
      <c r="AR84">
        <v>-0.32343011824092399</v>
      </c>
      <c r="AS84" t="s">
        <v>712</v>
      </c>
      <c r="AT84">
        <v>10394.700000000001</v>
      </c>
      <c r="AU84">
        <v>680.22319230769199</v>
      </c>
      <c r="AV84">
        <v>946.774</v>
      </c>
      <c r="AW84">
        <f t="shared" si="119"/>
        <v>0.2815358339923868</v>
      </c>
      <c r="AX84">
        <v>0.5</v>
      </c>
      <c r="AY84">
        <f t="shared" si="120"/>
        <v>1681.2984001975919</v>
      </c>
      <c r="AZ84">
        <f t="shared" si="121"/>
        <v>7.6079110605746196</v>
      </c>
      <c r="BA84">
        <f t="shared" si="122"/>
        <v>236.67287364484739</v>
      </c>
      <c r="BB84">
        <f t="shared" si="123"/>
        <v>4.7173905464273479E-3</v>
      </c>
      <c r="BC84">
        <f t="shared" si="124"/>
        <v>3.2801133110964185</v>
      </c>
      <c r="BD84">
        <f t="shared" si="125"/>
        <v>242.81390512726952</v>
      </c>
      <c r="BE84" t="s">
        <v>713</v>
      </c>
      <c r="BF84">
        <v>521.91</v>
      </c>
      <c r="BG84">
        <f t="shared" si="126"/>
        <v>521.91</v>
      </c>
      <c r="BH84">
        <f t="shared" si="127"/>
        <v>0.4487491206982871</v>
      </c>
      <c r="BI84">
        <f t="shared" si="128"/>
        <v>0.62737913236308085</v>
      </c>
      <c r="BJ84">
        <f t="shared" si="129"/>
        <v>0.87965522222757264</v>
      </c>
      <c r="BK84">
        <f t="shared" si="130"/>
        <v>0.41353788726655932</v>
      </c>
      <c r="BL84">
        <f t="shared" si="131"/>
        <v>0.82812083343110887</v>
      </c>
      <c r="BM84">
        <f t="shared" si="132"/>
        <v>0.481364714808935</v>
      </c>
      <c r="BN84">
        <f t="shared" si="133"/>
        <v>0.51863528519106494</v>
      </c>
      <c r="BO84">
        <f t="shared" si="134"/>
        <v>2000.12</v>
      </c>
      <c r="BP84">
        <f t="shared" si="135"/>
        <v>1681.2984001975919</v>
      </c>
      <c r="BQ84">
        <f t="shared" si="136"/>
        <v>0.84059876417294566</v>
      </c>
      <c r="BR84">
        <f t="shared" si="137"/>
        <v>0.1607556148537852</v>
      </c>
      <c r="BS84">
        <v>6</v>
      </c>
      <c r="BT84">
        <v>0.5</v>
      </c>
      <c r="BU84" t="s">
        <v>368</v>
      </c>
      <c r="BV84">
        <v>2</v>
      </c>
      <c r="BW84">
        <v>1628186924</v>
      </c>
      <c r="BX84">
        <v>139.857</v>
      </c>
      <c r="BY84">
        <v>150.036</v>
      </c>
      <c r="BZ84">
        <v>30.494199999999999</v>
      </c>
      <c r="CA84">
        <v>23.203199999999999</v>
      </c>
      <c r="CB84">
        <v>140.565</v>
      </c>
      <c r="CC84">
        <v>30.1846</v>
      </c>
      <c r="CD84">
        <v>500.12400000000002</v>
      </c>
      <c r="CE84">
        <v>99.681799999999996</v>
      </c>
      <c r="CF84">
        <v>9.9904499999999993E-2</v>
      </c>
      <c r="CG84">
        <v>30.328399999999998</v>
      </c>
      <c r="CH84">
        <v>30.487200000000001</v>
      </c>
      <c r="CI84">
        <v>999.9</v>
      </c>
      <c r="CJ84">
        <v>0</v>
      </c>
      <c r="CK84">
        <v>0</v>
      </c>
      <c r="CL84">
        <v>10002.5</v>
      </c>
      <c r="CM84">
        <v>0</v>
      </c>
      <c r="CN84">
        <v>2123.16</v>
      </c>
      <c r="CO84">
        <v>-10.178699999999999</v>
      </c>
      <c r="CP84">
        <v>144.256</v>
      </c>
      <c r="CQ84">
        <v>153.6</v>
      </c>
      <c r="CR84">
        <v>7.2909899999999999</v>
      </c>
      <c r="CS84">
        <v>150.036</v>
      </c>
      <c r="CT84">
        <v>23.203199999999999</v>
      </c>
      <c r="CU84">
        <v>3.03972</v>
      </c>
      <c r="CV84">
        <v>2.3129400000000002</v>
      </c>
      <c r="CW84">
        <v>24.2471</v>
      </c>
      <c r="CX84">
        <v>19.7668</v>
      </c>
      <c r="CY84">
        <v>2000.12</v>
      </c>
      <c r="CZ84">
        <v>0.979989</v>
      </c>
      <c r="DA84">
        <v>2.00112E-2</v>
      </c>
      <c r="DB84">
        <v>0</v>
      </c>
      <c r="DC84">
        <v>679.53800000000001</v>
      </c>
      <c r="DD84">
        <v>4.9996700000000001</v>
      </c>
      <c r="DE84">
        <v>13734.6</v>
      </c>
      <c r="DF84">
        <v>16734.900000000001</v>
      </c>
      <c r="DG84">
        <v>48.061999999999998</v>
      </c>
      <c r="DH84">
        <v>50.186999999999998</v>
      </c>
      <c r="DI84">
        <v>48.811999999999998</v>
      </c>
      <c r="DJ84">
        <v>49.186999999999998</v>
      </c>
      <c r="DK84">
        <v>49.561999999999998</v>
      </c>
      <c r="DL84">
        <v>1955.2</v>
      </c>
      <c r="DM84">
        <v>39.92</v>
      </c>
      <c r="DN84">
        <v>0</v>
      </c>
      <c r="DO84">
        <v>117</v>
      </c>
      <c r="DP84">
        <v>0</v>
      </c>
      <c r="DQ84">
        <v>680.22319230769199</v>
      </c>
      <c r="DR84">
        <v>-6.6286153720540204</v>
      </c>
      <c r="DS84">
        <v>-115.152136795541</v>
      </c>
      <c r="DT84">
        <v>13747.8461538462</v>
      </c>
      <c r="DU84">
        <v>15</v>
      </c>
      <c r="DV84">
        <v>1628186885</v>
      </c>
      <c r="DW84" t="s">
        <v>714</v>
      </c>
      <c r="DX84">
        <v>1628186873</v>
      </c>
      <c r="DY84">
        <v>1628186885</v>
      </c>
      <c r="DZ84">
        <v>74</v>
      </c>
      <c r="EA84">
        <v>3.5999999999999997E-2</v>
      </c>
      <c r="EB84">
        <v>-4.0000000000000001E-3</v>
      </c>
      <c r="EC84">
        <v>-0.69799999999999995</v>
      </c>
      <c r="ED84">
        <v>0.29899999999999999</v>
      </c>
      <c r="EE84">
        <v>150</v>
      </c>
      <c r="EF84">
        <v>23</v>
      </c>
      <c r="EG84">
        <v>0.16</v>
      </c>
      <c r="EH84">
        <v>0.01</v>
      </c>
      <c r="EI84">
        <v>7.6685240197235904</v>
      </c>
      <c r="EJ84">
        <v>-0.49280135192976698</v>
      </c>
      <c r="EK84">
        <v>8.5708595331598206E-2</v>
      </c>
      <c r="EL84">
        <v>1</v>
      </c>
      <c r="EM84">
        <v>0.48252873972403698</v>
      </c>
      <c r="EN84">
        <v>0.100987221146765</v>
      </c>
      <c r="EO84">
        <v>1.9337122051689901E-2</v>
      </c>
      <c r="EP84">
        <v>1</v>
      </c>
      <c r="EQ84">
        <v>2</v>
      </c>
      <c r="ER84">
        <v>2</v>
      </c>
      <c r="ES84" t="s">
        <v>370</v>
      </c>
      <c r="ET84">
        <v>2.9202599999999999</v>
      </c>
      <c r="EU84">
        <v>2.7864100000000001</v>
      </c>
      <c r="EV84">
        <v>3.6387900000000001E-2</v>
      </c>
      <c r="EW84">
        <v>3.8881300000000001E-2</v>
      </c>
      <c r="EX84">
        <v>0.13610800000000001</v>
      </c>
      <c r="EY84">
        <v>0.113638</v>
      </c>
      <c r="EZ84">
        <v>23379.8</v>
      </c>
      <c r="FA84">
        <v>20216</v>
      </c>
      <c r="FB84">
        <v>23969.3</v>
      </c>
      <c r="FC84">
        <v>20644.2</v>
      </c>
      <c r="FD84">
        <v>30426.5</v>
      </c>
      <c r="FE84">
        <v>26200.3</v>
      </c>
      <c r="FF84">
        <v>39039</v>
      </c>
      <c r="FG84">
        <v>32859.199999999997</v>
      </c>
      <c r="FH84">
        <v>2.0083000000000002</v>
      </c>
      <c r="FI84">
        <v>1.82125</v>
      </c>
      <c r="FJ84">
        <v>4.27477E-2</v>
      </c>
      <c r="FK84">
        <v>0</v>
      </c>
      <c r="FL84">
        <v>29.791699999999999</v>
      </c>
      <c r="FM84">
        <v>999.9</v>
      </c>
      <c r="FN84">
        <v>33.433</v>
      </c>
      <c r="FO84">
        <v>43.295999999999999</v>
      </c>
      <c r="FP84">
        <v>29.592400000000001</v>
      </c>
      <c r="FQ84">
        <v>61.147799999999997</v>
      </c>
      <c r="FR84">
        <v>34.623399999999997</v>
      </c>
      <c r="FS84">
        <v>1</v>
      </c>
      <c r="FT84">
        <v>0.46750000000000003</v>
      </c>
      <c r="FU84">
        <v>2.53674</v>
      </c>
      <c r="FV84">
        <v>20.3949</v>
      </c>
      <c r="FW84">
        <v>5.2475399999999999</v>
      </c>
      <c r="FX84">
        <v>11.997999999999999</v>
      </c>
      <c r="FY84">
        <v>4.9638499999999999</v>
      </c>
      <c r="FZ84">
        <v>3.3010000000000002</v>
      </c>
      <c r="GA84">
        <v>9999</v>
      </c>
      <c r="GB84">
        <v>9999</v>
      </c>
      <c r="GC84">
        <v>9999</v>
      </c>
      <c r="GD84">
        <v>999.9</v>
      </c>
      <c r="GE84">
        <v>1.87103</v>
      </c>
      <c r="GF84">
        <v>1.87635</v>
      </c>
      <c r="GG84">
        <v>1.87645</v>
      </c>
      <c r="GH84">
        <v>1.8751500000000001</v>
      </c>
      <c r="GI84">
        <v>1.8775200000000001</v>
      </c>
      <c r="GJ84">
        <v>1.8733500000000001</v>
      </c>
      <c r="GK84">
        <v>1.87103</v>
      </c>
      <c r="GL84">
        <v>1.8783700000000001</v>
      </c>
      <c r="GM84">
        <v>5</v>
      </c>
      <c r="GN84">
        <v>0</v>
      </c>
      <c r="GO84">
        <v>0</v>
      </c>
      <c r="GP84">
        <v>0</v>
      </c>
      <c r="GQ84" t="s">
        <v>371</v>
      </c>
      <c r="GR84" t="s">
        <v>372</v>
      </c>
      <c r="GS84" t="s">
        <v>373</v>
      </c>
      <c r="GT84" t="s">
        <v>373</v>
      </c>
      <c r="GU84" t="s">
        <v>373</v>
      </c>
      <c r="GV84" t="s">
        <v>373</v>
      </c>
      <c r="GW84">
        <v>0</v>
      </c>
      <c r="GX84">
        <v>100</v>
      </c>
      <c r="GY84">
        <v>100</v>
      </c>
      <c r="GZ84">
        <v>-0.70799999999999996</v>
      </c>
      <c r="HA84">
        <v>0.30959999999999999</v>
      </c>
      <c r="HB84">
        <v>-0.86161790201365895</v>
      </c>
      <c r="HC84">
        <v>1.17587188380478E-3</v>
      </c>
      <c r="HD84">
        <v>-6.2601144054332803E-7</v>
      </c>
      <c r="HE84">
        <v>2.41796582943236E-10</v>
      </c>
      <c r="HF84">
        <v>0.30964486320481899</v>
      </c>
      <c r="HG84">
        <v>0</v>
      </c>
      <c r="HH84">
        <v>0</v>
      </c>
      <c r="HI84">
        <v>0</v>
      </c>
      <c r="HJ84">
        <v>2</v>
      </c>
      <c r="HK84">
        <v>2154</v>
      </c>
      <c r="HL84">
        <v>1</v>
      </c>
      <c r="HM84">
        <v>23</v>
      </c>
      <c r="HN84">
        <v>0.8</v>
      </c>
      <c r="HO84">
        <v>0.7</v>
      </c>
      <c r="HP84">
        <v>18</v>
      </c>
      <c r="HQ84">
        <v>504.43599999999998</v>
      </c>
      <c r="HR84">
        <v>447.65199999999999</v>
      </c>
      <c r="HS84">
        <v>27.002500000000001</v>
      </c>
      <c r="HT84">
        <v>33.174300000000002</v>
      </c>
      <c r="HU84">
        <v>30.000699999999998</v>
      </c>
      <c r="HV84">
        <v>33.012599999999999</v>
      </c>
      <c r="HW84">
        <v>32.979599999999998</v>
      </c>
      <c r="HX84">
        <v>9.4998299999999993</v>
      </c>
      <c r="HY84">
        <v>19.618600000000001</v>
      </c>
      <c r="HZ84">
        <v>8.3221299999999996</v>
      </c>
      <c r="IA84">
        <v>27</v>
      </c>
      <c r="IB84">
        <v>150</v>
      </c>
      <c r="IC84">
        <v>23.109000000000002</v>
      </c>
      <c r="ID84">
        <v>98.556399999999996</v>
      </c>
      <c r="IE84">
        <v>94.014399999999995</v>
      </c>
    </row>
    <row r="85" spans="1:239" x14ac:dyDescent="0.3">
      <c r="A85">
        <v>69</v>
      </c>
      <c r="B85">
        <v>1628187031.5</v>
      </c>
      <c r="C85">
        <v>12273.9000000954</v>
      </c>
      <c r="D85" t="s">
        <v>715</v>
      </c>
      <c r="E85" t="s">
        <v>716</v>
      </c>
      <c r="F85">
        <v>0</v>
      </c>
      <c r="G85" t="s">
        <v>696</v>
      </c>
      <c r="H85" t="s">
        <v>363</v>
      </c>
      <c r="I85" t="s">
        <v>364</v>
      </c>
      <c r="J85">
        <v>1628187031.5</v>
      </c>
      <c r="K85">
        <f t="shared" si="92"/>
        <v>6.1161159148994107E-3</v>
      </c>
      <c r="L85">
        <f t="shared" si="93"/>
        <v>6.1161159148994111</v>
      </c>
      <c r="M85">
        <f t="shared" si="94"/>
        <v>2.8948543617887221</v>
      </c>
      <c r="N85">
        <f t="shared" si="95"/>
        <v>95.847999999999999</v>
      </c>
      <c r="O85">
        <f t="shared" si="96"/>
        <v>83.67143777581262</v>
      </c>
      <c r="P85">
        <f t="shared" si="97"/>
        <v>8.3490348854434568</v>
      </c>
      <c r="Q85">
        <f t="shared" si="98"/>
        <v>9.5640557515471993</v>
      </c>
      <c r="R85">
        <f t="shared" si="99"/>
        <v>0.48822380733423115</v>
      </c>
      <c r="S85">
        <f t="shared" si="100"/>
        <v>2.9259553467779194</v>
      </c>
      <c r="T85">
        <f t="shared" si="101"/>
        <v>0.44706691935368847</v>
      </c>
      <c r="U85">
        <f t="shared" si="102"/>
        <v>0.28282491754159839</v>
      </c>
      <c r="V85">
        <f t="shared" si="103"/>
        <v>321.50745638099556</v>
      </c>
      <c r="W85">
        <f t="shared" si="104"/>
        <v>30.453178207902891</v>
      </c>
      <c r="X85">
        <f t="shared" si="105"/>
        <v>30.361799999999999</v>
      </c>
      <c r="Y85">
        <f t="shared" si="106"/>
        <v>4.3497941408848986</v>
      </c>
      <c r="Z85">
        <f t="shared" si="107"/>
        <v>70.638559866417154</v>
      </c>
      <c r="AA85">
        <f t="shared" si="108"/>
        <v>3.0352166748451999</v>
      </c>
      <c r="AB85">
        <f t="shared" si="109"/>
        <v>4.2968269463378412</v>
      </c>
      <c r="AC85">
        <f t="shared" si="110"/>
        <v>1.3145774660396987</v>
      </c>
      <c r="AD85">
        <f t="shared" si="111"/>
        <v>-269.72071184706402</v>
      </c>
      <c r="AE85">
        <f t="shared" si="112"/>
        <v>-33.709915164878367</v>
      </c>
      <c r="AF85">
        <f t="shared" si="113"/>
        <v>-2.5681768265260922</v>
      </c>
      <c r="AG85">
        <f t="shared" si="114"/>
        <v>15.508652542527074</v>
      </c>
      <c r="AH85">
        <v>0</v>
      </c>
      <c r="AI85">
        <v>0</v>
      </c>
      <c r="AJ85">
        <f t="shared" si="115"/>
        <v>1</v>
      </c>
      <c r="AK85">
        <f t="shared" si="116"/>
        <v>0</v>
      </c>
      <c r="AL85">
        <f t="shared" si="117"/>
        <v>52218.517197552937</v>
      </c>
      <c r="AM85" t="s">
        <v>365</v>
      </c>
      <c r="AN85">
        <v>10238.9</v>
      </c>
      <c r="AO85">
        <v>302.21199999999999</v>
      </c>
      <c r="AP85">
        <v>4052.3</v>
      </c>
      <c r="AQ85">
        <f t="shared" si="118"/>
        <v>0.92542210596451402</v>
      </c>
      <c r="AR85">
        <v>-0.32343011824092399</v>
      </c>
      <c r="AS85" t="s">
        <v>717</v>
      </c>
      <c r="AT85">
        <v>10393.9</v>
      </c>
      <c r="AU85">
        <v>664.14211999999998</v>
      </c>
      <c r="AV85">
        <v>872.755</v>
      </c>
      <c r="AW85">
        <f t="shared" si="119"/>
        <v>0.23902799754799464</v>
      </c>
      <c r="AX85">
        <v>0.5</v>
      </c>
      <c r="AY85">
        <f t="shared" si="120"/>
        <v>1681.1880001974071</v>
      </c>
      <c r="AZ85">
        <f t="shared" si="121"/>
        <v>2.8948543617887221</v>
      </c>
      <c r="BA85">
        <f t="shared" si="122"/>
        <v>200.9255005944519</v>
      </c>
      <c r="BB85">
        <f t="shared" si="123"/>
        <v>1.9142918457969906E-3</v>
      </c>
      <c r="BC85">
        <f t="shared" si="124"/>
        <v>3.6431129011005381</v>
      </c>
      <c r="BD85">
        <f t="shared" si="125"/>
        <v>237.64490426135475</v>
      </c>
      <c r="BE85" t="s">
        <v>718</v>
      </c>
      <c r="BF85">
        <v>515.23</v>
      </c>
      <c r="BG85">
        <f t="shared" si="126"/>
        <v>515.23</v>
      </c>
      <c r="BH85">
        <f t="shared" si="127"/>
        <v>0.40965104754484361</v>
      </c>
      <c r="BI85">
        <f t="shared" si="128"/>
        <v>0.58349172785119929</v>
      </c>
      <c r="BJ85">
        <f t="shared" si="129"/>
        <v>0.89892057550458426</v>
      </c>
      <c r="BK85">
        <f t="shared" si="130"/>
        <v>0.3656391893336699</v>
      </c>
      <c r="BL85">
        <f t="shared" si="131"/>
        <v>0.84785877024752487</v>
      </c>
      <c r="BM85">
        <f t="shared" si="132"/>
        <v>0.45266281701990752</v>
      </c>
      <c r="BN85">
        <f t="shared" si="133"/>
        <v>0.54733718298009248</v>
      </c>
      <c r="BO85">
        <f t="shared" si="134"/>
        <v>1999.99</v>
      </c>
      <c r="BP85">
        <f t="shared" si="135"/>
        <v>1681.1880001974071</v>
      </c>
      <c r="BQ85">
        <f t="shared" si="136"/>
        <v>0.840598203089719</v>
      </c>
      <c r="BR85">
        <f t="shared" si="137"/>
        <v>0.16075453196315759</v>
      </c>
      <c r="BS85">
        <v>6</v>
      </c>
      <c r="BT85">
        <v>0.5</v>
      </c>
      <c r="BU85" t="s">
        <v>368</v>
      </c>
      <c r="BV85">
        <v>2</v>
      </c>
      <c r="BW85">
        <v>1628187031.5</v>
      </c>
      <c r="BX85">
        <v>95.847999999999999</v>
      </c>
      <c r="BY85">
        <v>100.024</v>
      </c>
      <c r="BZ85">
        <v>30.417999999999999</v>
      </c>
      <c r="CA85">
        <v>23.304099999999998</v>
      </c>
      <c r="CB85">
        <v>96.611099999999993</v>
      </c>
      <c r="CC85">
        <v>30.113099999999999</v>
      </c>
      <c r="CD85">
        <v>500.154</v>
      </c>
      <c r="CE85">
        <v>99.683599999999998</v>
      </c>
      <c r="CF85">
        <v>9.9971400000000002E-2</v>
      </c>
      <c r="CG85">
        <v>30.148099999999999</v>
      </c>
      <c r="CH85">
        <v>30.361799999999999</v>
      </c>
      <c r="CI85">
        <v>999.9</v>
      </c>
      <c r="CJ85">
        <v>0</v>
      </c>
      <c r="CK85">
        <v>0</v>
      </c>
      <c r="CL85">
        <v>10011.200000000001</v>
      </c>
      <c r="CM85">
        <v>0</v>
      </c>
      <c r="CN85">
        <v>472.81099999999998</v>
      </c>
      <c r="CO85">
        <v>-4.1764999999999999</v>
      </c>
      <c r="CP85">
        <v>98.854900000000001</v>
      </c>
      <c r="CQ85">
        <v>102.411</v>
      </c>
      <c r="CR85">
        <v>7.11388</v>
      </c>
      <c r="CS85">
        <v>100.024</v>
      </c>
      <c r="CT85">
        <v>23.304099999999998</v>
      </c>
      <c r="CU85">
        <v>3.0321799999999999</v>
      </c>
      <c r="CV85">
        <v>2.3230400000000002</v>
      </c>
      <c r="CW85">
        <v>24.2057</v>
      </c>
      <c r="CX85">
        <v>19.8371</v>
      </c>
      <c r="CY85">
        <v>1999.99</v>
      </c>
      <c r="CZ85">
        <v>0.98001000000000005</v>
      </c>
      <c r="DA85">
        <v>1.9990000000000001E-2</v>
      </c>
      <c r="DB85">
        <v>0</v>
      </c>
      <c r="DC85">
        <v>663.13599999999997</v>
      </c>
      <c r="DD85">
        <v>4.9996700000000001</v>
      </c>
      <c r="DE85">
        <v>13192.1</v>
      </c>
      <c r="DF85">
        <v>16734</v>
      </c>
      <c r="DG85">
        <v>48.061999999999998</v>
      </c>
      <c r="DH85">
        <v>49.875</v>
      </c>
      <c r="DI85">
        <v>48.811999999999998</v>
      </c>
      <c r="DJ85">
        <v>49.186999999999998</v>
      </c>
      <c r="DK85">
        <v>49.561999999999998</v>
      </c>
      <c r="DL85">
        <v>1955.11</v>
      </c>
      <c r="DM85">
        <v>39.880000000000003</v>
      </c>
      <c r="DN85">
        <v>0</v>
      </c>
      <c r="DO85">
        <v>106.799999952316</v>
      </c>
      <c r="DP85">
        <v>0</v>
      </c>
      <c r="DQ85">
        <v>664.14211999999998</v>
      </c>
      <c r="DR85">
        <v>-4.9769999955233404</v>
      </c>
      <c r="DS85">
        <v>-161.91538462574499</v>
      </c>
      <c r="DT85">
        <v>13209.791999999999</v>
      </c>
      <c r="DU85">
        <v>15</v>
      </c>
      <c r="DV85">
        <v>1628186992.5</v>
      </c>
      <c r="DW85" t="s">
        <v>719</v>
      </c>
      <c r="DX85">
        <v>1628186980.5</v>
      </c>
      <c r="DY85">
        <v>1628186992.5</v>
      </c>
      <c r="DZ85">
        <v>75</v>
      </c>
      <c r="EA85">
        <v>-0.01</v>
      </c>
      <c r="EB85">
        <v>-5.0000000000000001E-3</v>
      </c>
      <c r="EC85">
        <v>-0.75900000000000001</v>
      </c>
      <c r="ED85">
        <v>0.29599999999999999</v>
      </c>
      <c r="EE85">
        <v>100</v>
      </c>
      <c r="EF85">
        <v>23</v>
      </c>
      <c r="EG85">
        <v>0.48</v>
      </c>
      <c r="EH85">
        <v>0.01</v>
      </c>
      <c r="EI85">
        <v>2.9796267862686099</v>
      </c>
      <c r="EJ85">
        <v>-0.49631678298771398</v>
      </c>
      <c r="EK85">
        <v>9.3095658797984301E-2</v>
      </c>
      <c r="EL85">
        <v>1</v>
      </c>
      <c r="EM85">
        <v>0.47822428931720201</v>
      </c>
      <c r="EN85">
        <v>9.6377967873233494E-2</v>
      </c>
      <c r="EO85">
        <v>1.8866017974977601E-2</v>
      </c>
      <c r="EP85">
        <v>1</v>
      </c>
      <c r="EQ85">
        <v>2</v>
      </c>
      <c r="ER85">
        <v>2</v>
      </c>
      <c r="ES85" t="s">
        <v>370</v>
      </c>
      <c r="ET85">
        <v>2.92021</v>
      </c>
      <c r="EU85">
        <v>2.7865600000000001</v>
      </c>
      <c r="EV85">
        <v>2.55103E-2</v>
      </c>
      <c r="EW85">
        <v>2.6543600000000001E-2</v>
      </c>
      <c r="EX85">
        <v>0.135856</v>
      </c>
      <c r="EY85">
        <v>0.113955</v>
      </c>
      <c r="EZ85">
        <v>23637.5</v>
      </c>
      <c r="FA85">
        <v>20471.5</v>
      </c>
      <c r="FB85">
        <v>23963.8</v>
      </c>
      <c r="FC85">
        <v>20640.900000000001</v>
      </c>
      <c r="FD85">
        <v>30429.3</v>
      </c>
      <c r="FE85">
        <v>26187.599999999999</v>
      </c>
      <c r="FF85">
        <v>39030.6</v>
      </c>
      <c r="FG85">
        <v>32854.9</v>
      </c>
      <c r="FH85">
        <v>2.0065499999999998</v>
      </c>
      <c r="FI85">
        <v>1.81915</v>
      </c>
      <c r="FJ85">
        <v>4.5746599999999998E-2</v>
      </c>
      <c r="FK85">
        <v>0</v>
      </c>
      <c r="FL85">
        <v>29.6174</v>
      </c>
      <c r="FM85">
        <v>999.9</v>
      </c>
      <c r="FN85">
        <v>33.262</v>
      </c>
      <c r="FO85">
        <v>43.436999999999998</v>
      </c>
      <c r="FP85">
        <v>29.6557</v>
      </c>
      <c r="FQ85">
        <v>61.037799999999997</v>
      </c>
      <c r="FR85">
        <v>34.591299999999997</v>
      </c>
      <c r="FS85">
        <v>1</v>
      </c>
      <c r="FT85">
        <v>0.47573700000000002</v>
      </c>
      <c r="FU85">
        <v>2.3946399999999999</v>
      </c>
      <c r="FV85">
        <v>20.3965</v>
      </c>
      <c r="FW85">
        <v>5.2449899999999996</v>
      </c>
      <c r="FX85">
        <v>11.997999999999999</v>
      </c>
      <c r="FY85">
        <v>4.9633500000000002</v>
      </c>
      <c r="FZ85">
        <v>3.3003200000000001</v>
      </c>
      <c r="GA85">
        <v>9999</v>
      </c>
      <c r="GB85">
        <v>9999</v>
      </c>
      <c r="GC85">
        <v>9999</v>
      </c>
      <c r="GD85">
        <v>999.9</v>
      </c>
      <c r="GE85">
        <v>1.87103</v>
      </c>
      <c r="GF85">
        <v>1.8763700000000001</v>
      </c>
      <c r="GG85">
        <v>1.8765000000000001</v>
      </c>
      <c r="GH85">
        <v>1.8751500000000001</v>
      </c>
      <c r="GI85">
        <v>1.87751</v>
      </c>
      <c r="GJ85">
        <v>1.8733599999999999</v>
      </c>
      <c r="GK85">
        <v>1.8710500000000001</v>
      </c>
      <c r="GL85">
        <v>1.8783700000000001</v>
      </c>
      <c r="GM85">
        <v>5</v>
      </c>
      <c r="GN85">
        <v>0</v>
      </c>
      <c r="GO85">
        <v>0</v>
      </c>
      <c r="GP85">
        <v>0</v>
      </c>
      <c r="GQ85" t="s">
        <v>371</v>
      </c>
      <c r="GR85" t="s">
        <v>372</v>
      </c>
      <c r="GS85" t="s">
        <v>373</v>
      </c>
      <c r="GT85" t="s">
        <v>373</v>
      </c>
      <c r="GU85" t="s">
        <v>373</v>
      </c>
      <c r="GV85" t="s">
        <v>373</v>
      </c>
      <c r="GW85">
        <v>0</v>
      </c>
      <c r="GX85">
        <v>100</v>
      </c>
      <c r="GY85">
        <v>100</v>
      </c>
      <c r="GZ85">
        <v>-0.76300000000000001</v>
      </c>
      <c r="HA85">
        <v>0.3049</v>
      </c>
      <c r="HB85">
        <v>-0.87115056437424099</v>
      </c>
      <c r="HC85">
        <v>1.17587188380478E-3</v>
      </c>
      <c r="HD85">
        <v>-6.2601144054332803E-7</v>
      </c>
      <c r="HE85">
        <v>2.41796582943236E-10</v>
      </c>
      <c r="HF85">
        <v>0.30486312303513502</v>
      </c>
      <c r="HG85">
        <v>0</v>
      </c>
      <c r="HH85">
        <v>0</v>
      </c>
      <c r="HI85">
        <v>0</v>
      </c>
      <c r="HJ85">
        <v>2</v>
      </c>
      <c r="HK85">
        <v>2154</v>
      </c>
      <c r="HL85">
        <v>1</v>
      </c>
      <c r="HM85">
        <v>23</v>
      </c>
      <c r="HN85">
        <v>0.8</v>
      </c>
      <c r="HO85">
        <v>0.7</v>
      </c>
      <c r="HP85">
        <v>18</v>
      </c>
      <c r="HQ85">
        <v>504.19400000000002</v>
      </c>
      <c r="HR85">
        <v>447.05200000000002</v>
      </c>
      <c r="HS85">
        <v>26.997</v>
      </c>
      <c r="HT85">
        <v>33.286700000000003</v>
      </c>
      <c r="HU85">
        <v>29.9999</v>
      </c>
      <c r="HV85">
        <v>33.124000000000002</v>
      </c>
      <c r="HW85">
        <v>33.082099999999997</v>
      </c>
      <c r="HX85">
        <v>7.2978300000000003</v>
      </c>
      <c r="HY85">
        <v>19.178599999999999</v>
      </c>
      <c r="HZ85">
        <v>7.6470900000000004</v>
      </c>
      <c r="IA85">
        <v>27</v>
      </c>
      <c r="IB85">
        <v>100</v>
      </c>
      <c r="IC85">
        <v>23.1494</v>
      </c>
      <c r="ID85">
        <v>98.534700000000001</v>
      </c>
      <c r="IE85">
        <v>94.001099999999994</v>
      </c>
    </row>
    <row r="86" spans="1:239" x14ac:dyDescent="0.3">
      <c r="A86">
        <v>70</v>
      </c>
      <c r="B86">
        <v>1628187144</v>
      </c>
      <c r="C86">
        <v>12386.4000000954</v>
      </c>
      <c r="D86" t="s">
        <v>720</v>
      </c>
      <c r="E86" t="s">
        <v>721</v>
      </c>
      <c r="F86">
        <v>0</v>
      </c>
      <c r="G86" t="s">
        <v>696</v>
      </c>
      <c r="H86" t="s">
        <v>363</v>
      </c>
      <c r="I86" t="s">
        <v>364</v>
      </c>
      <c r="J86">
        <v>1628187144</v>
      </c>
      <c r="K86">
        <f t="shared" si="92"/>
        <v>5.8159015391655196E-3</v>
      </c>
      <c r="L86">
        <f t="shared" si="93"/>
        <v>5.8159015391655196</v>
      </c>
      <c r="M86">
        <f t="shared" si="94"/>
        <v>0.60436496518233018</v>
      </c>
      <c r="N86">
        <f t="shared" si="95"/>
        <v>73.767899999999997</v>
      </c>
      <c r="O86">
        <f t="shared" si="96"/>
        <v>70.076157365391765</v>
      </c>
      <c r="P86">
        <f t="shared" si="97"/>
        <v>6.9927366762742551</v>
      </c>
      <c r="Q86">
        <f t="shared" si="98"/>
        <v>7.3611270830966999</v>
      </c>
      <c r="R86">
        <f t="shared" si="99"/>
        <v>0.47741288897095879</v>
      </c>
      <c r="S86">
        <f t="shared" si="100"/>
        <v>2.9264774309019463</v>
      </c>
      <c r="T86">
        <f t="shared" si="101"/>
        <v>0.43798614692887738</v>
      </c>
      <c r="U86">
        <f t="shared" si="102"/>
        <v>0.27701183525390971</v>
      </c>
      <c r="V86">
        <f t="shared" si="103"/>
        <v>321.51615638137008</v>
      </c>
      <c r="W86">
        <f t="shared" si="104"/>
        <v>30.28972489843656</v>
      </c>
      <c r="X86">
        <f t="shared" si="105"/>
        <v>30.0349</v>
      </c>
      <c r="Y86">
        <f t="shared" si="106"/>
        <v>4.2689978507890176</v>
      </c>
      <c r="Z86">
        <f t="shared" si="107"/>
        <v>70.608845459615509</v>
      </c>
      <c r="AA86">
        <f t="shared" si="108"/>
        <v>2.9921533324395999</v>
      </c>
      <c r="AB86">
        <f t="shared" si="109"/>
        <v>4.2376465908240233</v>
      </c>
      <c r="AC86">
        <f t="shared" si="110"/>
        <v>1.2768445183494177</v>
      </c>
      <c r="AD86">
        <f t="shared" si="111"/>
        <v>-256.48125787719943</v>
      </c>
      <c r="AE86">
        <f t="shared" si="112"/>
        <v>-20.242179835988917</v>
      </c>
      <c r="AF86">
        <f t="shared" si="113"/>
        <v>-1.5375364952112931</v>
      </c>
      <c r="AG86">
        <f t="shared" si="114"/>
        <v>43.255182172970464</v>
      </c>
      <c r="AH86">
        <v>0</v>
      </c>
      <c r="AI86">
        <v>0</v>
      </c>
      <c r="AJ86">
        <f t="shared" si="115"/>
        <v>1</v>
      </c>
      <c r="AK86">
        <f t="shared" si="116"/>
        <v>0</v>
      </c>
      <c r="AL86">
        <f t="shared" si="117"/>
        <v>52275.155969118452</v>
      </c>
      <c r="AM86" t="s">
        <v>365</v>
      </c>
      <c r="AN86">
        <v>10238.9</v>
      </c>
      <c r="AO86">
        <v>302.21199999999999</v>
      </c>
      <c r="AP86">
        <v>4052.3</v>
      </c>
      <c r="AQ86">
        <f t="shared" si="118"/>
        <v>0.92542210596451402</v>
      </c>
      <c r="AR86">
        <v>-0.32343011824092399</v>
      </c>
      <c r="AS86" t="s">
        <v>722</v>
      </c>
      <c r="AT86">
        <v>10393.700000000001</v>
      </c>
      <c r="AU86">
        <v>657.84730769230703</v>
      </c>
      <c r="AV86">
        <v>823.22799999999995</v>
      </c>
      <c r="AW86">
        <f t="shared" si="119"/>
        <v>0.20089293890355153</v>
      </c>
      <c r="AX86">
        <v>0.5</v>
      </c>
      <c r="AY86">
        <f t="shared" si="120"/>
        <v>1681.2228001976011</v>
      </c>
      <c r="AZ86">
        <f t="shared" si="121"/>
        <v>0.60436496518233018</v>
      </c>
      <c r="BA86">
        <f t="shared" si="122"/>
        <v>168.87289464167725</v>
      </c>
      <c r="BB86">
        <f t="shared" si="123"/>
        <v>5.5185730488202197E-4</v>
      </c>
      <c r="BC86">
        <f t="shared" si="124"/>
        <v>3.9224516172919293</v>
      </c>
      <c r="BD86">
        <f t="shared" si="125"/>
        <v>233.81463122061209</v>
      </c>
      <c r="BE86" t="s">
        <v>723</v>
      </c>
      <c r="BF86">
        <v>515.25</v>
      </c>
      <c r="BG86">
        <f t="shared" si="126"/>
        <v>515.25</v>
      </c>
      <c r="BH86">
        <f t="shared" si="127"/>
        <v>0.3741102100511644</v>
      </c>
      <c r="BI86">
        <f t="shared" si="128"/>
        <v>0.5369886560328756</v>
      </c>
      <c r="BJ86">
        <f t="shared" si="129"/>
        <v>0.91292800497589799</v>
      </c>
      <c r="BK86">
        <f t="shared" si="130"/>
        <v>0.3174196038273161</v>
      </c>
      <c r="BL86">
        <f t="shared" si="131"/>
        <v>0.86106566032583765</v>
      </c>
      <c r="BM86">
        <f t="shared" si="132"/>
        <v>0.42058909687041157</v>
      </c>
      <c r="BN86">
        <f t="shared" si="133"/>
        <v>0.57941090312958843</v>
      </c>
      <c r="BO86">
        <f t="shared" si="134"/>
        <v>2000.03</v>
      </c>
      <c r="BP86">
        <f t="shared" si="135"/>
        <v>1681.2228001976011</v>
      </c>
      <c r="BQ86">
        <f t="shared" si="136"/>
        <v>0.84059879111693381</v>
      </c>
      <c r="BR86">
        <f t="shared" si="137"/>
        <v>0.16075566685568221</v>
      </c>
      <c r="BS86">
        <v>6</v>
      </c>
      <c r="BT86">
        <v>0.5</v>
      </c>
      <c r="BU86" t="s">
        <v>368</v>
      </c>
      <c r="BV86">
        <v>2</v>
      </c>
      <c r="BW86">
        <v>1628187144</v>
      </c>
      <c r="BX86">
        <v>73.767899999999997</v>
      </c>
      <c r="BY86">
        <v>75.007400000000004</v>
      </c>
      <c r="BZ86">
        <v>29.985199999999999</v>
      </c>
      <c r="CA86">
        <v>23.218499999999999</v>
      </c>
      <c r="CB86">
        <v>74.396000000000001</v>
      </c>
      <c r="CC86">
        <v>29.676400000000001</v>
      </c>
      <c r="CD86">
        <v>500.23</v>
      </c>
      <c r="CE86">
        <v>99.687399999999997</v>
      </c>
      <c r="CF86">
        <v>0.100273</v>
      </c>
      <c r="CG86">
        <v>29.906600000000001</v>
      </c>
      <c r="CH86">
        <v>30.0349</v>
      </c>
      <c r="CI86">
        <v>999.9</v>
      </c>
      <c r="CJ86">
        <v>0</v>
      </c>
      <c r="CK86">
        <v>0</v>
      </c>
      <c r="CL86">
        <v>10013.799999999999</v>
      </c>
      <c r="CM86">
        <v>0</v>
      </c>
      <c r="CN86">
        <v>395.93200000000002</v>
      </c>
      <c r="CO86">
        <v>-1.23956</v>
      </c>
      <c r="CP86">
        <v>76.048199999999994</v>
      </c>
      <c r="CQ86">
        <v>76.790400000000005</v>
      </c>
      <c r="CR86">
        <v>6.76675</v>
      </c>
      <c r="CS86">
        <v>75.007400000000004</v>
      </c>
      <c r="CT86">
        <v>23.218499999999999</v>
      </c>
      <c r="CU86">
        <v>2.98915</v>
      </c>
      <c r="CV86">
        <v>2.3145899999999999</v>
      </c>
      <c r="CW86">
        <v>23.967600000000001</v>
      </c>
      <c r="CX86">
        <v>19.778300000000002</v>
      </c>
      <c r="CY86">
        <v>2000.03</v>
      </c>
      <c r="CZ86">
        <v>0.97999099999999995</v>
      </c>
      <c r="DA86">
        <v>2.0008600000000001E-2</v>
      </c>
      <c r="DB86">
        <v>0</v>
      </c>
      <c r="DC86">
        <v>657.58100000000002</v>
      </c>
      <c r="DD86">
        <v>4.9996700000000001</v>
      </c>
      <c r="DE86">
        <v>13062</v>
      </c>
      <c r="DF86">
        <v>16734.2</v>
      </c>
      <c r="DG86">
        <v>47.875</v>
      </c>
      <c r="DH86">
        <v>49.186999999999998</v>
      </c>
      <c r="DI86">
        <v>48.561999999999998</v>
      </c>
      <c r="DJ86">
        <v>48.686999999999998</v>
      </c>
      <c r="DK86">
        <v>49.311999999999998</v>
      </c>
      <c r="DL86">
        <v>1955.11</v>
      </c>
      <c r="DM86">
        <v>39.92</v>
      </c>
      <c r="DN86">
        <v>0</v>
      </c>
      <c r="DO86">
        <v>112.19999980926499</v>
      </c>
      <c r="DP86">
        <v>0</v>
      </c>
      <c r="DQ86">
        <v>657.84730769230703</v>
      </c>
      <c r="DR86">
        <v>-1.9803076909844599</v>
      </c>
      <c r="DS86">
        <v>-37.788034187443401</v>
      </c>
      <c r="DT86">
        <v>13066.603846153799</v>
      </c>
      <c r="DU86">
        <v>15</v>
      </c>
      <c r="DV86">
        <v>1628187104</v>
      </c>
      <c r="DW86" t="s">
        <v>724</v>
      </c>
      <c r="DX86">
        <v>1628187095.5</v>
      </c>
      <c r="DY86">
        <v>1628187104</v>
      </c>
      <c r="DZ86">
        <v>76</v>
      </c>
      <c r="EA86">
        <v>0.159</v>
      </c>
      <c r="EB86">
        <v>4.0000000000000001E-3</v>
      </c>
      <c r="EC86">
        <v>-0.627</v>
      </c>
      <c r="ED86">
        <v>0.29399999999999998</v>
      </c>
      <c r="EE86">
        <v>75</v>
      </c>
      <c r="EF86">
        <v>23</v>
      </c>
      <c r="EG86">
        <v>0.17</v>
      </c>
      <c r="EH86">
        <v>0.01</v>
      </c>
      <c r="EI86">
        <v>0.64389165966964101</v>
      </c>
      <c r="EJ86">
        <v>-0.40141171920774799</v>
      </c>
      <c r="EK86">
        <v>6.8045993618985598E-2</v>
      </c>
      <c r="EL86">
        <v>1</v>
      </c>
      <c r="EM86">
        <v>0.47306343111652099</v>
      </c>
      <c r="EN86">
        <v>8.0217784551587901E-2</v>
      </c>
      <c r="EO86">
        <v>1.5893013473101E-2</v>
      </c>
      <c r="EP86">
        <v>1</v>
      </c>
      <c r="EQ86">
        <v>2</v>
      </c>
      <c r="ER86">
        <v>2</v>
      </c>
      <c r="ES86" t="s">
        <v>370</v>
      </c>
      <c r="ET86">
        <v>2.92055</v>
      </c>
      <c r="EU86">
        <v>2.7868900000000001</v>
      </c>
      <c r="EV86">
        <v>1.9810299999999999E-2</v>
      </c>
      <c r="EW86">
        <v>2.0101500000000001E-2</v>
      </c>
      <c r="EX86">
        <v>0.13453100000000001</v>
      </c>
      <c r="EY86">
        <v>0.113691</v>
      </c>
      <c r="EZ86">
        <v>23785</v>
      </c>
      <c r="FA86">
        <v>20615.2</v>
      </c>
      <c r="FB86">
        <v>23972.9</v>
      </c>
      <c r="FC86">
        <v>20648.900000000001</v>
      </c>
      <c r="FD86">
        <v>30486.5</v>
      </c>
      <c r="FE86">
        <v>26204.799999999999</v>
      </c>
      <c r="FF86">
        <v>39044.6</v>
      </c>
      <c r="FG86">
        <v>32867</v>
      </c>
      <c r="FH86">
        <v>2.0082</v>
      </c>
      <c r="FI86">
        <v>1.82047</v>
      </c>
      <c r="FJ86">
        <v>6.2812099999999996E-2</v>
      </c>
      <c r="FK86">
        <v>0</v>
      </c>
      <c r="FL86">
        <v>29.011900000000001</v>
      </c>
      <c r="FM86">
        <v>999.9</v>
      </c>
      <c r="FN86">
        <v>33.012</v>
      </c>
      <c r="FO86">
        <v>43.476999999999997</v>
      </c>
      <c r="FP86">
        <v>29.493500000000001</v>
      </c>
      <c r="FQ86">
        <v>60.4178</v>
      </c>
      <c r="FR86">
        <v>34.162700000000001</v>
      </c>
      <c r="FS86">
        <v>1</v>
      </c>
      <c r="FT86">
        <v>0.46087400000000001</v>
      </c>
      <c r="FU86">
        <v>2.0642299999999998</v>
      </c>
      <c r="FV86">
        <v>20.402899999999999</v>
      </c>
      <c r="FW86">
        <v>5.2476900000000004</v>
      </c>
      <c r="FX86">
        <v>11.997999999999999</v>
      </c>
      <c r="FY86">
        <v>4.9637000000000002</v>
      </c>
      <c r="FZ86">
        <v>3.3010000000000002</v>
      </c>
      <c r="GA86">
        <v>9999</v>
      </c>
      <c r="GB86">
        <v>9999</v>
      </c>
      <c r="GC86">
        <v>9999</v>
      </c>
      <c r="GD86">
        <v>999.9</v>
      </c>
      <c r="GE86">
        <v>1.87103</v>
      </c>
      <c r="GF86">
        <v>1.8763700000000001</v>
      </c>
      <c r="GG86">
        <v>1.87652</v>
      </c>
      <c r="GH86">
        <v>1.8751500000000001</v>
      </c>
      <c r="GI86">
        <v>1.8775500000000001</v>
      </c>
      <c r="GJ86">
        <v>1.8734299999999999</v>
      </c>
      <c r="GK86">
        <v>1.87107</v>
      </c>
      <c r="GL86">
        <v>1.8783799999999999</v>
      </c>
      <c r="GM86">
        <v>5</v>
      </c>
      <c r="GN86">
        <v>0</v>
      </c>
      <c r="GO86">
        <v>0</v>
      </c>
      <c r="GP86">
        <v>0</v>
      </c>
      <c r="GQ86" t="s">
        <v>371</v>
      </c>
      <c r="GR86" t="s">
        <v>372</v>
      </c>
      <c r="GS86" t="s">
        <v>373</v>
      </c>
      <c r="GT86" t="s">
        <v>373</v>
      </c>
      <c r="GU86" t="s">
        <v>373</v>
      </c>
      <c r="GV86" t="s">
        <v>373</v>
      </c>
      <c r="GW86">
        <v>0</v>
      </c>
      <c r="GX86">
        <v>100</v>
      </c>
      <c r="GY86">
        <v>100</v>
      </c>
      <c r="GZ86">
        <v>-0.628</v>
      </c>
      <c r="HA86">
        <v>0.30880000000000002</v>
      </c>
      <c r="HB86">
        <v>-0.71224346017665996</v>
      </c>
      <c r="HC86">
        <v>1.17587188380478E-3</v>
      </c>
      <c r="HD86">
        <v>-6.2601144054332803E-7</v>
      </c>
      <c r="HE86">
        <v>2.41796582943236E-10</v>
      </c>
      <c r="HF86">
        <v>0.308800842381447</v>
      </c>
      <c r="HG86">
        <v>0</v>
      </c>
      <c r="HH86">
        <v>0</v>
      </c>
      <c r="HI86">
        <v>0</v>
      </c>
      <c r="HJ86">
        <v>2</v>
      </c>
      <c r="HK86">
        <v>2154</v>
      </c>
      <c r="HL86">
        <v>1</v>
      </c>
      <c r="HM86">
        <v>23</v>
      </c>
      <c r="HN86">
        <v>0.8</v>
      </c>
      <c r="HO86">
        <v>0.7</v>
      </c>
      <c r="HP86">
        <v>18</v>
      </c>
      <c r="HQ86">
        <v>504.60199999999998</v>
      </c>
      <c r="HR86">
        <v>447.32299999999998</v>
      </c>
      <c r="HS86">
        <v>26.997900000000001</v>
      </c>
      <c r="HT86">
        <v>33.143599999999999</v>
      </c>
      <c r="HU86">
        <v>29.999300000000002</v>
      </c>
      <c r="HV86">
        <v>33.042000000000002</v>
      </c>
      <c r="HW86">
        <v>33.002200000000002</v>
      </c>
      <c r="HX86">
        <v>6.1990100000000004</v>
      </c>
      <c r="HY86">
        <v>18.7239</v>
      </c>
      <c r="HZ86">
        <v>6.9086400000000001</v>
      </c>
      <c r="IA86">
        <v>27</v>
      </c>
      <c r="IB86">
        <v>75</v>
      </c>
      <c r="IC86">
        <v>23.186199999999999</v>
      </c>
      <c r="ID86">
        <v>98.570899999999995</v>
      </c>
      <c r="IE86">
        <v>94.0364</v>
      </c>
    </row>
    <row r="87" spans="1:239" x14ac:dyDescent="0.3">
      <c r="A87">
        <v>71</v>
      </c>
      <c r="B87">
        <v>1628187246.5</v>
      </c>
      <c r="C87">
        <v>12488.9000000954</v>
      </c>
      <c r="D87" t="s">
        <v>725</v>
      </c>
      <c r="E87" t="s">
        <v>726</v>
      </c>
      <c r="F87">
        <v>0</v>
      </c>
      <c r="G87" t="s">
        <v>696</v>
      </c>
      <c r="H87" t="s">
        <v>363</v>
      </c>
      <c r="I87" t="s">
        <v>364</v>
      </c>
      <c r="J87">
        <v>1628187246.5</v>
      </c>
      <c r="K87">
        <f t="shared" si="92"/>
        <v>5.6989109779636091E-3</v>
      </c>
      <c r="L87">
        <f t="shared" si="93"/>
        <v>5.6989109779636093</v>
      </c>
      <c r="M87">
        <f t="shared" si="94"/>
        <v>-1.5658235275382943</v>
      </c>
      <c r="N87">
        <f t="shared" si="95"/>
        <v>51.517899999999997</v>
      </c>
      <c r="O87">
        <f t="shared" si="96"/>
        <v>56.069621807627826</v>
      </c>
      <c r="P87">
        <f t="shared" si="97"/>
        <v>5.5957248753689628</v>
      </c>
      <c r="Q87">
        <f t="shared" si="98"/>
        <v>5.1414649370356988</v>
      </c>
      <c r="R87">
        <f t="shared" si="99"/>
        <v>0.4767924477445501</v>
      </c>
      <c r="S87">
        <f t="shared" si="100"/>
        <v>2.9231790458948907</v>
      </c>
      <c r="T87">
        <f t="shared" si="101"/>
        <v>0.4374231434372518</v>
      </c>
      <c r="U87">
        <f t="shared" si="102"/>
        <v>0.27665523645740409</v>
      </c>
      <c r="V87">
        <f t="shared" si="103"/>
        <v>321.48351638102406</v>
      </c>
      <c r="W87">
        <f t="shared" si="104"/>
        <v>30.14980909016808</v>
      </c>
      <c r="X87">
        <f t="shared" si="105"/>
        <v>29.7956</v>
      </c>
      <c r="Y87">
        <f t="shared" si="106"/>
        <v>4.2106848374648314</v>
      </c>
      <c r="Z87">
        <f t="shared" si="107"/>
        <v>70.470955382681865</v>
      </c>
      <c r="AA87">
        <f t="shared" si="108"/>
        <v>2.9571514639147001</v>
      </c>
      <c r="AB87">
        <f t="shared" si="109"/>
        <v>4.1962698644517253</v>
      </c>
      <c r="AC87">
        <f t="shared" si="110"/>
        <v>1.2535333735501313</v>
      </c>
      <c r="AD87">
        <f t="shared" si="111"/>
        <v>-251.32197412819517</v>
      </c>
      <c r="AE87">
        <f t="shared" si="112"/>
        <v>-9.3926279518481532</v>
      </c>
      <c r="AF87">
        <f t="shared" si="113"/>
        <v>-0.71279289820841862</v>
      </c>
      <c r="AG87">
        <f t="shared" si="114"/>
        <v>60.05612140277232</v>
      </c>
      <c r="AH87">
        <v>0</v>
      </c>
      <c r="AI87">
        <v>0</v>
      </c>
      <c r="AJ87">
        <f t="shared" si="115"/>
        <v>1</v>
      </c>
      <c r="AK87">
        <f t="shared" si="116"/>
        <v>0</v>
      </c>
      <c r="AL87">
        <f t="shared" si="117"/>
        <v>52210.562924864738</v>
      </c>
      <c r="AM87" t="s">
        <v>365</v>
      </c>
      <c r="AN87">
        <v>10238.9</v>
      </c>
      <c r="AO87">
        <v>302.21199999999999</v>
      </c>
      <c r="AP87">
        <v>4052.3</v>
      </c>
      <c r="AQ87">
        <f t="shared" si="118"/>
        <v>0.92542210596451402</v>
      </c>
      <c r="AR87">
        <v>-0.32343011824092399</v>
      </c>
      <c r="AS87" t="s">
        <v>727</v>
      </c>
      <c r="AT87">
        <v>10394.299999999999</v>
      </c>
      <c r="AU87">
        <v>658.61599999999999</v>
      </c>
      <c r="AV87">
        <v>790.34400000000005</v>
      </c>
      <c r="AW87">
        <f t="shared" si="119"/>
        <v>0.16667172775399075</v>
      </c>
      <c r="AX87">
        <v>0.5</v>
      </c>
      <c r="AY87">
        <f t="shared" si="120"/>
        <v>1681.0620001974216</v>
      </c>
      <c r="AZ87">
        <f t="shared" si="121"/>
        <v>-1.5658235275382943</v>
      </c>
      <c r="BA87">
        <f t="shared" si="122"/>
        <v>140.0927540172419</v>
      </c>
      <c r="BB87">
        <f t="shared" si="123"/>
        <v>-7.3905269951463136E-4</v>
      </c>
      <c r="BC87">
        <f t="shared" si="124"/>
        <v>4.1272610407619972</v>
      </c>
      <c r="BD87">
        <f t="shared" si="125"/>
        <v>231.08383311790146</v>
      </c>
      <c r="BE87" t="s">
        <v>728</v>
      </c>
      <c r="BF87">
        <v>518.41999999999996</v>
      </c>
      <c r="BG87">
        <f t="shared" si="126"/>
        <v>518.41999999999996</v>
      </c>
      <c r="BH87">
        <f t="shared" si="127"/>
        <v>0.34405777737289089</v>
      </c>
      <c r="BI87">
        <f t="shared" si="128"/>
        <v>0.48442947294096889</v>
      </c>
      <c r="BJ87">
        <f t="shared" si="129"/>
        <v>0.92305228247705073</v>
      </c>
      <c r="BK87">
        <f t="shared" si="130"/>
        <v>0.26986143092442216</v>
      </c>
      <c r="BL87">
        <f t="shared" si="131"/>
        <v>0.86983452121656879</v>
      </c>
      <c r="BM87">
        <f t="shared" si="132"/>
        <v>0.38131161004600111</v>
      </c>
      <c r="BN87">
        <f t="shared" si="133"/>
        <v>0.61868838995399889</v>
      </c>
      <c r="BO87">
        <f t="shared" si="134"/>
        <v>1999.84</v>
      </c>
      <c r="BP87">
        <f t="shared" si="135"/>
        <v>1681.0620001974216</v>
      </c>
      <c r="BQ87">
        <f t="shared" si="136"/>
        <v>0.84059824795854754</v>
      </c>
      <c r="BR87">
        <f t="shared" si="137"/>
        <v>0.16075461855999684</v>
      </c>
      <c r="BS87">
        <v>6</v>
      </c>
      <c r="BT87">
        <v>0.5</v>
      </c>
      <c r="BU87" t="s">
        <v>368</v>
      </c>
      <c r="BV87">
        <v>2</v>
      </c>
      <c r="BW87">
        <v>1628187246.5</v>
      </c>
      <c r="BX87">
        <v>51.517899999999997</v>
      </c>
      <c r="BY87">
        <v>49.991700000000002</v>
      </c>
      <c r="BZ87">
        <v>29.6309</v>
      </c>
      <c r="CA87">
        <v>22.9969</v>
      </c>
      <c r="CB87">
        <v>52.1691</v>
      </c>
      <c r="CC87">
        <v>29.3154</v>
      </c>
      <c r="CD87">
        <v>500.15499999999997</v>
      </c>
      <c r="CE87">
        <v>99.699600000000004</v>
      </c>
      <c r="CF87">
        <v>9.9983000000000002E-2</v>
      </c>
      <c r="CG87">
        <v>29.736000000000001</v>
      </c>
      <c r="CH87">
        <v>29.7956</v>
      </c>
      <c r="CI87">
        <v>999.9</v>
      </c>
      <c r="CJ87">
        <v>0</v>
      </c>
      <c r="CK87">
        <v>0</v>
      </c>
      <c r="CL87">
        <v>9993.75</v>
      </c>
      <c r="CM87">
        <v>0</v>
      </c>
      <c r="CN87">
        <v>387.16399999999999</v>
      </c>
      <c r="CO87">
        <v>1.5261499999999999</v>
      </c>
      <c r="CP87">
        <v>53.091000000000001</v>
      </c>
      <c r="CQ87">
        <v>51.168399999999998</v>
      </c>
      <c r="CR87">
        <v>6.6339899999999998</v>
      </c>
      <c r="CS87">
        <v>49.991700000000002</v>
      </c>
      <c r="CT87">
        <v>22.9969</v>
      </c>
      <c r="CU87">
        <v>2.9541900000000001</v>
      </c>
      <c r="CV87">
        <v>2.29278</v>
      </c>
      <c r="CW87">
        <v>23.771899999999999</v>
      </c>
      <c r="CX87">
        <v>19.625800000000002</v>
      </c>
      <c r="CY87">
        <v>1999.84</v>
      </c>
      <c r="CZ87">
        <v>0.98000699999999996</v>
      </c>
      <c r="DA87">
        <v>1.9992599999999999E-2</v>
      </c>
      <c r="DB87">
        <v>0</v>
      </c>
      <c r="DC87">
        <v>658.94399999999996</v>
      </c>
      <c r="DD87">
        <v>4.9996700000000001</v>
      </c>
      <c r="DE87">
        <v>13070.1</v>
      </c>
      <c r="DF87">
        <v>16732.7</v>
      </c>
      <c r="DG87">
        <v>47.561999999999998</v>
      </c>
      <c r="DH87">
        <v>48.625</v>
      </c>
      <c r="DI87">
        <v>48.25</v>
      </c>
      <c r="DJ87">
        <v>48.186999999999998</v>
      </c>
      <c r="DK87">
        <v>49.061999999999998</v>
      </c>
      <c r="DL87">
        <v>1954.96</v>
      </c>
      <c r="DM87">
        <v>39.880000000000003</v>
      </c>
      <c r="DN87">
        <v>0</v>
      </c>
      <c r="DO87">
        <v>101.799999952316</v>
      </c>
      <c r="DP87">
        <v>0</v>
      </c>
      <c r="DQ87">
        <v>658.61599999999999</v>
      </c>
      <c r="DR87">
        <v>1.16841023514233</v>
      </c>
      <c r="DS87">
        <v>14.1401709607591</v>
      </c>
      <c r="DT87">
        <v>13069.4538461538</v>
      </c>
      <c r="DU87">
        <v>15</v>
      </c>
      <c r="DV87">
        <v>1628187207.5</v>
      </c>
      <c r="DW87" t="s">
        <v>729</v>
      </c>
      <c r="DX87">
        <v>1628187202.5</v>
      </c>
      <c r="DY87">
        <v>1628187207.5</v>
      </c>
      <c r="DZ87">
        <v>77</v>
      </c>
      <c r="EA87">
        <v>1E-3</v>
      </c>
      <c r="EB87">
        <v>7.0000000000000001E-3</v>
      </c>
      <c r="EC87">
        <v>-0.65300000000000002</v>
      </c>
      <c r="ED87">
        <v>0.29599999999999999</v>
      </c>
      <c r="EE87">
        <v>50</v>
      </c>
      <c r="EF87">
        <v>23</v>
      </c>
      <c r="EG87">
        <v>0.33</v>
      </c>
      <c r="EH87">
        <v>0.01</v>
      </c>
      <c r="EI87">
        <v>-1.50098302126135</v>
      </c>
      <c r="EJ87">
        <v>-0.30699826737000202</v>
      </c>
      <c r="EK87">
        <v>6.7539755192591894E-2</v>
      </c>
      <c r="EL87">
        <v>1</v>
      </c>
      <c r="EM87">
        <v>0.46804976475053101</v>
      </c>
      <c r="EN87">
        <v>9.1851069952364306E-2</v>
      </c>
      <c r="EO87">
        <v>1.7044256007670001E-2</v>
      </c>
      <c r="EP87">
        <v>1</v>
      </c>
      <c r="EQ87">
        <v>2</v>
      </c>
      <c r="ER87">
        <v>2</v>
      </c>
      <c r="ES87" t="s">
        <v>370</v>
      </c>
      <c r="ET87">
        <v>2.9206099999999999</v>
      </c>
      <c r="EU87">
        <v>2.7864200000000001</v>
      </c>
      <c r="EV87">
        <v>1.3990000000000001E-2</v>
      </c>
      <c r="EW87">
        <v>1.35052E-2</v>
      </c>
      <c r="EX87">
        <v>0.13347700000000001</v>
      </c>
      <c r="EY87">
        <v>0.112999</v>
      </c>
      <c r="EZ87">
        <v>23940.5</v>
      </c>
      <c r="FA87">
        <v>20765.7</v>
      </c>
      <c r="FB87">
        <v>23986.5</v>
      </c>
      <c r="FC87">
        <v>20660</v>
      </c>
      <c r="FD87">
        <v>30539.3</v>
      </c>
      <c r="FE87">
        <v>26238.2</v>
      </c>
      <c r="FF87">
        <v>39066.199999999997</v>
      </c>
      <c r="FG87">
        <v>32883.599999999999</v>
      </c>
      <c r="FH87">
        <v>2.0104000000000002</v>
      </c>
      <c r="FI87">
        <v>1.8244499999999999</v>
      </c>
      <c r="FJ87">
        <v>7.6256699999999997E-2</v>
      </c>
      <c r="FK87">
        <v>0</v>
      </c>
      <c r="FL87">
        <v>28.553000000000001</v>
      </c>
      <c r="FM87">
        <v>999.9</v>
      </c>
      <c r="FN87">
        <v>32.835000000000001</v>
      </c>
      <c r="FO87">
        <v>43.386000000000003</v>
      </c>
      <c r="FP87">
        <v>29.194199999999999</v>
      </c>
      <c r="FQ87">
        <v>61.047800000000002</v>
      </c>
      <c r="FR87">
        <v>33.930300000000003</v>
      </c>
      <c r="FS87">
        <v>1</v>
      </c>
      <c r="FT87">
        <v>0.43922800000000001</v>
      </c>
      <c r="FU87">
        <v>1.8121100000000001</v>
      </c>
      <c r="FV87">
        <v>20.406500000000001</v>
      </c>
      <c r="FW87">
        <v>5.2457399999999996</v>
      </c>
      <c r="FX87">
        <v>11.997999999999999</v>
      </c>
      <c r="FY87">
        <v>4.9636500000000003</v>
      </c>
      <c r="FZ87">
        <v>3.3008500000000001</v>
      </c>
      <c r="GA87">
        <v>9999</v>
      </c>
      <c r="GB87">
        <v>9999</v>
      </c>
      <c r="GC87">
        <v>9999</v>
      </c>
      <c r="GD87">
        <v>999.9</v>
      </c>
      <c r="GE87">
        <v>1.87103</v>
      </c>
      <c r="GF87">
        <v>1.8763700000000001</v>
      </c>
      <c r="GG87">
        <v>1.87652</v>
      </c>
      <c r="GH87">
        <v>1.8751500000000001</v>
      </c>
      <c r="GI87">
        <v>1.8775599999999999</v>
      </c>
      <c r="GJ87">
        <v>1.87344</v>
      </c>
      <c r="GK87">
        <v>1.8710500000000001</v>
      </c>
      <c r="GL87">
        <v>1.87843</v>
      </c>
      <c r="GM87">
        <v>5</v>
      </c>
      <c r="GN87">
        <v>0</v>
      </c>
      <c r="GO87">
        <v>0</v>
      </c>
      <c r="GP87">
        <v>0</v>
      </c>
      <c r="GQ87" t="s">
        <v>371</v>
      </c>
      <c r="GR87" t="s">
        <v>372</v>
      </c>
      <c r="GS87" t="s">
        <v>373</v>
      </c>
      <c r="GT87" t="s">
        <v>373</v>
      </c>
      <c r="GU87" t="s">
        <v>373</v>
      </c>
      <c r="GV87" t="s">
        <v>373</v>
      </c>
      <c r="GW87">
        <v>0</v>
      </c>
      <c r="GX87">
        <v>100</v>
      </c>
      <c r="GY87">
        <v>100</v>
      </c>
      <c r="GZ87">
        <v>-0.65100000000000002</v>
      </c>
      <c r="HA87">
        <v>0.3155</v>
      </c>
      <c r="HB87">
        <v>-0.710930339397153</v>
      </c>
      <c r="HC87">
        <v>1.17587188380478E-3</v>
      </c>
      <c r="HD87">
        <v>-6.2601144054332803E-7</v>
      </c>
      <c r="HE87">
        <v>2.41796582943236E-10</v>
      </c>
      <c r="HF87">
        <v>0.31544182299444801</v>
      </c>
      <c r="HG87">
        <v>0</v>
      </c>
      <c r="HH87">
        <v>0</v>
      </c>
      <c r="HI87">
        <v>0</v>
      </c>
      <c r="HJ87">
        <v>2</v>
      </c>
      <c r="HK87">
        <v>2154</v>
      </c>
      <c r="HL87">
        <v>1</v>
      </c>
      <c r="HM87">
        <v>23</v>
      </c>
      <c r="HN87">
        <v>0.7</v>
      </c>
      <c r="HO87">
        <v>0.7</v>
      </c>
      <c r="HP87">
        <v>18</v>
      </c>
      <c r="HQ87">
        <v>504.53399999999999</v>
      </c>
      <c r="HR87">
        <v>448.54899999999998</v>
      </c>
      <c r="HS87">
        <v>26.998200000000001</v>
      </c>
      <c r="HT87">
        <v>32.890599999999999</v>
      </c>
      <c r="HU87">
        <v>29.998899999999999</v>
      </c>
      <c r="HV87">
        <v>32.8538</v>
      </c>
      <c r="HW87">
        <v>32.820999999999998</v>
      </c>
      <c r="HX87">
        <v>5.1100099999999999</v>
      </c>
      <c r="HY87">
        <v>18.521000000000001</v>
      </c>
      <c r="HZ87">
        <v>6.2349199999999998</v>
      </c>
      <c r="IA87">
        <v>27</v>
      </c>
      <c r="IB87">
        <v>50</v>
      </c>
      <c r="IC87">
        <v>22.967300000000002</v>
      </c>
      <c r="ID87">
        <v>98.625799999999998</v>
      </c>
      <c r="IE87">
        <v>94.085099999999997</v>
      </c>
    </row>
    <row r="88" spans="1:239" x14ac:dyDescent="0.3">
      <c r="A88">
        <v>72</v>
      </c>
      <c r="B88">
        <v>1628187353.5</v>
      </c>
      <c r="C88">
        <v>12595.9000000954</v>
      </c>
      <c r="D88" t="s">
        <v>730</v>
      </c>
      <c r="E88" t="s">
        <v>731</v>
      </c>
      <c r="F88">
        <v>0</v>
      </c>
      <c r="G88" t="s">
        <v>696</v>
      </c>
      <c r="H88" t="s">
        <v>363</v>
      </c>
      <c r="I88" t="s">
        <v>364</v>
      </c>
      <c r="J88">
        <v>1628187353.5</v>
      </c>
      <c r="K88">
        <f t="shared" si="92"/>
        <v>5.5394095565405536E-3</v>
      </c>
      <c r="L88">
        <f t="shared" si="93"/>
        <v>5.5394095565405532</v>
      </c>
      <c r="M88">
        <f t="shared" si="94"/>
        <v>-3.8040439464981279</v>
      </c>
      <c r="N88">
        <f t="shared" si="95"/>
        <v>24.384499999999999</v>
      </c>
      <c r="O88">
        <f t="shared" si="96"/>
        <v>37.614523390376178</v>
      </c>
      <c r="P88">
        <f t="shared" si="97"/>
        <v>3.7534983719214887</v>
      </c>
      <c r="Q88">
        <f t="shared" si="98"/>
        <v>2.4332936536299998</v>
      </c>
      <c r="R88">
        <f t="shared" si="99"/>
        <v>0.47289384562953785</v>
      </c>
      <c r="S88">
        <f t="shared" si="100"/>
        <v>2.9229804446876826</v>
      </c>
      <c r="T88">
        <f t="shared" si="101"/>
        <v>0.43413531874588301</v>
      </c>
      <c r="U88">
        <f t="shared" si="102"/>
        <v>0.27455166540430687</v>
      </c>
      <c r="V88">
        <f t="shared" si="103"/>
        <v>321.53037938106439</v>
      </c>
      <c r="W88">
        <f t="shared" si="104"/>
        <v>30.006459431053081</v>
      </c>
      <c r="X88">
        <f t="shared" si="105"/>
        <v>29.570799999999998</v>
      </c>
      <c r="Y88">
        <f t="shared" si="106"/>
        <v>4.1565388810200492</v>
      </c>
      <c r="Z88">
        <f t="shared" si="107"/>
        <v>70.535882636761158</v>
      </c>
      <c r="AA88">
        <f t="shared" si="108"/>
        <v>2.9284743256720005</v>
      </c>
      <c r="AB88">
        <f t="shared" si="109"/>
        <v>4.1517511601191313</v>
      </c>
      <c r="AC88">
        <f t="shared" si="110"/>
        <v>1.2280645553480487</v>
      </c>
      <c r="AD88">
        <f t="shared" si="111"/>
        <v>-244.28796144343841</v>
      </c>
      <c r="AE88">
        <f t="shared" si="112"/>
        <v>-3.1516744346799799</v>
      </c>
      <c r="AF88">
        <f t="shared" si="113"/>
        <v>-0.23870670981152872</v>
      </c>
      <c r="AG88">
        <f t="shared" si="114"/>
        <v>73.852036793134474</v>
      </c>
      <c r="AH88">
        <v>0</v>
      </c>
      <c r="AI88">
        <v>0</v>
      </c>
      <c r="AJ88">
        <f t="shared" si="115"/>
        <v>1</v>
      </c>
      <c r="AK88">
        <f t="shared" si="116"/>
        <v>0</v>
      </c>
      <c r="AL88">
        <f t="shared" si="117"/>
        <v>52236.601311756996</v>
      </c>
      <c r="AM88" t="s">
        <v>365</v>
      </c>
      <c r="AN88">
        <v>10238.9</v>
      </c>
      <c r="AO88">
        <v>302.21199999999999</v>
      </c>
      <c r="AP88">
        <v>4052.3</v>
      </c>
      <c r="AQ88">
        <f t="shared" si="118"/>
        <v>0.92542210596451402</v>
      </c>
      <c r="AR88">
        <v>-0.32343011824092399</v>
      </c>
      <c r="AS88" t="s">
        <v>732</v>
      </c>
      <c r="AT88">
        <v>10395.5</v>
      </c>
      <c r="AU88">
        <v>666.86892307692301</v>
      </c>
      <c r="AV88">
        <v>762.62599999999998</v>
      </c>
      <c r="AW88">
        <f t="shared" si="119"/>
        <v>0.12556230304641725</v>
      </c>
      <c r="AX88">
        <v>0.5</v>
      </c>
      <c r="AY88">
        <f t="shared" si="120"/>
        <v>1681.3059001974427</v>
      </c>
      <c r="AZ88">
        <f t="shared" si="121"/>
        <v>-3.8040439464981279</v>
      </c>
      <c r="BA88">
        <f t="shared" si="122"/>
        <v>105.55432047716033</v>
      </c>
      <c r="BB88">
        <f t="shared" si="123"/>
        <v>-2.0701847461835833E-3</v>
      </c>
      <c r="BC88">
        <f t="shared" si="124"/>
        <v>4.313613750383543</v>
      </c>
      <c r="BD88">
        <f t="shared" si="125"/>
        <v>228.65396655495553</v>
      </c>
      <c r="BE88" t="s">
        <v>733</v>
      </c>
      <c r="BF88">
        <v>539.97</v>
      </c>
      <c r="BG88">
        <f t="shared" si="126"/>
        <v>539.97</v>
      </c>
      <c r="BH88">
        <f t="shared" si="127"/>
        <v>0.29195962372119488</v>
      </c>
      <c r="BI88">
        <f t="shared" si="128"/>
        <v>0.43006735467751595</v>
      </c>
      <c r="BJ88">
        <f t="shared" si="129"/>
        <v>0.93660732334376329</v>
      </c>
      <c r="BK88">
        <f t="shared" si="130"/>
        <v>0.20798037618985732</v>
      </c>
      <c r="BL88">
        <f t="shared" si="131"/>
        <v>0.87722581443422121</v>
      </c>
      <c r="BM88">
        <f t="shared" si="132"/>
        <v>0.34822955676768197</v>
      </c>
      <c r="BN88">
        <f t="shared" si="133"/>
        <v>0.65177044323231803</v>
      </c>
      <c r="BO88">
        <f t="shared" si="134"/>
        <v>2000.13</v>
      </c>
      <c r="BP88">
        <f t="shared" si="135"/>
        <v>1681.3059001974427</v>
      </c>
      <c r="BQ88">
        <f t="shared" si="136"/>
        <v>0.84059831120849271</v>
      </c>
      <c r="BR88">
        <f t="shared" si="137"/>
        <v>0.16075474063239109</v>
      </c>
      <c r="BS88">
        <v>6</v>
      </c>
      <c r="BT88">
        <v>0.5</v>
      </c>
      <c r="BU88" t="s">
        <v>368</v>
      </c>
      <c r="BV88">
        <v>2</v>
      </c>
      <c r="BW88">
        <v>1628187353.5</v>
      </c>
      <c r="BX88">
        <v>24.384499999999999</v>
      </c>
      <c r="BY88">
        <v>19.984000000000002</v>
      </c>
      <c r="BZ88">
        <v>29.346800000000002</v>
      </c>
      <c r="CA88">
        <v>22.8979</v>
      </c>
      <c r="CB88">
        <v>25.114599999999999</v>
      </c>
      <c r="CC88">
        <v>29.0228</v>
      </c>
      <c r="CD88">
        <v>500.25700000000001</v>
      </c>
      <c r="CE88">
        <v>99.688299999999998</v>
      </c>
      <c r="CF88">
        <v>0.10024</v>
      </c>
      <c r="CG88">
        <v>29.550799999999999</v>
      </c>
      <c r="CH88">
        <v>29.570799999999998</v>
      </c>
      <c r="CI88">
        <v>999.9</v>
      </c>
      <c r="CJ88">
        <v>0</v>
      </c>
      <c r="CK88">
        <v>0</v>
      </c>
      <c r="CL88">
        <v>9993.75</v>
      </c>
      <c r="CM88">
        <v>0</v>
      </c>
      <c r="CN88">
        <v>405.77600000000001</v>
      </c>
      <c r="CO88">
        <v>4.4004899999999996</v>
      </c>
      <c r="CP88">
        <v>25.1218</v>
      </c>
      <c r="CQ88">
        <v>20.452300000000001</v>
      </c>
      <c r="CR88">
        <v>6.4488700000000003</v>
      </c>
      <c r="CS88">
        <v>19.984000000000002</v>
      </c>
      <c r="CT88">
        <v>22.8979</v>
      </c>
      <c r="CU88">
        <v>2.9255300000000002</v>
      </c>
      <c r="CV88">
        <v>2.2826499999999998</v>
      </c>
      <c r="CW88">
        <v>23.61</v>
      </c>
      <c r="CX88">
        <v>19.554500000000001</v>
      </c>
      <c r="CY88">
        <v>2000.13</v>
      </c>
      <c r="CZ88">
        <v>0.98000699999999996</v>
      </c>
      <c r="DA88">
        <v>1.9992599999999999E-2</v>
      </c>
      <c r="DB88">
        <v>0</v>
      </c>
      <c r="DC88">
        <v>667.74400000000003</v>
      </c>
      <c r="DD88">
        <v>4.9996700000000001</v>
      </c>
      <c r="DE88">
        <v>13225.5</v>
      </c>
      <c r="DF88">
        <v>16735.2</v>
      </c>
      <c r="DG88">
        <v>47.125</v>
      </c>
      <c r="DH88">
        <v>48</v>
      </c>
      <c r="DI88">
        <v>47.811999999999998</v>
      </c>
      <c r="DJ88">
        <v>47.561999999999998</v>
      </c>
      <c r="DK88">
        <v>48.625</v>
      </c>
      <c r="DL88">
        <v>1955.24</v>
      </c>
      <c r="DM88">
        <v>39.89</v>
      </c>
      <c r="DN88">
        <v>0</v>
      </c>
      <c r="DO88">
        <v>106.59999990463299</v>
      </c>
      <c r="DP88">
        <v>0</v>
      </c>
      <c r="DQ88">
        <v>666.86892307692301</v>
      </c>
      <c r="DR88">
        <v>3.31015383937814</v>
      </c>
      <c r="DS88">
        <v>65.558974299878997</v>
      </c>
      <c r="DT88">
        <v>13216.7076923077</v>
      </c>
      <c r="DU88">
        <v>15</v>
      </c>
      <c r="DV88">
        <v>1628187314.5</v>
      </c>
      <c r="DW88" t="s">
        <v>734</v>
      </c>
      <c r="DX88">
        <v>1628187308.5</v>
      </c>
      <c r="DY88">
        <v>1628187314.5</v>
      </c>
      <c r="DZ88">
        <v>78</v>
      </c>
      <c r="EA88">
        <v>-4.8000000000000001E-2</v>
      </c>
      <c r="EB88">
        <v>8.9999999999999993E-3</v>
      </c>
      <c r="EC88">
        <v>-0.73499999999999999</v>
      </c>
      <c r="ED88">
        <v>0.29699999999999999</v>
      </c>
      <c r="EE88">
        <v>20</v>
      </c>
      <c r="EF88">
        <v>23</v>
      </c>
      <c r="EG88">
        <v>0.24</v>
      </c>
      <c r="EH88">
        <v>0.01</v>
      </c>
      <c r="EI88">
        <v>-3.8010078770303002</v>
      </c>
      <c r="EJ88">
        <v>-0.105574142107575</v>
      </c>
      <c r="EK88">
        <v>5.9919254399809302E-2</v>
      </c>
      <c r="EL88">
        <v>1</v>
      </c>
      <c r="EM88">
        <v>0.46240235880944702</v>
      </c>
      <c r="EN88">
        <v>0.100676273891628</v>
      </c>
      <c r="EO88">
        <v>1.8086807283483101E-2</v>
      </c>
      <c r="EP88">
        <v>1</v>
      </c>
      <c r="EQ88">
        <v>2</v>
      </c>
      <c r="ER88">
        <v>2</v>
      </c>
      <c r="ES88" t="s">
        <v>370</v>
      </c>
      <c r="ET88">
        <v>2.9211999999999998</v>
      </c>
      <c r="EU88">
        <v>2.78667</v>
      </c>
      <c r="EV88">
        <v>6.7727100000000004E-3</v>
      </c>
      <c r="EW88">
        <v>5.4308999999999998E-3</v>
      </c>
      <c r="EX88">
        <v>0.13262499999999999</v>
      </c>
      <c r="EY88">
        <v>0.112717</v>
      </c>
      <c r="EZ88">
        <v>24135.3</v>
      </c>
      <c r="FA88">
        <v>20950.400000000001</v>
      </c>
      <c r="FB88">
        <v>24005</v>
      </c>
      <c r="FC88">
        <v>20673.8</v>
      </c>
      <c r="FD88">
        <v>30590.2</v>
      </c>
      <c r="FE88">
        <v>26262.2</v>
      </c>
      <c r="FF88">
        <v>39094.699999999997</v>
      </c>
      <c r="FG88">
        <v>32903.800000000003</v>
      </c>
      <c r="FH88">
        <v>2.0137999999999998</v>
      </c>
      <c r="FI88">
        <v>1.8295999999999999</v>
      </c>
      <c r="FJ88">
        <v>8.5674200000000006E-2</v>
      </c>
      <c r="FK88">
        <v>0</v>
      </c>
      <c r="FL88">
        <v>28.173999999999999</v>
      </c>
      <c r="FM88">
        <v>999.9</v>
      </c>
      <c r="FN88">
        <v>32.682000000000002</v>
      </c>
      <c r="FO88">
        <v>43.225000000000001</v>
      </c>
      <c r="FP88">
        <v>28.817399999999999</v>
      </c>
      <c r="FQ88">
        <v>61.207900000000002</v>
      </c>
      <c r="FR88">
        <v>34.138599999999997</v>
      </c>
      <c r="FS88">
        <v>1</v>
      </c>
      <c r="FT88">
        <v>0.41136200000000001</v>
      </c>
      <c r="FU88">
        <v>1.5326599999999999</v>
      </c>
      <c r="FV88">
        <v>20.410599999999999</v>
      </c>
      <c r="FW88">
        <v>5.24634</v>
      </c>
      <c r="FX88">
        <v>11.997999999999999</v>
      </c>
      <c r="FY88">
        <v>4.9636500000000003</v>
      </c>
      <c r="FZ88">
        <v>3.30078</v>
      </c>
      <c r="GA88">
        <v>9999</v>
      </c>
      <c r="GB88">
        <v>9999</v>
      </c>
      <c r="GC88">
        <v>9999</v>
      </c>
      <c r="GD88">
        <v>999.9</v>
      </c>
      <c r="GE88">
        <v>1.8710500000000001</v>
      </c>
      <c r="GF88">
        <v>1.8763700000000001</v>
      </c>
      <c r="GG88">
        <v>1.8765000000000001</v>
      </c>
      <c r="GH88">
        <v>1.8751599999999999</v>
      </c>
      <c r="GI88">
        <v>1.87758</v>
      </c>
      <c r="GJ88">
        <v>1.87341</v>
      </c>
      <c r="GK88">
        <v>1.8710500000000001</v>
      </c>
      <c r="GL88">
        <v>1.8784799999999999</v>
      </c>
      <c r="GM88">
        <v>5</v>
      </c>
      <c r="GN88">
        <v>0</v>
      </c>
      <c r="GO88">
        <v>0</v>
      </c>
      <c r="GP88">
        <v>0</v>
      </c>
      <c r="GQ88" t="s">
        <v>371</v>
      </c>
      <c r="GR88" t="s">
        <v>372</v>
      </c>
      <c r="GS88" t="s">
        <v>373</v>
      </c>
      <c r="GT88" t="s">
        <v>373</v>
      </c>
      <c r="GU88" t="s">
        <v>373</v>
      </c>
      <c r="GV88" t="s">
        <v>373</v>
      </c>
      <c r="GW88">
        <v>0</v>
      </c>
      <c r="GX88">
        <v>100</v>
      </c>
      <c r="GY88">
        <v>100</v>
      </c>
      <c r="GZ88">
        <v>-0.73</v>
      </c>
      <c r="HA88">
        <v>0.32400000000000001</v>
      </c>
      <c r="HB88">
        <v>-0.75919916840302104</v>
      </c>
      <c r="HC88">
        <v>1.17587188380478E-3</v>
      </c>
      <c r="HD88">
        <v>-6.2601144054332803E-7</v>
      </c>
      <c r="HE88">
        <v>2.41796582943236E-10</v>
      </c>
      <c r="HF88">
        <v>0.32397214006508102</v>
      </c>
      <c r="HG88">
        <v>0</v>
      </c>
      <c r="HH88">
        <v>0</v>
      </c>
      <c r="HI88">
        <v>0</v>
      </c>
      <c r="HJ88">
        <v>2</v>
      </c>
      <c r="HK88">
        <v>2154</v>
      </c>
      <c r="HL88">
        <v>1</v>
      </c>
      <c r="HM88">
        <v>23</v>
      </c>
      <c r="HN88">
        <v>0.8</v>
      </c>
      <c r="HO88">
        <v>0.7</v>
      </c>
      <c r="HP88">
        <v>18</v>
      </c>
      <c r="HQ88">
        <v>504.57</v>
      </c>
      <c r="HR88">
        <v>449.92</v>
      </c>
      <c r="HS88">
        <v>26.997800000000002</v>
      </c>
      <c r="HT88">
        <v>32.556899999999999</v>
      </c>
      <c r="HU88">
        <v>29.998799999999999</v>
      </c>
      <c r="HV88">
        <v>32.582599999999999</v>
      </c>
      <c r="HW88">
        <v>32.557600000000001</v>
      </c>
      <c r="HX88">
        <v>3.8264800000000001</v>
      </c>
      <c r="HY88">
        <v>17.645299999999999</v>
      </c>
      <c r="HZ88">
        <v>5.5994099999999998</v>
      </c>
      <c r="IA88">
        <v>27</v>
      </c>
      <c r="IB88">
        <v>20</v>
      </c>
      <c r="IC88">
        <v>22.858000000000001</v>
      </c>
      <c r="ID88">
        <v>98.699299999999994</v>
      </c>
      <c r="IE88">
        <v>94.144599999999997</v>
      </c>
    </row>
    <row r="89" spans="1:239" x14ac:dyDescent="0.3">
      <c r="A89">
        <v>73</v>
      </c>
      <c r="B89">
        <v>1628187499.5</v>
      </c>
      <c r="C89">
        <v>12741.9000000954</v>
      </c>
      <c r="D89" t="s">
        <v>735</v>
      </c>
      <c r="E89" t="s">
        <v>736</v>
      </c>
      <c r="F89">
        <v>0</v>
      </c>
      <c r="G89" t="s">
        <v>696</v>
      </c>
      <c r="H89" t="s">
        <v>363</v>
      </c>
      <c r="I89" t="s">
        <v>364</v>
      </c>
      <c r="J89">
        <v>1628187499.5</v>
      </c>
      <c r="K89">
        <f t="shared" si="92"/>
        <v>5.4238183477671523E-3</v>
      </c>
      <c r="L89">
        <f t="shared" si="93"/>
        <v>5.4238183477671527</v>
      </c>
      <c r="M89">
        <f t="shared" si="94"/>
        <v>26.199119829654375</v>
      </c>
      <c r="N89">
        <f t="shared" si="95"/>
        <v>366.19600000000003</v>
      </c>
      <c r="O89">
        <f t="shared" si="96"/>
        <v>263.4757759230028</v>
      </c>
      <c r="P89">
        <f t="shared" si="97"/>
        <v>26.290858371590009</v>
      </c>
      <c r="Q89">
        <f t="shared" si="98"/>
        <v>36.540767888491999</v>
      </c>
      <c r="R89">
        <f t="shared" si="99"/>
        <v>0.46754480054661596</v>
      </c>
      <c r="S89">
        <f t="shared" si="100"/>
        <v>2.925097222282576</v>
      </c>
      <c r="T89">
        <f t="shared" si="101"/>
        <v>0.42964555428224965</v>
      </c>
      <c r="U89">
        <f t="shared" si="102"/>
        <v>0.27167709909196813</v>
      </c>
      <c r="V89">
        <f t="shared" si="103"/>
        <v>321.52080338107584</v>
      </c>
      <c r="W89">
        <f t="shared" si="104"/>
        <v>29.948376927177616</v>
      </c>
      <c r="X89">
        <f t="shared" si="105"/>
        <v>29.4558</v>
      </c>
      <c r="Y89">
        <f t="shared" si="106"/>
        <v>4.1290750756265657</v>
      </c>
      <c r="Z89">
        <f t="shared" si="107"/>
        <v>70.539867709045211</v>
      </c>
      <c r="AA89">
        <f t="shared" si="108"/>
        <v>2.9138537270177998</v>
      </c>
      <c r="AB89">
        <f t="shared" si="109"/>
        <v>4.1307898946401922</v>
      </c>
      <c r="AC89">
        <f t="shared" si="110"/>
        <v>1.215221348608766</v>
      </c>
      <c r="AD89">
        <f t="shared" si="111"/>
        <v>-239.19038913653142</v>
      </c>
      <c r="AE89">
        <f t="shared" si="112"/>
        <v>1.1354244584235824</v>
      </c>
      <c r="AF89">
        <f t="shared" si="113"/>
        <v>8.5848044416025782E-2</v>
      </c>
      <c r="AG89">
        <f t="shared" si="114"/>
        <v>83.551686747384025</v>
      </c>
      <c r="AH89">
        <v>0</v>
      </c>
      <c r="AI89">
        <v>0</v>
      </c>
      <c r="AJ89">
        <f t="shared" si="115"/>
        <v>1</v>
      </c>
      <c r="AK89">
        <f t="shared" si="116"/>
        <v>0</v>
      </c>
      <c r="AL89">
        <f t="shared" si="117"/>
        <v>52312.255065044381</v>
      </c>
      <c r="AM89" t="s">
        <v>365</v>
      </c>
      <c r="AN89">
        <v>10238.9</v>
      </c>
      <c r="AO89">
        <v>302.21199999999999</v>
      </c>
      <c r="AP89">
        <v>4052.3</v>
      </c>
      <c r="AQ89">
        <f t="shared" si="118"/>
        <v>0.92542210596451402</v>
      </c>
      <c r="AR89">
        <v>-0.32343011824092399</v>
      </c>
      <c r="AS89" t="s">
        <v>737</v>
      </c>
      <c r="AT89">
        <v>10397.799999999999</v>
      </c>
      <c r="AU89">
        <v>687.28746153846203</v>
      </c>
      <c r="AV89">
        <v>1018.21</v>
      </c>
      <c r="AW89">
        <f t="shared" si="119"/>
        <v>0.32500421176529204</v>
      </c>
      <c r="AX89">
        <v>0.5</v>
      </c>
      <c r="AY89">
        <f t="shared" si="120"/>
        <v>1681.2555001974486</v>
      </c>
      <c r="AZ89">
        <f t="shared" si="121"/>
        <v>26.199119829654375</v>
      </c>
      <c r="BA89">
        <f t="shared" si="122"/>
        <v>273.20755930886679</v>
      </c>
      <c r="BB89">
        <f t="shared" si="123"/>
        <v>1.577544278355102E-2</v>
      </c>
      <c r="BC89">
        <f t="shared" si="124"/>
        <v>2.9798273440645842</v>
      </c>
      <c r="BD89">
        <f t="shared" si="125"/>
        <v>247.2629422973273</v>
      </c>
      <c r="BE89" t="s">
        <v>738</v>
      </c>
      <c r="BF89">
        <v>515.91999999999996</v>
      </c>
      <c r="BG89">
        <f t="shared" si="126"/>
        <v>515.91999999999996</v>
      </c>
      <c r="BH89">
        <f t="shared" si="127"/>
        <v>0.49330688168452486</v>
      </c>
      <c r="BI89">
        <f t="shared" si="128"/>
        <v>0.65882764630300816</v>
      </c>
      <c r="BJ89">
        <f t="shared" si="129"/>
        <v>0.8579649245838965</v>
      </c>
      <c r="BK89">
        <f t="shared" si="130"/>
        <v>0.46218360730272706</v>
      </c>
      <c r="BL89">
        <f t="shared" si="131"/>
        <v>0.80907168045123212</v>
      </c>
      <c r="BM89">
        <f t="shared" si="132"/>
        <v>0.49455632221165774</v>
      </c>
      <c r="BN89">
        <f t="shared" si="133"/>
        <v>0.5054436777883422</v>
      </c>
      <c r="BO89">
        <f t="shared" si="134"/>
        <v>2000.07</v>
      </c>
      <c r="BP89">
        <f t="shared" si="135"/>
        <v>1681.2555001974486</v>
      </c>
      <c r="BQ89">
        <f t="shared" si="136"/>
        <v>0.84059832915720378</v>
      </c>
      <c r="BR89">
        <f t="shared" si="137"/>
        <v>0.16075477527340334</v>
      </c>
      <c r="BS89">
        <v>6</v>
      </c>
      <c r="BT89">
        <v>0.5</v>
      </c>
      <c r="BU89" t="s">
        <v>368</v>
      </c>
      <c r="BV89">
        <v>2</v>
      </c>
      <c r="BW89">
        <v>1628187499.5</v>
      </c>
      <c r="BX89">
        <v>366.19600000000003</v>
      </c>
      <c r="BY89">
        <v>400.00700000000001</v>
      </c>
      <c r="BZ89">
        <v>29.2014</v>
      </c>
      <c r="CA89">
        <v>22.885000000000002</v>
      </c>
      <c r="CB89">
        <v>366.76400000000001</v>
      </c>
      <c r="CC89">
        <v>28.864599999999999</v>
      </c>
      <c r="CD89">
        <v>500.16800000000001</v>
      </c>
      <c r="CE89">
        <v>99.684600000000003</v>
      </c>
      <c r="CF89">
        <v>0.10012699999999999</v>
      </c>
      <c r="CG89">
        <v>29.463000000000001</v>
      </c>
      <c r="CH89">
        <v>29.4558</v>
      </c>
      <c r="CI89">
        <v>999.9</v>
      </c>
      <c r="CJ89">
        <v>0</v>
      </c>
      <c r="CK89">
        <v>0</v>
      </c>
      <c r="CL89">
        <v>10006.200000000001</v>
      </c>
      <c r="CM89">
        <v>0</v>
      </c>
      <c r="CN89">
        <v>511.29300000000001</v>
      </c>
      <c r="CO89">
        <v>-33.810499999999998</v>
      </c>
      <c r="CP89">
        <v>377.21100000000001</v>
      </c>
      <c r="CQ89">
        <v>409.375</v>
      </c>
      <c r="CR89">
        <v>6.3163900000000002</v>
      </c>
      <c r="CS89">
        <v>400.00700000000001</v>
      </c>
      <c r="CT89">
        <v>22.885000000000002</v>
      </c>
      <c r="CU89">
        <v>2.91093</v>
      </c>
      <c r="CV89">
        <v>2.2812800000000002</v>
      </c>
      <c r="CW89">
        <v>23.527000000000001</v>
      </c>
      <c r="CX89">
        <v>19.544799999999999</v>
      </c>
      <c r="CY89">
        <v>2000.07</v>
      </c>
      <c r="CZ89">
        <v>0.98000399999999999</v>
      </c>
      <c r="DA89">
        <v>1.9995499999999999E-2</v>
      </c>
      <c r="DB89">
        <v>0</v>
      </c>
      <c r="DC89">
        <v>690.34900000000005</v>
      </c>
      <c r="DD89">
        <v>4.9996700000000001</v>
      </c>
      <c r="DE89">
        <v>13687.2</v>
      </c>
      <c r="DF89">
        <v>16734.599999999999</v>
      </c>
      <c r="DG89">
        <v>46.686999999999998</v>
      </c>
      <c r="DH89">
        <v>47.5</v>
      </c>
      <c r="DI89">
        <v>47.311999999999998</v>
      </c>
      <c r="DJ89">
        <v>47.061999999999998</v>
      </c>
      <c r="DK89">
        <v>48.25</v>
      </c>
      <c r="DL89">
        <v>1955.18</v>
      </c>
      <c r="DM89">
        <v>39.89</v>
      </c>
      <c r="DN89">
        <v>0</v>
      </c>
      <c r="DO89">
        <v>145.799999952316</v>
      </c>
      <c r="DP89">
        <v>0</v>
      </c>
      <c r="DQ89">
        <v>687.28746153846203</v>
      </c>
      <c r="DR89">
        <v>23.810529942440301</v>
      </c>
      <c r="DS89">
        <v>458.14017126981503</v>
      </c>
      <c r="DT89">
        <v>13629.3692307692</v>
      </c>
      <c r="DU89">
        <v>15</v>
      </c>
      <c r="DV89">
        <v>1628187458</v>
      </c>
      <c r="DW89" t="s">
        <v>739</v>
      </c>
      <c r="DX89">
        <v>1628187457</v>
      </c>
      <c r="DY89">
        <v>1628187458</v>
      </c>
      <c r="DZ89">
        <v>79</v>
      </c>
      <c r="EA89">
        <v>-0.16800000000000001</v>
      </c>
      <c r="EB89">
        <v>1.2999999999999999E-2</v>
      </c>
      <c r="EC89">
        <v>-0.54100000000000004</v>
      </c>
      <c r="ED89">
        <v>0.29799999999999999</v>
      </c>
      <c r="EE89">
        <v>400</v>
      </c>
      <c r="EF89">
        <v>22</v>
      </c>
      <c r="EG89">
        <v>0.05</v>
      </c>
      <c r="EH89">
        <v>0.01</v>
      </c>
      <c r="EI89">
        <v>26.0969578814695</v>
      </c>
      <c r="EJ89">
        <v>-0.23073815977373899</v>
      </c>
      <c r="EK89">
        <v>0.113474556283543</v>
      </c>
      <c r="EL89">
        <v>1</v>
      </c>
      <c r="EM89">
        <v>0.45590474706746098</v>
      </c>
      <c r="EN89">
        <v>0.112835700123227</v>
      </c>
      <c r="EO89">
        <v>1.97684313452921E-2</v>
      </c>
      <c r="EP89">
        <v>1</v>
      </c>
      <c r="EQ89">
        <v>2</v>
      </c>
      <c r="ER89">
        <v>2</v>
      </c>
      <c r="ES89" t="s">
        <v>370</v>
      </c>
      <c r="ET89">
        <v>2.9214199999999999</v>
      </c>
      <c r="EU89">
        <v>2.78667</v>
      </c>
      <c r="EV89">
        <v>8.3261799999999997E-2</v>
      </c>
      <c r="EW89">
        <v>8.9516600000000002E-2</v>
      </c>
      <c r="EX89">
        <v>0.132246</v>
      </c>
      <c r="EY89">
        <v>0.112772</v>
      </c>
      <c r="EZ89">
        <v>22303.7</v>
      </c>
      <c r="FA89">
        <v>19199.5</v>
      </c>
      <c r="FB89">
        <v>24030.400000000001</v>
      </c>
      <c r="FC89">
        <v>20692.3</v>
      </c>
      <c r="FD89">
        <v>30632.2</v>
      </c>
      <c r="FE89">
        <v>26281.5</v>
      </c>
      <c r="FF89">
        <v>39133.4</v>
      </c>
      <c r="FG89">
        <v>32930.300000000003</v>
      </c>
      <c r="FH89">
        <v>2.0192000000000001</v>
      </c>
      <c r="FI89">
        <v>1.83893</v>
      </c>
      <c r="FJ89">
        <v>8.7901900000000005E-2</v>
      </c>
      <c r="FK89">
        <v>0</v>
      </c>
      <c r="FL89">
        <v>28.022400000000001</v>
      </c>
      <c r="FM89">
        <v>999.9</v>
      </c>
      <c r="FN89">
        <v>32.56</v>
      </c>
      <c r="FO89">
        <v>42.942999999999998</v>
      </c>
      <c r="FP89">
        <v>28.290700000000001</v>
      </c>
      <c r="FQ89">
        <v>60.857900000000001</v>
      </c>
      <c r="FR89">
        <v>34.0304</v>
      </c>
      <c r="FS89">
        <v>1</v>
      </c>
      <c r="FT89">
        <v>0.37402200000000002</v>
      </c>
      <c r="FU89">
        <v>1.38924</v>
      </c>
      <c r="FV89">
        <v>20.412800000000001</v>
      </c>
      <c r="FW89">
        <v>5.2484400000000004</v>
      </c>
      <c r="FX89">
        <v>11.997999999999999</v>
      </c>
      <c r="FY89">
        <v>4.9637000000000002</v>
      </c>
      <c r="FZ89">
        <v>3.3010000000000002</v>
      </c>
      <c r="GA89">
        <v>9999</v>
      </c>
      <c r="GB89">
        <v>9999</v>
      </c>
      <c r="GC89">
        <v>9999</v>
      </c>
      <c r="GD89">
        <v>999.9</v>
      </c>
      <c r="GE89">
        <v>1.87103</v>
      </c>
      <c r="GF89">
        <v>1.8763700000000001</v>
      </c>
      <c r="GG89">
        <v>1.87652</v>
      </c>
      <c r="GH89">
        <v>1.8751599999999999</v>
      </c>
      <c r="GI89">
        <v>1.87758</v>
      </c>
      <c r="GJ89">
        <v>1.8734200000000001</v>
      </c>
      <c r="GK89">
        <v>1.8710899999999999</v>
      </c>
      <c r="GL89">
        <v>1.87849</v>
      </c>
      <c r="GM89">
        <v>5</v>
      </c>
      <c r="GN89">
        <v>0</v>
      </c>
      <c r="GO89">
        <v>0</v>
      </c>
      <c r="GP89">
        <v>0</v>
      </c>
      <c r="GQ89" t="s">
        <v>371</v>
      </c>
      <c r="GR89" t="s">
        <v>372</v>
      </c>
      <c r="GS89" t="s">
        <v>373</v>
      </c>
      <c r="GT89" t="s">
        <v>373</v>
      </c>
      <c r="GU89" t="s">
        <v>373</v>
      </c>
      <c r="GV89" t="s">
        <v>373</v>
      </c>
      <c r="GW89">
        <v>0</v>
      </c>
      <c r="GX89">
        <v>100</v>
      </c>
      <c r="GY89">
        <v>100</v>
      </c>
      <c r="GZ89">
        <v>-0.56799999999999995</v>
      </c>
      <c r="HA89">
        <v>0.33679999999999999</v>
      </c>
      <c r="HB89">
        <v>-0.92689280964776499</v>
      </c>
      <c r="HC89">
        <v>1.17587188380478E-3</v>
      </c>
      <c r="HD89">
        <v>-6.2601144054332803E-7</v>
      </c>
      <c r="HE89">
        <v>2.41796582943236E-10</v>
      </c>
      <c r="HF89">
        <v>0.33678451432897</v>
      </c>
      <c r="HG89">
        <v>0</v>
      </c>
      <c r="HH89">
        <v>0</v>
      </c>
      <c r="HI89">
        <v>0</v>
      </c>
      <c r="HJ89">
        <v>2</v>
      </c>
      <c r="HK89">
        <v>2154</v>
      </c>
      <c r="HL89">
        <v>1</v>
      </c>
      <c r="HM89">
        <v>23</v>
      </c>
      <c r="HN89">
        <v>0.7</v>
      </c>
      <c r="HO89">
        <v>0.7</v>
      </c>
      <c r="HP89">
        <v>18</v>
      </c>
      <c r="HQ89">
        <v>504.71499999999997</v>
      </c>
      <c r="HR89">
        <v>452.92</v>
      </c>
      <c r="HS89">
        <v>26.998999999999999</v>
      </c>
      <c r="HT89">
        <v>32.099499999999999</v>
      </c>
      <c r="HU89">
        <v>29.998999999999999</v>
      </c>
      <c r="HV89">
        <v>32.166899999999998</v>
      </c>
      <c r="HW89">
        <v>32.154499999999999</v>
      </c>
      <c r="HX89">
        <v>20.111799999999999</v>
      </c>
      <c r="HY89">
        <v>15.5357</v>
      </c>
      <c r="HZ89">
        <v>5.2329600000000003</v>
      </c>
      <c r="IA89">
        <v>27</v>
      </c>
      <c r="IB89">
        <v>400</v>
      </c>
      <c r="IC89">
        <v>22.839300000000001</v>
      </c>
      <c r="ID89">
        <v>98.799599999999998</v>
      </c>
      <c r="IE89">
        <v>94.223799999999997</v>
      </c>
    </row>
    <row r="90" spans="1:239" x14ac:dyDescent="0.3">
      <c r="A90">
        <v>74</v>
      </c>
      <c r="B90">
        <v>1628187606.5</v>
      </c>
      <c r="C90">
        <v>12848.9000000954</v>
      </c>
      <c r="D90" t="s">
        <v>740</v>
      </c>
      <c r="E90" t="s">
        <v>741</v>
      </c>
      <c r="F90">
        <v>0</v>
      </c>
      <c r="G90" t="s">
        <v>696</v>
      </c>
      <c r="H90" t="s">
        <v>363</v>
      </c>
      <c r="I90" t="s">
        <v>364</v>
      </c>
      <c r="J90">
        <v>1628187606.5</v>
      </c>
      <c r="K90">
        <f t="shared" si="92"/>
        <v>5.595755623332534E-3</v>
      </c>
      <c r="L90">
        <f t="shared" si="93"/>
        <v>5.5957556233325336</v>
      </c>
      <c r="M90">
        <f t="shared" si="94"/>
        <v>27.244649686582733</v>
      </c>
      <c r="N90">
        <f t="shared" si="95"/>
        <v>364.84899999999999</v>
      </c>
      <c r="O90">
        <f t="shared" si="96"/>
        <v>258.21552664934802</v>
      </c>
      <c r="P90">
        <f t="shared" si="97"/>
        <v>25.764483470171033</v>
      </c>
      <c r="Q90">
        <f t="shared" si="98"/>
        <v>36.404263336083801</v>
      </c>
      <c r="R90">
        <f t="shared" si="99"/>
        <v>0.46787993659766103</v>
      </c>
      <c r="S90">
        <f t="shared" si="100"/>
        <v>2.9232552367786777</v>
      </c>
      <c r="T90">
        <f t="shared" si="101"/>
        <v>0.42990686381407373</v>
      </c>
      <c r="U90">
        <f t="shared" si="102"/>
        <v>0.27184623355189697</v>
      </c>
      <c r="V90">
        <f t="shared" si="103"/>
        <v>321.50005538110059</v>
      </c>
      <c r="W90">
        <f t="shared" si="104"/>
        <v>30.115745396581659</v>
      </c>
      <c r="X90">
        <f t="shared" si="105"/>
        <v>29.678999999999998</v>
      </c>
      <c r="Y90">
        <f t="shared" si="106"/>
        <v>4.1825239915292016</v>
      </c>
      <c r="Z90">
        <f t="shared" si="107"/>
        <v>70.071198440055909</v>
      </c>
      <c r="AA90">
        <f t="shared" si="108"/>
        <v>2.93006979715472</v>
      </c>
      <c r="AB90">
        <f t="shared" si="109"/>
        <v>4.1815608443764791</v>
      </c>
      <c r="AC90">
        <f t="shared" si="110"/>
        <v>1.2524541943744816</v>
      </c>
      <c r="AD90">
        <f t="shared" si="111"/>
        <v>-246.77282298896475</v>
      </c>
      <c r="AE90">
        <f t="shared" si="112"/>
        <v>-0.63039414530049898</v>
      </c>
      <c r="AF90">
        <f t="shared" si="113"/>
        <v>-4.7796368948366252E-2</v>
      </c>
      <c r="AG90">
        <f t="shared" si="114"/>
        <v>74.049041877886992</v>
      </c>
      <c r="AH90">
        <v>0</v>
      </c>
      <c r="AI90">
        <v>0</v>
      </c>
      <c r="AJ90">
        <f t="shared" si="115"/>
        <v>1</v>
      </c>
      <c r="AK90">
        <f t="shared" si="116"/>
        <v>0</v>
      </c>
      <c r="AL90">
        <f t="shared" si="117"/>
        <v>52222.823710004297</v>
      </c>
      <c r="AM90" t="s">
        <v>365</v>
      </c>
      <c r="AN90">
        <v>10238.9</v>
      </c>
      <c r="AO90">
        <v>302.21199999999999</v>
      </c>
      <c r="AP90">
        <v>4052.3</v>
      </c>
      <c r="AQ90">
        <f t="shared" si="118"/>
        <v>0.92542210596451402</v>
      </c>
      <c r="AR90">
        <v>-0.32343011824092399</v>
      </c>
      <c r="AS90" t="s">
        <v>742</v>
      </c>
      <c r="AT90">
        <v>10398.299999999999</v>
      </c>
      <c r="AU90">
        <v>714.65273076923097</v>
      </c>
      <c r="AV90">
        <v>1091.2</v>
      </c>
      <c r="AW90">
        <f t="shared" si="119"/>
        <v>0.34507630977893056</v>
      </c>
      <c r="AX90">
        <v>0.5</v>
      </c>
      <c r="AY90">
        <f t="shared" si="120"/>
        <v>1681.1463001974614</v>
      </c>
      <c r="AZ90">
        <f t="shared" si="121"/>
        <v>27.244649686582733</v>
      </c>
      <c r="BA90">
        <f t="shared" si="122"/>
        <v>290.0618807353211</v>
      </c>
      <c r="BB90">
        <f t="shared" si="123"/>
        <v>1.6398382342801224E-2</v>
      </c>
      <c r="BC90">
        <f t="shared" si="124"/>
        <v>2.7136180351906161</v>
      </c>
      <c r="BD90">
        <f t="shared" si="125"/>
        <v>251.34568599145393</v>
      </c>
      <c r="BE90" t="s">
        <v>743</v>
      </c>
      <c r="BF90">
        <v>523.41</v>
      </c>
      <c r="BG90">
        <f t="shared" si="126"/>
        <v>523.41</v>
      </c>
      <c r="BH90">
        <f t="shared" si="127"/>
        <v>0.5203354105571848</v>
      </c>
      <c r="BI90">
        <f t="shared" si="128"/>
        <v>0.66318052313490727</v>
      </c>
      <c r="BJ90">
        <f t="shared" si="129"/>
        <v>0.83910238063527065</v>
      </c>
      <c r="BK90">
        <f t="shared" si="130"/>
        <v>0.47725348070030094</v>
      </c>
      <c r="BL90">
        <f t="shared" si="131"/>
        <v>0.78960813719571388</v>
      </c>
      <c r="BM90">
        <f t="shared" si="132"/>
        <v>0.48571187468970722</v>
      </c>
      <c r="BN90">
        <f t="shared" si="133"/>
        <v>0.51428812531029278</v>
      </c>
      <c r="BO90">
        <f t="shared" si="134"/>
        <v>1999.94</v>
      </c>
      <c r="BP90">
        <f t="shared" si="135"/>
        <v>1681.1463001974614</v>
      </c>
      <c r="BQ90">
        <f t="shared" si="136"/>
        <v>0.84059836804977217</v>
      </c>
      <c r="BR90">
        <f t="shared" si="137"/>
        <v>0.16075485033606038</v>
      </c>
      <c r="BS90">
        <v>6</v>
      </c>
      <c r="BT90">
        <v>0.5</v>
      </c>
      <c r="BU90" t="s">
        <v>368</v>
      </c>
      <c r="BV90">
        <v>2</v>
      </c>
      <c r="BW90">
        <v>1628187606.5</v>
      </c>
      <c r="BX90">
        <v>364.84899999999999</v>
      </c>
      <c r="BY90">
        <v>399.98</v>
      </c>
      <c r="BZ90">
        <v>29.365600000000001</v>
      </c>
      <c r="CA90">
        <v>22.850200000000001</v>
      </c>
      <c r="CB90">
        <v>365.46100000000001</v>
      </c>
      <c r="CC90">
        <v>29.021699999999999</v>
      </c>
      <c r="CD90">
        <v>500.178</v>
      </c>
      <c r="CE90">
        <v>99.679000000000002</v>
      </c>
      <c r="CF90">
        <v>9.9986199999999997E-2</v>
      </c>
      <c r="CG90">
        <v>29.675000000000001</v>
      </c>
      <c r="CH90">
        <v>29.678999999999998</v>
      </c>
      <c r="CI90">
        <v>999.9</v>
      </c>
      <c r="CJ90">
        <v>0</v>
      </c>
      <c r="CK90">
        <v>0</v>
      </c>
      <c r="CL90">
        <v>9996.25</v>
      </c>
      <c r="CM90">
        <v>0</v>
      </c>
      <c r="CN90">
        <v>2088.23</v>
      </c>
      <c r="CO90">
        <v>-35.130600000000001</v>
      </c>
      <c r="CP90">
        <v>375.887</v>
      </c>
      <c r="CQ90">
        <v>409.33300000000003</v>
      </c>
      <c r="CR90">
        <v>6.51539</v>
      </c>
      <c r="CS90">
        <v>399.98</v>
      </c>
      <c r="CT90">
        <v>22.850200000000001</v>
      </c>
      <c r="CU90">
        <v>2.92713</v>
      </c>
      <c r="CV90">
        <v>2.2776800000000001</v>
      </c>
      <c r="CW90">
        <v>23.6191</v>
      </c>
      <c r="CX90">
        <v>19.519400000000001</v>
      </c>
      <c r="CY90">
        <v>1999.94</v>
      </c>
      <c r="CZ90">
        <v>0.98000399999999999</v>
      </c>
      <c r="DA90">
        <v>1.9995499999999999E-2</v>
      </c>
      <c r="DB90">
        <v>0</v>
      </c>
      <c r="DC90">
        <v>716.86099999999999</v>
      </c>
      <c r="DD90">
        <v>4.9996700000000001</v>
      </c>
      <c r="DE90">
        <v>14416.9</v>
      </c>
      <c r="DF90">
        <v>16733.5</v>
      </c>
      <c r="DG90">
        <v>46.561999999999998</v>
      </c>
      <c r="DH90">
        <v>47.936999999999998</v>
      </c>
      <c r="DI90">
        <v>47.311999999999998</v>
      </c>
      <c r="DJ90">
        <v>47.186999999999998</v>
      </c>
      <c r="DK90">
        <v>48.186999999999998</v>
      </c>
      <c r="DL90">
        <v>1955.05</v>
      </c>
      <c r="DM90">
        <v>39.89</v>
      </c>
      <c r="DN90">
        <v>0</v>
      </c>
      <c r="DO90">
        <v>106.59999990463299</v>
      </c>
      <c r="DP90">
        <v>0</v>
      </c>
      <c r="DQ90">
        <v>714.65273076923097</v>
      </c>
      <c r="DR90">
        <v>17.672444424527601</v>
      </c>
      <c r="DS90">
        <v>342.12307646579802</v>
      </c>
      <c r="DT90">
        <v>14374.9653846154</v>
      </c>
      <c r="DU90">
        <v>15</v>
      </c>
      <c r="DV90">
        <v>1628187566.5</v>
      </c>
      <c r="DW90" t="s">
        <v>744</v>
      </c>
      <c r="DX90">
        <v>1628187555</v>
      </c>
      <c r="DY90">
        <v>1628187566.5</v>
      </c>
      <c r="DZ90">
        <v>80</v>
      </c>
      <c r="EA90">
        <v>-4.2999999999999997E-2</v>
      </c>
      <c r="EB90">
        <v>7.0000000000000001E-3</v>
      </c>
      <c r="EC90">
        <v>-0.58399999999999996</v>
      </c>
      <c r="ED90">
        <v>0.314</v>
      </c>
      <c r="EE90">
        <v>400</v>
      </c>
      <c r="EF90">
        <v>23</v>
      </c>
      <c r="EG90">
        <v>0.06</v>
      </c>
      <c r="EH90">
        <v>0.02</v>
      </c>
      <c r="EI90">
        <v>27.271721136367699</v>
      </c>
      <c r="EJ90">
        <v>-0.50741688426321996</v>
      </c>
      <c r="EK90">
        <v>0.100753375596319</v>
      </c>
      <c r="EL90">
        <v>1</v>
      </c>
      <c r="EM90">
        <v>0.45704418050832801</v>
      </c>
      <c r="EN90">
        <v>9.6027221246271999E-2</v>
      </c>
      <c r="EO90">
        <v>1.6799550812198999E-2</v>
      </c>
      <c r="EP90">
        <v>1</v>
      </c>
      <c r="EQ90">
        <v>2</v>
      </c>
      <c r="ER90">
        <v>2</v>
      </c>
      <c r="ES90" t="s">
        <v>370</v>
      </c>
      <c r="ET90">
        <v>2.9216700000000002</v>
      </c>
      <c r="EU90">
        <v>2.7864499999999999</v>
      </c>
      <c r="EV90">
        <v>8.30766E-2</v>
      </c>
      <c r="EW90">
        <v>8.9556300000000005E-2</v>
      </c>
      <c r="EX90">
        <v>0.132803</v>
      </c>
      <c r="EY90">
        <v>0.112703</v>
      </c>
      <c r="EZ90">
        <v>22321</v>
      </c>
      <c r="FA90">
        <v>19206.7</v>
      </c>
      <c r="FB90">
        <v>24043.4</v>
      </c>
      <c r="FC90">
        <v>20700.3</v>
      </c>
      <c r="FD90">
        <v>30626.9</v>
      </c>
      <c r="FE90">
        <v>26292</v>
      </c>
      <c r="FF90">
        <v>39153.4</v>
      </c>
      <c r="FG90">
        <v>32941.199999999997</v>
      </c>
      <c r="FH90">
        <v>2.0221800000000001</v>
      </c>
      <c r="FI90">
        <v>1.84352</v>
      </c>
      <c r="FJ90">
        <v>7.8566399999999995E-2</v>
      </c>
      <c r="FK90">
        <v>0</v>
      </c>
      <c r="FL90">
        <v>28.398399999999999</v>
      </c>
      <c r="FM90">
        <v>999.9</v>
      </c>
      <c r="FN90">
        <v>32.609000000000002</v>
      </c>
      <c r="FO90">
        <v>42.762</v>
      </c>
      <c r="FP90">
        <v>28.0685</v>
      </c>
      <c r="FQ90">
        <v>60.177900000000001</v>
      </c>
      <c r="FR90">
        <v>34.126600000000003</v>
      </c>
      <c r="FS90">
        <v>1</v>
      </c>
      <c r="FT90">
        <v>0.35666399999999998</v>
      </c>
      <c r="FU90">
        <v>1.5510299999999999</v>
      </c>
      <c r="FV90">
        <v>20.411200000000001</v>
      </c>
      <c r="FW90">
        <v>5.2454400000000003</v>
      </c>
      <c r="FX90">
        <v>11.997999999999999</v>
      </c>
      <c r="FY90">
        <v>4.9635499999999997</v>
      </c>
      <c r="FZ90">
        <v>3.3002500000000001</v>
      </c>
      <c r="GA90">
        <v>9999</v>
      </c>
      <c r="GB90">
        <v>9999</v>
      </c>
      <c r="GC90">
        <v>9999</v>
      </c>
      <c r="GD90">
        <v>999.9</v>
      </c>
      <c r="GE90">
        <v>1.87103</v>
      </c>
      <c r="GF90">
        <v>1.87636</v>
      </c>
      <c r="GG90">
        <v>1.87653</v>
      </c>
      <c r="GH90">
        <v>1.8751500000000001</v>
      </c>
      <c r="GI90">
        <v>1.8775900000000001</v>
      </c>
      <c r="GJ90">
        <v>1.8734</v>
      </c>
      <c r="GK90">
        <v>1.8710899999999999</v>
      </c>
      <c r="GL90">
        <v>1.8784700000000001</v>
      </c>
      <c r="GM90">
        <v>5</v>
      </c>
      <c r="GN90">
        <v>0</v>
      </c>
      <c r="GO90">
        <v>0</v>
      </c>
      <c r="GP90">
        <v>0</v>
      </c>
      <c r="GQ90" t="s">
        <v>371</v>
      </c>
      <c r="GR90" t="s">
        <v>372</v>
      </c>
      <c r="GS90" t="s">
        <v>373</v>
      </c>
      <c r="GT90" t="s">
        <v>373</v>
      </c>
      <c r="GU90" t="s">
        <v>373</v>
      </c>
      <c r="GV90" t="s">
        <v>373</v>
      </c>
      <c r="GW90">
        <v>0</v>
      </c>
      <c r="GX90">
        <v>100</v>
      </c>
      <c r="GY90">
        <v>100</v>
      </c>
      <c r="GZ90">
        <v>-0.61199999999999999</v>
      </c>
      <c r="HA90">
        <v>0.34389999999999998</v>
      </c>
      <c r="HB90">
        <v>-0.96994031875256503</v>
      </c>
      <c r="HC90">
        <v>1.17587188380478E-3</v>
      </c>
      <c r="HD90">
        <v>-6.2601144054332803E-7</v>
      </c>
      <c r="HE90">
        <v>2.41796582943236E-10</v>
      </c>
      <c r="HF90">
        <v>0.34381357309167898</v>
      </c>
      <c r="HG90">
        <v>0</v>
      </c>
      <c r="HH90">
        <v>0</v>
      </c>
      <c r="HI90">
        <v>0</v>
      </c>
      <c r="HJ90">
        <v>2</v>
      </c>
      <c r="HK90">
        <v>2154</v>
      </c>
      <c r="HL90">
        <v>1</v>
      </c>
      <c r="HM90">
        <v>23</v>
      </c>
      <c r="HN90">
        <v>0.9</v>
      </c>
      <c r="HO90">
        <v>0.7</v>
      </c>
      <c r="HP90">
        <v>18</v>
      </c>
      <c r="HQ90">
        <v>504.75400000000002</v>
      </c>
      <c r="HR90">
        <v>454.22899999999998</v>
      </c>
      <c r="HS90">
        <v>27.002300000000002</v>
      </c>
      <c r="HT90">
        <v>31.872299999999999</v>
      </c>
      <c r="HU90">
        <v>29.9999</v>
      </c>
      <c r="HV90">
        <v>31.9344</v>
      </c>
      <c r="HW90">
        <v>31.9343</v>
      </c>
      <c r="HX90">
        <v>20.123200000000001</v>
      </c>
      <c r="HY90">
        <v>15.2042</v>
      </c>
      <c r="HZ90">
        <v>5.1247600000000002</v>
      </c>
      <c r="IA90">
        <v>27</v>
      </c>
      <c r="IB90">
        <v>400</v>
      </c>
      <c r="IC90">
        <v>22.9129</v>
      </c>
      <c r="ID90">
        <v>98.851299999999995</v>
      </c>
      <c r="IE90">
        <v>94.257000000000005</v>
      </c>
    </row>
    <row r="91" spans="1:239" x14ac:dyDescent="0.3">
      <c r="A91">
        <v>75</v>
      </c>
      <c r="B91">
        <v>1628187711.5</v>
      </c>
      <c r="C91">
        <v>12953.9000000954</v>
      </c>
      <c r="D91" t="s">
        <v>745</v>
      </c>
      <c r="E91" t="s">
        <v>746</v>
      </c>
      <c r="F91">
        <v>0</v>
      </c>
      <c r="G91" t="s">
        <v>696</v>
      </c>
      <c r="H91" t="s">
        <v>363</v>
      </c>
      <c r="I91" t="s">
        <v>364</v>
      </c>
      <c r="J91">
        <v>1628187711.5</v>
      </c>
      <c r="K91">
        <f t="shared" si="92"/>
        <v>5.7710915469112176E-3</v>
      </c>
      <c r="L91">
        <f t="shared" si="93"/>
        <v>5.7710915469112178</v>
      </c>
      <c r="M91">
        <f t="shared" si="94"/>
        <v>39.30018972053464</v>
      </c>
      <c r="N91">
        <f t="shared" si="95"/>
        <v>549.04600000000005</v>
      </c>
      <c r="O91">
        <f t="shared" si="96"/>
        <v>396.10257839679599</v>
      </c>
      <c r="P91">
        <f t="shared" si="97"/>
        <v>39.522559619735333</v>
      </c>
      <c r="Q91">
        <f t="shared" si="98"/>
        <v>54.783039678271194</v>
      </c>
      <c r="R91">
        <f t="shared" si="99"/>
        <v>0.47329219202168787</v>
      </c>
      <c r="S91">
        <f t="shared" si="100"/>
        <v>2.9266412961312502</v>
      </c>
      <c r="T91">
        <f t="shared" si="101"/>
        <v>0.43451551056417248</v>
      </c>
      <c r="U91">
        <f t="shared" si="102"/>
        <v>0.2747908917276024</v>
      </c>
      <c r="V91">
        <f t="shared" si="103"/>
        <v>321.4914963810146</v>
      </c>
      <c r="W91">
        <f t="shared" si="104"/>
        <v>30.344788523515149</v>
      </c>
      <c r="X91">
        <f t="shared" si="105"/>
        <v>29.979800000000001</v>
      </c>
      <c r="Y91">
        <f t="shared" si="106"/>
        <v>4.2555089927669734</v>
      </c>
      <c r="Z91">
        <f t="shared" si="107"/>
        <v>70.106552360395057</v>
      </c>
      <c r="AA91">
        <f t="shared" si="108"/>
        <v>2.9783212814019597</v>
      </c>
      <c r="AB91">
        <f t="shared" si="109"/>
        <v>4.2482780583637538</v>
      </c>
      <c r="AC91">
        <f t="shared" si="110"/>
        <v>1.2771877113650136</v>
      </c>
      <c r="AD91">
        <f t="shared" si="111"/>
        <v>-254.50513721878468</v>
      </c>
      <c r="AE91">
        <f t="shared" si="112"/>
        <v>-4.6703201324883539</v>
      </c>
      <c r="AF91">
        <f t="shared" si="113"/>
        <v>-0.35470371900503134</v>
      </c>
      <c r="AG91">
        <f t="shared" si="114"/>
        <v>61.961335310736516</v>
      </c>
      <c r="AH91">
        <v>0</v>
      </c>
      <c r="AI91">
        <v>0</v>
      </c>
      <c r="AJ91">
        <f t="shared" si="115"/>
        <v>1</v>
      </c>
      <c r="AK91">
        <f t="shared" si="116"/>
        <v>0</v>
      </c>
      <c r="AL91">
        <f t="shared" si="117"/>
        <v>52272.130586957886</v>
      </c>
      <c r="AM91" t="s">
        <v>365</v>
      </c>
      <c r="AN91">
        <v>10238.9</v>
      </c>
      <c r="AO91">
        <v>302.21199999999999</v>
      </c>
      <c r="AP91">
        <v>4052.3</v>
      </c>
      <c r="AQ91">
        <f t="shared" si="118"/>
        <v>0.92542210596451402</v>
      </c>
      <c r="AR91">
        <v>-0.32343011824092399</v>
      </c>
      <c r="AS91" t="s">
        <v>747</v>
      </c>
      <c r="AT91">
        <v>10397.200000000001</v>
      </c>
      <c r="AU91">
        <v>784.15635999999995</v>
      </c>
      <c r="AV91">
        <v>1255.28</v>
      </c>
      <c r="AW91">
        <f t="shared" si="119"/>
        <v>0.37531358740679377</v>
      </c>
      <c r="AX91">
        <v>0.5</v>
      </c>
      <c r="AY91">
        <f t="shared" si="120"/>
        <v>1681.1040001974168</v>
      </c>
      <c r="AZ91">
        <f t="shared" si="121"/>
        <v>39.30018972053464</v>
      </c>
      <c r="BA91">
        <f t="shared" si="122"/>
        <v>315.4705865590019</v>
      </c>
      <c r="BB91">
        <f t="shared" si="123"/>
        <v>2.3569999139923793E-2</v>
      </c>
      <c r="BC91">
        <f t="shared" si="124"/>
        <v>2.2282040660251101</v>
      </c>
      <c r="BD91">
        <f t="shared" si="125"/>
        <v>259.14812138200426</v>
      </c>
      <c r="BE91" t="s">
        <v>748</v>
      </c>
      <c r="BF91">
        <v>559.54</v>
      </c>
      <c r="BG91">
        <f t="shared" si="126"/>
        <v>559.54</v>
      </c>
      <c r="BH91">
        <f t="shared" si="127"/>
        <v>0.55425084443311456</v>
      </c>
      <c r="BI91">
        <f t="shared" si="128"/>
        <v>0.6771547417138587</v>
      </c>
      <c r="BJ91">
        <f t="shared" si="129"/>
        <v>0.80080509396580357</v>
      </c>
      <c r="BK91">
        <f t="shared" si="130"/>
        <v>0.49432321723108952</v>
      </c>
      <c r="BL91">
        <f t="shared" si="131"/>
        <v>0.74585449728113051</v>
      </c>
      <c r="BM91">
        <f t="shared" si="132"/>
        <v>0.48318828170771005</v>
      </c>
      <c r="BN91">
        <f t="shared" si="133"/>
        <v>0.51681171829229</v>
      </c>
      <c r="BO91">
        <f t="shared" si="134"/>
        <v>1999.89</v>
      </c>
      <c r="BP91">
        <f t="shared" si="135"/>
        <v>1681.1040001974168</v>
      </c>
      <c r="BQ91">
        <f t="shared" si="136"/>
        <v>0.84059823300152348</v>
      </c>
      <c r="BR91">
        <f t="shared" si="137"/>
        <v>0.1607545896929404</v>
      </c>
      <c r="BS91">
        <v>6</v>
      </c>
      <c r="BT91">
        <v>0.5</v>
      </c>
      <c r="BU91" t="s">
        <v>368</v>
      </c>
      <c r="BV91">
        <v>2</v>
      </c>
      <c r="BW91">
        <v>1628187711.5</v>
      </c>
      <c r="BX91">
        <v>549.04600000000005</v>
      </c>
      <c r="BY91">
        <v>600.00099999999998</v>
      </c>
      <c r="BZ91">
        <v>29.849299999999999</v>
      </c>
      <c r="CA91">
        <v>23.131699999999999</v>
      </c>
      <c r="CB91">
        <v>549.58699999999999</v>
      </c>
      <c r="CC91">
        <v>29.507200000000001</v>
      </c>
      <c r="CD91">
        <v>500.07400000000001</v>
      </c>
      <c r="CE91">
        <v>99.678799999999995</v>
      </c>
      <c r="CF91">
        <v>9.9797200000000003E-2</v>
      </c>
      <c r="CG91">
        <v>29.950199999999999</v>
      </c>
      <c r="CH91">
        <v>29.979800000000001</v>
      </c>
      <c r="CI91">
        <v>999.9</v>
      </c>
      <c r="CJ91">
        <v>0</v>
      </c>
      <c r="CK91">
        <v>0</v>
      </c>
      <c r="CL91">
        <v>10015.6</v>
      </c>
      <c r="CM91">
        <v>0</v>
      </c>
      <c r="CN91">
        <v>2174.2199999999998</v>
      </c>
      <c r="CO91">
        <v>-50.954999999999998</v>
      </c>
      <c r="CP91">
        <v>565.93899999999996</v>
      </c>
      <c r="CQ91">
        <v>614.20899999999995</v>
      </c>
      <c r="CR91">
        <v>6.7175700000000003</v>
      </c>
      <c r="CS91">
        <v>600.00099999999998</v>
      </c>
      <c r="CT91">
        <v>23.131699999999999</v>
      </c>
      <c r="CU91">
        <v>2.9753400000000001</v>
      </c>
      <c r="CV91">
        <v>2.3057400000000001</v>
      </c>
      <c r="CW91">
        <v>23.890599999999999</v>
      </c>
      <c r="CX91">
        <v>19.7166</v>
      </c>
      <c r="CY91">
        <v>1999.89</v>
      </c>
      <c r="CZ91">
        <v>0.98000699999999996</v>
      </c>
      <c r="DA91">
        <v>1.9992599999999999E-2</v>
      </c>
      <c r="DB91">
        <v>0</v>
      </c>
      <c r="DC91">
        <v>786.52599999999995</v>
      </c>
      <c r="DD91">
        <v>4.9996700000000001</v>
      </c>
      <c r="DE91">
        <v>15797.9</v>
      </c>
      <c r="DF91">
        <v>16733.2</v>
      </c>
      <c r="DG91">
        <v>47.25</v>
      </c>
      <c r="DH91">
        <v>49</v>
      </c>
      <c r="DI91">
        <v>48</v>
      </c>
      <c r="DJ91">
        <v>48.186999999999998</v>
      </c>
      <c r="DK91">
        <v>48.875</v>
      </c>
      <c r="DL91">
        <v>1955.01</v>
      </c>
      <c r="DM91">
        <v>39.880000000000003</v>
      </c>
      <c r="DN91">
        <v>0</v>
      </c>
      <c r="DO91">
        <v>104.39999985694899</v>
      </c>
      <c r="DP91">
        <v>0</v>
      </c>
      <c r="DQ91">
        <v>784.15635999999995</v>
      </c>
      <c r="DR91">
        <v>18.415230818831098</v>
      </c>
      <c r="DS91">
        <v>363.03846205393398</v>
      </c>
      <c r="DT91">
        <v>15756.404</v>
      </c>
      <c r="DU91">
        <v>15</v>
      </c>
      <c r="DV91">
        <v>1628187672.5</v>
      </c>
      <c r="DW91" t="s">
        <v>749</v>
      </c>
      <c r="DX91">
        <v>1628187672.5</v>
      </c>
      <c r="DY91">
        <v>1628187669</v>
      </c>
      <c r="DZ91">
        <v>81</v>
      </c>
      <c r="EA91">
        <v>-6.9000000000000006E-2</v>
      </c>
      <c r="EB91">
        <v>-2E-3</v>
      </c>
      <c r="EC91">
        <v>-0.50600000000000001</v>
      </c>
      <c r="ED91">
        <v>0.32100000000000001</v>
      </c>
      <c r="EE91">
        <v>600</v>
      </c>
      <c r="EF91">
        <v>23</v>
      </c>
      <c r="EG91">
        <v>0.03</v>
      </c>
      <c r="EH91">
        <v>0.01</v>
      </c>
      <c r="EI91">
        <v>39.326996842409798</v>
      </c>
      <c r="EJ91">
        <v>-0.35996748525337702</v>
      </c>
      <c r="EK91">
        <v>0.10941512591050501</v>
      </c>
      <c r="EL91">
        <v>1</v>
      </c>
      <c r="EM91">
        <v>0.457071623727827</v>
      </c>
      <c r="EN91">
        <v>0.111280333824952</v>
      </c>
      <c r="EO91">
        <v>1.82826628238341E-2</v>
      </c>
      <c r="EP91">
        <v>1</v>
      </c>
      <c r="EQ91">
        <v>2</v>
      </c>
      <c r="ER91">
        <v>2</v>
      </c>
      <c r="ES91" t="s">
        <v>370</v>
      </c>
      <c r="ET91">
        <v>2.92136</v>
      </c>
      <c r="EU91">
        <v>2.7864200000000001</v>
      </c>
      <c r="EV91">
        <v>0.112734</v>
      </c>
      <c r="EW91">
        <v>0.120578</v>
      </c>
      <c r="EX91">
        <v>0.13433200000000001</v>
      </c>
      <c r="EY91">
        <v>0.113667</v>
      </c>
      <c r="EZ91">
        <v>21595.599999999999</v>
      </c>
      <c r="FA91">
        <v>18547.3</v>
      </c>
      <c r="FB91">
        <v>24039.7</v>
      </c>
      <c r="FC91">
        <v>20695</v>
      </c>
      <c r="FD91">
        <v>30568.3</v>
      </c>
      <c r="FE91">
        <v>26256.6</v>
      </c>
      <c r="FF91">
        <v>39147.599999999999</v>
      </c>
      <c r="FG91">
        <v>32932.5</v>
      </c>
      <c r="FH91">
        <v>2.0223800000000001</v>
      </c>
      <c r="FI91">
        <v>1.8440700000000001</v>
      </c>
      <c r="FJ91">
        <v>5.7123599999999997E-2</v>
      </c>
      <c r="FK91">
        <v>0</v>
      </c>
      <c r="FL91">
        <v>29.049399999999999</v>
      </c>
      <c r="FM91">
        <v>999.9</v>
      </c>
      <c r="FN91">
        <v>32.67</v>
      </c>
      <c r="FO91">
        <v>42.640999999999998</v>
      </c>
      <c r="FP91">
        <v>27.944199999999999</v>
      </c>
      <c r="FQ91">
        <v>60.867899999999999</v>
      </c>
      <c r="FR91">
        <v>34.7316</v>
      </c>
      <c r="FS91">
        <v>1</v>
      </c>
      <c r="FT91">
        <v>0.362543</v>
      </c>
      <c r="FU91">
        <v>1.8643700000000001</v>
      </c>
      <c r="FV91">
        <v>20.4071</v>
      </c>
      <c r="FW91">
        <v>5.2478400000000001</v>
      </c>
      <c r="FX91">
        <v>11.997999999999999</v>
      </c>
      <c r="FY91">
        <v>4.9641500000000001</v>
      </c>
      <c r="FZ91">
        <v>3.3008500000000001</v>
      </c>
      <c r="GA91">
        <v>9999</v>
      </c>
      <c r="GB91">
        <v>9999</v>
      </c>
      <c r="GC91">
        <v>9999</v>
      </c>
      <c r="GD91">
        <v>999.9</v>
      </c>
      <c r="GE91">
        <v>1.87103</v>
      </c>
      <c r="GF91">
        <v>1.8763700000000001</v>
      </c>
      <c r="GG91">
        <v>1.87653</v>
      </c>
      <c r="GH91">
        <v>1.8751599999999999</v>
      </c>
      <c r="GI91">
        <v>1.8775900000000001</v>
      </c>
      <c r="GJ91">
        <v>1.87338</v>
      </c>
      <c r="GK91">
        <v>1.8711</v>
      </c>
      <c r="GL91">
        <v>1.87849</v>
      </c>
      <c r="GM91">
        <v>5</v>
      </c>
      <c r="GN91">
        <v>0</v>
      </c>
      <c r="GO91">
        <v>0</v>
      </c>
      <c r="GP91">
        <v>0</v>
      </c>
      <c r="GQ91" t="s">
        <v>371</v>
      </c>
      <c r="GR91" t="s">
        <v>372</v>
      </c>
      <c r="GS91" t="s">
        <v>373</v>
      </c>
      <c r="GT91" t="s">
        <v>373</v>
      </c>
      <c r="GU91" t="s">
        <v>373</v>
      </c>
      <c r="GV91" t="s">
        <v>373</v>
      </c>
      <c r="GW91">
        <v>0</v>
      </c>
      <c r="GX91">
        <v>100</v>
      </c>
      <c r="GY91">
        <v>100</v>
      </c>
      <c r="GZ91">
        <v>-0.54100000000000004</v>
      </c>
      <c r="HA91">
        <v>0.34210000000000002</v>
      </c>
      <c r="HB91">
        <v>-1.03856913796158</v>
      </c>
      <c r="HC91">
        <v>1.17587188380478E-3</v>
      </c>
      <c r="HD91">
        <v>-6.2601144054332803E-7</v>
      </c>
      <c r="HE91">
        <v>2.41796582943236E-10</v>
      </c>
      <c r="HF91">
        <v>0.342077353583227</v>
      </c>
      <c r="HG91">
        <v>0</v>
      </c>
      <c r="HH91">
        <v>0</v>
      </c>
      <c r="HI91">
        <v>0</v>
      </c>
      <c r="HJ91">
        <v>2</v>
      </c>
      <c r="HK91">
        <v>2154</v>
      </c>
      <c r="HL91">
        <v>1</v>
      </c>
      <c r="HM91">
        <v>23</v>
      </c>
      <c r="HN91">
        <v>0.7</v>
      </c>
      <c r="HO91">
        <v>0.7</v>
      </c>
      <c r="HP91">
        <v>18</v>
      </c>
      <c r="HQ91">
        <v>504.71600000000001</v>
      </c>
      <c r="HR91">
        <v>454.41199999999998</v>
      </c>
      <c r="HS91">
        <v>27.002600000000001</v>
      </c>
      <c r="HT91">
        <v>31.916799999999999</v>
      </c>
      <c r="HU91">
        <v>30.000599999999999</v>
      </c>
      <c r="HV91">
        <v>31.913900000000002</v>
      </c>
      <c r="HW91">
        <v>31.9117</v>
      </c>
      <c r="HX91">
        <v>27.908000000000001</v>
      </c>
      <c r="HY91">
        <v>14.008699999999999</v>
      </c>
      <c r="HZ91">
        <v>5.3189500000000001</v>
      </c>
      <c r="IA91">
        <v>27</v>
      </c>
      <c r="IB91">
        <v>600</v>
      </c>
      <c r="IC91">
        <v>23.0014</v>
      </c>
      <c r="ID91">
        <v>98.836299999999994</v>
      </c>
      <c r="IE91">
        <v>94.232399999999998</v>
      </c>
    </row>
    <row r="92" spans="1:239" x14ac:dyDescent="0.3">
      <c r="A92">
        <v>76</v>
      </c>
      <c r="B92">
        <v>1628187819.5</v>
      </c>
      <c r="C92">
        <v>13061.9000000954</v>
      </c>
      <c r="D92" t="s">
        <v>750</v>
      </c>
      <c r="E92" t="s">
        <v>751</v>
      </c>
      <c r="F92">
        <v>0</v>
      </c>
      <c r="G92" t="s">
        <v>696</v>
      </c>
      <c r="H92" t="s">
        <v>363</v>
      </c>
      <c r="I92" t="s">
        <v>364</v>
      </c>
      <c r="J92">
        <v>1628187819.5</v>
      </c>
      <c r="K92">
        <f t="shared" si="92"/>
        <v>5.947964866264489E-3</v>
      </c>
      <c r="L92">
        <f t="shared" si="93"/>
        <v>5.9479648662644893</v>
      </c>
      <c r="M92">
        <f t="shared" si="94"/>
        <v>47.027446466079283</v>
      </c>
      <c r="N92">
        <f t="shared" si="95"/>
        <v>738.30499999999995</v>
      </c>
      <c r="O92">
        <f t="shared" si="96"/>
        <v>554.83984431538204</v>
      </c>
      <c r="P92">
        <f t="shared" si="97"/>
        <v>55.36008830591468</v>
      </c>
      <c r="Q92">
        <f t="shared" si="98"/>
        <v>73.665635976686488</v>
      </c>
      <c r="R92">
        <f t="shared" si="99"/>
        <v>0.47792935808943127</v>
      </c>
      <c r="S92">
        <f t="shared" si="100"/>
        <v>2.9266043579040191</v>
      </c>
      <c r="T92">
        <f t="shared" si="101"/>
        <v>0.43842260592752402</v>
      </c>
      <c r="U92">
        <f t="shared" si="102"/>
        <v>0.27729100017237807</v>
      </c>
      <c r="V92">
        <f t="shared" si="103"/>
        <v>321.51078938128018</v>
      </c>
      <c r="W92">
        <f t="shared" si="104"/>
        <v>30.527003434933235</v>
      </c>
      <c r="X92">
        <f t="shared" si="105"/>
        <v>30.247399999999999</v>
      </c>
      <c r="Y92">
        <f t="shared" si="106"/>
        <v>4.3213688944879367</v>
      </c>
      <c r="Z92">
        <f t="shared" si="107"/>
        <v>70.104831111360966</v>
      </c>
      <c r="AA92">
        <f t="shared" si="108"/>
        <v>3.0175068062501795</v>
      </c>
      <c r="AB92">
        <f t="shared" si="109"/>
        <v>4.3042779768727977</v>
      </c>
      <c r="AC92">
        <f t="shared" si="110"/>
        <v>1.3038620882377572</v>
      </c>
      <c r="AD92">
        <f t="shared" si="111"/>
        <v>-262.30525060226398</v>
      </c>
      <c r="AE92">
        <f t="shared" si="112"/>
        <v>-10.902535405303331</v>
      </c>
      <c r="AF92">
        <f t="shared" si="113"/>
        <v>-0.83007533957768287</v>
      </c>
      <c r="AG92">
        <f t="shared" si="114"/>
        <v>47.472928034135201</v>
      </c>
      <c r="AH92">
        <v>0</v>
      </c>
      <c r="AI92">
        <v>0</v>
      </c>
      <c r="AJ92">
        <f t="shared" si="115"/>
        <v>1</v>
      </c>
      <c r="AK92">
        <f t="shared" si="116"/>
        <v>0</v>
      </c>
      <c r="AL92">
        <f t="shared" si="117"/>
        <v>52231.702569881731</v>
      </c>
      <c r="AM92" t="s">
        <v>365</v>
      </c>
      <c r="AN92">
        <v>10238.9</v>
      </c>
      <c r="AO92">
        <v>302.21199999999999</v>
      </c>
      <c r="AP92">
        <v>4052.3</v>
      </c>
      <c r="AQ92">
        <f t="shared" si="118"/>
        <v>0.92542210596451402</v>
      </c>
      <c r="AR92">
        <v>-0.32343011824092399</v>
      </c>
      <c r="AS92" t="s">
        <v>752</v>
      </c>
      <c r="AT92">
        <v>10394.799999999999</v>
      </c>
      <c r="AU92">
        <v>806.91561538461497</v>
      </c>
      <c r="AV92">
        <v>1327.92</v>
      </c>
      <c r="AW92">
        <f t="shared" si="119"/>
        <v>0.39234621409074721</v>
      </c>
      <c r="AX92">
        <v>0.5</v>
      </c>
      <c r="AY92">
        <f t="shared" si="120"/>
        <v>1681.1973001975543</v>
      </c>
      <c r="AZ92">
        <f t="shared" si="121"/>
        <v>47.027446466079283</v>
      </c>
      <c r="BA92">
        <f t="shared" si="122"/>
        <v>329.80569793604792</v>
      </c>
      <c r="BB92">
        <f t="shared" si="123"/>
        <v>2.8164973009863918E-2</v>
      </c>
      <c r="BC92">
        <f t="shared" si="124"/>
        <v>2.0516145550936802</v>
      </c>
      <c r="BD92">
        <f t="shared" si="125"/>
        <v>262.108122386633</v>
      </c>
      <c r="BE92" t="s">
        <v>753</v>
      </c>
      <c r="BF92">
        <v>567.04999999999995</v>
      </c>
      <c r="BG92">
        <f t="shared" si="126"/>
        <v>567.04999999999995</v>
      </c>
      <c r="BH92">
        <f t="shared" si="127"/>
        <v>0.57297879390324724</v>
      </c>
      <c r="BI92">
        <f t="shared" si="128"/>
        <v>0.68474822849551831</v>
      </c>
      <c r="BJ92">
        <f t="shared" si="129"/>
        <v>0.78168854458073311</v>
      </c>
      <c r="BK92">
        <f t="shared" si="130"/>
        <v>0.50794610611927082</v>
      </c>
      <c r="BL92">
        <f t="shared" si="131"/>
        <v>0.72648428516877472</v>
      </c>
      <c r="BM92">
        <f t="shared" si="132"/>
        <v>0.48119837510308622</v>
      </c>
      <c r="BN92">
        <f t="shared" si="133"/>
        <v>0.51880162489691384</v>
      </c>
      <c r="BO92">
        <f t="shared" si="134"/>
        <v>2000</v>
      </c>
      <c r="BP92">
        <f t="shared" si="135"/>
        <v>1681.1973001975543</v>
      </c>
      <c r="BQ92">
        <f t="shared" si="136"/>
        <v>0.84059865009877721</v>
      </c>
      <c r="BR92">
        <f t="shared" si="137"/>
        <v>0.1607553946906401</v>
      </c>
      <c r="BS92">
        <v>6</v>
      </c>
      <c r="BT92">
        <v>0.5</v>
      </c>
      <c r="BU92" t="s">
        <v>368</v>
      </c>
      <c r="BV92">
        <v>2</v>
      </c>
      <c r="BW92">
        <v>1628187819.5</v>
      </c>
      <c r="BX92">
        <v>738.30499999999995</v>
      </c>
      <c r="BY92">
        <v>799.98</v>
      </c>
      <c r="BZ92">
        <v>30.242599999999999</v>
      </c>
      <c r="CA92">
        <v>23.324000000000002</v>
      </c>
      <c r="CB92">
        <v>738.75800000000004</v>
      </c>
      <c r="CC92">
        <v>29.904</v>
      </c>
      <c r="CD92">
        <v>500.22399999999999</v>
      </c>
      <c r="CE92">
        <v>99.676699999999997</v>
      </c>
      <c r="CF92">
        <v>9.9999299999999999E-2</v>
      </c>
      <c r="CG92">
        <v>30.1783</v>
      </c>
      <c r="CH92">
        <v>30.247399999999999</v>
      </c>
      <c r="CI92">
        <v>999.9</v>
      </c>
      <c r="CJ92">
        <v>0</v>
      </c>
      <c r="CK92">
        <v>0</v>
      </c>
      <c r="CL92">
        <v>10015.6</v>
      </c>
      <c r="CM92">
        <v>0</v>
      </c>
      <c r="CN92">
        <v>2184.46</v>
      </c>
      <c r="CO92">
        <v>-61.674999999999997</v>
      </c>
      <c r="CP92">
        <v>761.33</v>
      </c>
      <c r="CQ92">
        <v>819.08399999999995</v>
      </c>
      <c r="CR92">
        <v>6.9186399999999999</v>
      </c>
      <c r="CS92">
        <v>799.98</v>
      </c>
      <c r="CT92">
        <v>23.324000000000002</v>
      </c>
      <c r="CU92">
        <v>3.0144799999999998</v>
      </c>
      <c r="CV92">
        <v>2.3248500000000001</v>
      </c>
      <c r="CW92">
        <v>24.1081</v>
      </c>
      <c r="CX92">
        <v>19.849699999999999</v>
      </c>
      <c r="CY92">
        <v>2000</v>
      </c>
      <c r="CZ92">
        <v>0.97999400000000003</v>
      </c>
      <c r="DA92">
        <v>2.0005599999999998E-2</v>
      </c>
      <c r="DB92">
        <v>0</v>
      </c>
      <c r="DC92">
        <v>807.83399999999995</v>
      </c>
      <c r="DD92">
        <v>4.9996700000000001</v>
      </c>
      <c r="DE92">
        <v>16261.6</v>
      </c>
      <c r="DF92">
        <v>16734</v>
      </c>
      <c r="DG92">
        <v>47.936999999999998</v>
      </c>
      <c r="DH92">
        <v>49.936999999999998</v>
      </c>
      <c r="DI92">
        <v>48.75</v>
      </c>
      <c r="DJ92">
        <v>49.125</v>
      </c>
      <c r="DK92">
        <v>49.5</v>
      </c>
      <c r="DL92">
        <v>1955.09</v>
      </c>
      <c r="DM92">
        <v>39.909999999999997</v>
      </c>
      <c r="DN92">
        <v>0</v>
      </c>
      <c r="DO92">
        <v>107.39999985694899</v>
      </c>
      <c r="DP92">
        <v>0</v>
      </c>
      <c r="DQ92">
        <v>806.91561538461497</v>
      </c>
      <c r="DR92">
        <v>9.3024273506646704</v>
      </c>
      <c r="DS92">
        <v>198.23589749315201</v>
      </c>
      <c r="DT92">
        <v>16236.484615384599</v>
      </c>
      <c r="DU92">
        <v>15</v>
      </c>
      <c r="DV92">
        <v>1628187777.5</v>
      </c>
      <c r="DW92" t="s">
        <v>754</v>
      </c>
      <c r="DX92">
        <v>1628187772.5</v>
      </c>
      <c r="DY92">
        <v>1628187777.5</v>
      </c>
      <c r="DZ92">
        <v>82</v>
      </c>
      <c r="EA92">
        <v>-3.9E-2</v>
      </c>
      <c r="EB92">
        <v>-3.0000000000000001E-3</v>
      </c>
      <c r="EC92">
        <v>-0.41299999999999998</v>
      </c>
      <c r="ED92">
        <v>0.32300000000000001</v>
      </c>
      <c r="EE92">
        <v>800</v>
      </c>
      <c r="EF92">
        <v>23</v>
      </c>
      <c r="EG92">
        <v>0.03</v>
      </c>
      <c r="EH92">
        <v>0.01</v>
      </c>
      <c r="EI92">
        <v>47.1674926584056</v>
      </c>
      <c r="EJ92">
        <v>-0.92922908687147499</v>
      </c>
      <c r="EK92">
        <v>0.183126153085414</v>
      </c>
      <c r="EL92">
        <v>1</v>
      </c>
      <c r="EM92">
        <v>0.46557579700349799</v>
      </c>
      <c r="EN92">
        <v>8.6828032679705403E-2</v>
      </c>
      <c r="EO92">
        <v>1.3908359091557101E-2</v>
      </c>
      <c r="EP92">
        <v>1</v>
      </c>
      <c r="EQ92">
        <v>2</v>
      </c>
      <c r="ER92">
        <v>2</v>
      </c>
      <c r="ES92" t="s">
        <v>370</v>
      </c>
      <c r="ET92">
        <v>2.9215300000000002</v>
      </c>
      <c r="EU92">
        <v>2.7866200000000001</v>
      </c>
      <c r="EV92">
        <v>0.13839000000000001</v>
      </c>
      <c r="EW92">
        <v>0.14668999999999999</v>
      </c>
      <c r="EX92">
        <v>0.13552600000000001</v>
      </c>
      <c r="EY92">
        <v>0.114285</v>
      </c>
      <c r="EZ92">
        <v>20959.599999999999</v>
      </c>
      <c r="FA92">
        <v>17986.099999999999</v>
      </c>
      <c r="FB92">
        <v>24027.4</v>
      </c>
      <c r="FC92">
        <v>20683.8</v>
      </c>
      <c r="FD92">
        <v>30512.2</v>
      </c>
      <c r="FE92">
        <v>26225.1</v>
      </c>
      <c r="FF92">
        <v>39128.6</v>
      </c>
      <c r="FG92">
        <v>32915.5</v>
      </c>
      <c r="FH92">
        <v>2.0207799999999998</v>
      </c>
      <c r="FI92">
        <v>1.84165</v>
      </c>
      <c r="FJ92">
        <v>4.3503899999999998E-2</v>
      </c>
      <c r="FK92">
        <v>0</v>
      </c>
      <c r="FL92">
        <v>29.539300000000001</v>
      </c>
      <c r="FM92">
        <v>999.9</v>
      </c>
      <c r="FN92">
        <v>32.719000000000001</v>
      </c>
      <c r="FO92">
        <v>42.661000000000001</v>
      </c>
      <c r="FP92">
        <v>28.016200000000001</v>
      </c>
      <c r="FQ92">
        <v>60.777900000000002</v>
      </c>
      <c r="FR92">
        <v>33.806100000000001</v>
      </c>
      <c r="FS92">
        <v>1</v>
      </c>
      <c r="FT92">
        <v>0.38249699999999998</v>
      </c>
      <c r="FU92">
        <v>2.1783199999999998</v>
      </c>
      <c r="FV92">
        <v>20.4023</v>
      </c>
      <c r="FW92">
        <v>5.24709</v>
      </c>
      <c r="FX92">
        <v>11.997999999999999</v>
      </c>
      <c r="FY92">
        <v>4.9639499999999996</v>
      </c>
      <c r="FZ92">
        <v>3.3010000000000002</v>
      </c>
      <c r="GA92">
        <v>9999</v>
      </c>
      <c r="GB92">
        <v>9999</v>
      </c>
      <c r="GC92">
        <v>9999</v>
      </c>
      <c r="GD92">
        <v>999.9</v>
      </c>
      <c r="GE92">
        <v>1.87103</v>
      </c>
      <c r="GF92">
        <v>1.87636</v>
      </c>
      <c r="GG92">
        <v>1.8765099999999999</v>
      </c>
      <c r="GH92">
        <v>1.87517</v>
      </c>
      <c r="GI92">
        <v>1.87758</v>
      </c>
      <c r="GJ92">
        <v>1.87338</v>
      </c>
      <c r="GK92">
        <v>1.8710599999999999</v>
      </c>
      <c r="GL92">
        <v>1.8784700000000001</v>
      </c>
      <c r="GM92">
        <v>5</v>
      </c>
      <c r="GN92">
        <v>0</v>
      </c>
      <c r="GO92">
        <v>0</v>
      </c>
      <c r="GP92">
        <v>0</v>
      </c>
      <c r="GQ92" t="s">
        <v>371</v>
      </c>
      <c r="GR92" t="s">
        <v>372</v>
      </c>
      <c r="GS92" t="s">
        <v>373</v>
      </c>
      <c r="GT92" t="s">
        <v>373</v>
      </c>
      <c r="GU92" t="s">
        <v>373</v>
      </c>
      <c r="GV92" t="s">
        <v>373</v>
      </c>
      <c r="GW92">
        <v>0</v>
      </c>
      <c r="GX92">
        <v>100</v>
      </c>
      <c r="GY92">
        <v>100</v>
      </c>
      <c r="GZ92">
        <v>-0.45300000000000001</v>
      </c>
      <c r="HA92">
        <v>0.33860000000000001</v>
      </c>
      <c r="HB92">
        <v>-1.0774999999999999</v>
      </c>
      <c r="HC92">
        <v>1.1758700000000001E-3</v>
      </c>
      <c r="HD92">
        <v>-6.2601100000000001E-7</v>
      </c>
      <c r="HE92">
        <v>2.4179700000000001E-10</v>
      </c>
      <c r="HF92">
        <v>0.33861190904242</v>
      </c>
      <c r="HG92">
        <v>0</v>
      </c>
      <c r="HH92">
        <v>0</v>
      </c>
      <c r="HI92">
        <v>0</v>
      </c>
      <c r="HJ92">
        <v>2</v>
      </c>
      <c r="HK92">
        <v>2154</v>
      </c>
      <c r="HL92">
        <v>1</v>
      </c>
      <c r="HM92">
        <v>23</v>
      </c>
      <c r="HN92">
        <v>0.8</v>
      </c>
      <c r="HO92">
        <v>0.7</v>
      </c>
      <c r="HP92">
        <v>18</v>
      </c>
      <c r="HQ92">
        <v>504.755</v>
      </c>
      <c r="HR92">
        <v>453.76400000000001</v>
      </c>
      <c r="HS92">
        <v>27.002300000000002</v>
      </c>
      <c r="HT92">
        <v>32.1325</v>
      </c>
      <c r="HU92">
        <v>30.001200000000001</v>
      </c>
      <c r="HV92">
        <v>32.046500000000002</v>
      </c>
      <c r="HW92">
        <v>32.033499999999997</v>
      </c>
      <c r="HX92">
        <v>35.307899999999997</v>
      </c>
      <c r="HY92">
        <v>13.6305</v>
      </c>
      <c r="HZ92">
        <v>5.94055</v>
      </c>
      <c r="IA92">
        <v>27</v>
      </c>
      <c r="IB92">
        <v>800</v>
      </c>
      <c r="IC92">
        <v>23.181699999999999</v>
      </c>
      <c r="ID92">
        <v>98.787400000000005</v>
      </c>
      <c r="IE92">
        <v>94.183000000000007</v>
      </c>
    </row>
    <row r="93" spans="1:239" x14ac:dyDescent="0.3">
      <c r="A93">
        <v>77</v>
      </c>
      <c r="B93">
        <v>1628187934.5999999</v>
      </c>
      <c r="C93">
        <v>13177</v>
      </c>
      <c r="D93" t="s">
        <v>755</v>
      </c>
      <c r="E93" t="s">
        <v>756</v>
      </c>
      <c r="F93">
        <v>0</v>
      </c>
      <c r="G93" t="s">
        <v>696</v>
      </c>
      <c r="H93" t="s">
        <v>363</v>
      </c>
      <c r="I93" t="s">
        <v>364</v>
      </c>
      <c r="J93">
        <v>1628187934.5999999</v>
      </c>
      <c r="K93">
        <f t="shared" si="92"/>
        <v>6.0687884332215449E-3</v>
      </c>
      <c r="L93">
        <f t="shared" si="93"/>
        <v>6.0687884332215445</v>
      </c>
      <c r="M93">
        <f t="shared" si="94"/>
        <v>51.555974429337027</v>
      </c>
      <c r="N93">
        <f t="shared" si="95"/>
        <v>931.43799999999999</v>
      </c>
      <c r="O93">
        <f t="shared" si="96"/>
        <v>727.5267758535449</v>
      </c>
      <c r="P93">
        <f t="shared" si="97"/>
        <v>72.593258935369676</v>
      </c>
      <c r="Q93">
        <f t="shared" si="98"/>
        <v>92.9396994865442</v>
      </c>
      <c r="R93">
        <f t="shared" si="99"/>
        <v>0.47838800179101482</v>
      </c>
      <c r="S93">
        <f t="shared" si="100"/>
        <v>2.9242805809318675</v>
      </c>
      <c r="T93">
        <f t="shared" si="101"/>
        <v>0.43878008506346189</v>
      </c>
      <c r="U93">
        <f t="shared" si="102"/>
        <v>0.27752237665006341</v>
      </c>
      <c r="V93">
        <f t="shared" si="103"/>
        <v>321.50542238119044</v>
      </c>
      <c r="W93">
        <f t="shared" si="104"/>
        <v>30.702477867522671</v>
      </c>
      <c r="X93">
        <f t="shared" si="105"/>
        <v>30.4785</v>
      </c>
      <c r="Y93">
        <f t="shared" si="106"/>
        <v>4.378958601644988</v>
      </c>
      <c r="Z93">
        <f t="shared" si="107"/>
        <v>70.031143821573949</v>
      </c>
      <c r="AA93">
        <f t="shared" si="108"/>
        <v>3.0502614639126402</v>
      </c>
      <c r="AB93">
        <f t="shared" si="109"/>
        <v>4.3555785290100744</v>
      </c>
      <c r="AC93">
        <f t="shared" si="110"/>
        <v>1.3286971377323478</v>
      </c>
      <c r="AD93">
        <f t="shared" si="111"/>
        <v>-267.63356990507015</v>
      </c>
      <c r="AE93">
        <f t="shared" si="112"/>
        <v>-14.740631672504906</v>
      </c>
      <c r="AF93">
        <f t="shared" si="113"/>
        <v>-1.1256187995010949</v>
      </c>
      <c r="AG93">
        <f t="shared" si="114"/>
        <v>38.005602004114323</v>
      </c>
      <c r="AH93">
        <v>0</v>
      </c>
      <c r="AI93">
        <v>0</v>
      </c>
      <c r="AJ93">
        <f t="shared" si="115"/>
        <v>1</v>
      </c>
      <c r="AK93">
        <f t="shared" si="116"/>
        <v>0</v>
      </c>
      <c r="AL93">
        <f t="shared" si="117"/>
        <v>52129.899223118133</v>
      </c>
      <c r="AM93" t="s">
        <v>365</v>
      </c>
      <c r="AN93">
        <v>10238.9</v>
      </c>
      <c r="AO93">
        <v>302.21199999999999</v>
      </c>
      <c r="AP93">
        <v>4052.3</v>
      </c>
      <c r="AQ93">
        <f t="shared" si="118"/>
        <v>0.92542210596451402</v>
      </c>
      <c r="AR93">
        <v>-0.32343011824092399</v>
      </c>
      <c r="AS93" t="s">
        <v>757</v>
      </c>
      <c r="AT93">
        <v>10391.5</v>
      </c>
      <c r="AU93">
        <v>813.57792307692296</v>
      </c>
      <c r="AV93">
        <v>1349.51</v>
      </c>
      <c r="AW93">
        <f t="shared" si="119"/>
        <v>0.39713086744305492</v>
      </c>
      <c r="AX93">
        <v>0.5</v>
      </c>
      <c r="AY93">
        <f t="shared" si="120"/>
        <v>1681.171800197508</v>
      </c>
      <c r="AZ93">
        <f t="shared" si="121"/>
        <v>51.555974429337027</v>
      </c>
      <c r="BA93">
        <f t="shared" si="122"/>
        <v>333.82260766661926</v>
      </c>
      <c r="BB93">
        <f t="shared" si="123"/>
        <v>3.0859073737427092E-2</v>
      </c>
      <c r="BC93">
        <f t="shared" si="124"/>
        <v>2.0027936065683098</v>
      </c>
      <c r="BD93">
        <f t="shared" si="125"/>
        <v>262.93843028388926</v>
      </c>
      <c r="BE93" t="s">
        <v>758</v>
      </c>
      <c r="BF93">
        <v>570.66</v>
      </c>
      <c r="BG93">
        <f t="shared" si="126"/>
        <v>570.66</v>
      </c>
      <c r="BH93">
        <f t="shared" si="127"/>
        <v>0.57713540470244751</v>
      </c>
      <c r="BI93">
        <f t="shared" si="128"/>
        <v>0.68810692292877573</v>
      </c>
      <c r="BJ93">
        <f t="shared" si="129"/>
        <v>0.77629795154007875</v>
      </c>
      <c r="BK93">
        <f t="shared" si="130"/>
        <v>0.51172834945075518</v>
      </c>
      <c r="BL93">
        <f t="shared" si="131"/>
        <v>0.72072708693769316</v>
      </c>
      <c r="BM93">
        <f t="shared" si="132"/>
        <v>0.48265210436567868</v>
      </c>
      <c r="BN93">
        <f t="shared" si="133"/>
        <v>0.51734789563432138</v>
      </c>
      <c r="BO93">
        <f t="shared" si="134"/>
        <v>1999.97</v>
      </c>
      <c r="BP93">
        <f t="shared" si="135"/>
        <v>1681.171800197508</v>
      </c>
      <c r="BQ93">
        <f t="shared" si="136"/>
        <v>0.84059850907639011</v>
      </c>
      <c r="BR93">
        <f t="shared" si="137"/>
        <v>0.16075512251743299</v>
      </c>
      <c r="BS93">
        <v>6</v>
      </c>
      <c r="BT93">
        <v>0.5</v>
      </c>
      <c r="BU93" t="s">
        <v>368</v>
      </c>
      <c r="BV93">
        <v>2</v>
      </c>
      <c r="BW93">
        <v>1628187934.5999999</v>
      </c>
      <c r="BX93">
        <v>931.43799999999999</v>
      </c>
      <c r="BY93">
        <v>1000.06</v>
      </c>
      <c r="BZ93">
        <v>30.569600000000001</v>
      </c>
      <c r="CA93">
        <v>23.512599999999999</v>
      </c>
      <c r="CB93">
        <v>931.827</v>
      </c>
      <c r="CC93">
        <v>30.237300000000001</v>
      </c>
      <c r="CD93">
        <v>500.20699999999999</v>
      </c>
      <c r="CE93">
        <v>99.680999999999997</v>
      </c>
      <c r="CF93">
        <v>9.9875900000000004E-2</v>
      </c>
      <c r="CG93">
        <v>30.385000000000002</v>
      </c>
      <c r="CH93">
        <v>30.4785</v>
      </c>
      <c r="CI93">
        <v>999.9</v>
      </c>
      <c r="CJ93">
        <v>0</v>
      </c>
      <c r="CK93">
        <v>0</v>
      </c>
      <c r="CL93">
        <v>10001.9</v>
      </c>
      <c r="CM93">
        <v>0</v>
      </c>
      <c r="CN93">
        <v>2147.7399999999998</v>
      </c>
      <c r="CO93">
        <v>-68.622900000000001</v>
      </c>
      <c r="CP93">
        <v>960.81</v>
      </c>
      <c r="CQ93">
        <v>1024.1400000000001</v>
      </c>
      <c r="CR93">
        <v>7.0569199999999999</v>
      </c>
      <c r="CS93">
        <v>1000.06</v>
      </c>
      <c r="CT93">
        <v>23.512599999999999</v>
      </c>
      <c r="CU93">
        <v>3.0472100000000002</v>
      </c>
      <c r="CV93">
        <v>2.3437600000000001</v>
      </c>
      <c r="CW93">
        <v>24.2881</v>
      </c>
      <c r="CX93">
        <v>19.980399999999999</v>
      </c>
      <c r="CY93">
        <v>1999.97</v>
      </c>
      <c r="CZ93">
        <v>0.98</v>
      </c>
      <c r="DA93">
        <v>1.9999699999999999E-2</v>
      </c>
      <c r="DB93">
        <v>0</v>
      </c>
      <c r="DC93">
        <v>813.93700000000001</v>
      </c>
      <c r="DD93">
        <v>4.9996700000000001</v>
      </c>
      <c r="DE93">
        <v>16411.5</v>
      </c>
      <c r="DF93">
        <v>16733.7</v>
      </c>
      <c r="DG93">
        <v>48.75</v>
      </c>
      <c r="DH93">
        <v>50.936999999999998</v>
      </c>
      <c r="DI93">
        <v>49.561999999999998</v>
      </c>
      <c r="DJ93">
        <v>50.125</v>
      </c>
      <c r="DK93">
        <v>50.311999999999998</v>
      </c>
      <c r="DL93">
        <v>1955.07</v>
      </c>
      <c r="DM93">
        <v>39.9</v>
      </c>
      <c r="DN93">
        <v>0</v>
      </c>
      <c r="DO93">
        <v>114.59999990463299</v>
      </c>
      <c r="DP93">
        <v>0</v>
      </c>
      <c r="DQ93">
        <v>813.57792307692296</v>
      </c>
      <c r="DR93">
        <v>4.0437606866851699</v>
      </c>
      <c r="DS93">
        <v>93.059828896681395</v>
      </c>
      <c r="DT93">
        <v>16400.007692307699</v>
      </c>
      <c r="DU93">
        <v>15</v>
      </c>
      <c r="DV93">
        <v>1628187890.5999999</v>
      </c>
      <c r="DW93" t="s">
        <v>759</v>
      </c>
      <c r="DX93">
        <v>1628187890.5999999</v>
      </c>
      <c r="DY93">
        <v>1628187889.0999999</v>
      </c>
      <c r="DZ93">
        <v>83</v>
      </c>
      <c r="EA93">
        <v>-5.8999999999999997E-2</v>
      </c>
      <c r="EB93">
        <v>-6.0000000000000001E-3</v>
      </c>
      <c r="EC93">
        <v>-0.34399999999999997</v>
      </c>
      <c r="ED93">
        <v>0.32900000000000001</v>
      </c>
      <c r="EE93">
        <v>1000</v>
      </c>
      <c r="EF93">
        <v>23</v>
      </c>
      <c r="EG93">
        <v>0.03</v>
      </c>
      <c r="EH93">
        <v>0.02</v>
      </c>
      <c r="EI93">
        <v>51.625166246977301</v>
      </c>
      <c r="EJ93">
        <v>-0.78428733572546006</v>
      </c>
      <c r="EK93">
        <v>0.16580111041738599</v>
      </c>
      <c r="EL93">
        <v>1</v>
      </c>
      <c r="EM93">
        <v>0.47297433435791902</v>
      </c>
      <c r="EN93">
        <v>5.6312059796430697E-2</v>
      </c>
      <c r="EO93">
        <v>9.9585371732454197E-3</v>
      </c>
      <c r="EP93">
        <v>1</v>
      </c>
      <c r="EQ93">
        <v>2</v>
      </c>
      <c r="ER93">
        <v>2</v>
      </c>
      <c r="ES93" t="s">
        <v>370</v>
      </c>
      <c r="ET93">
        <v>2.9211999999999998</v>
      </c>
      <c r="EU93">
        <v>2.7863799999999999</v>
      </c>
      <c r="EV93">
        <v>0.161249</v>
      </c>
      <c r="EW93">
        <v>0.169568</v>
      </c>
      <c r="EX93">
        <v>0.13650300000000001</v>
      </c>
      <c r="EY93">
        <v>0.11487700000000001</v>
      </c>
      <c r="EZ93">
        <v>20390.400000000001</v>
      </c>
      <c r="FA93">
        <v>17494.400000000001</v>
      </c>
      <c r="FB93">
        <v>24013.599999999999</v>
      </c>
      <c r="FC93">
        <v>20674</v>
      </c>
      <c r="FD93">
        <v>30462.799999999999</v>
      </c>
      <c r="FE93">
        <v>26196.6</v>
      </c>
      <c r="FF93">
        <v>39107.800000000003</v>
      </c>
      <c r="FG93">
        <v>32901.1</v>
      </c>
      <c r="FH93">
        <v>2.0178199999999999</v>
      </c>
      <c r="FI93">
        <v>1.8384</v>
      </c>
      <c r="FJ93">
        <v>3.1530900000000001E-2</v>
      </c>
      <c r="FK93">
        <v>0</v>
      </c>
      <c r="FL93">
        <v>29.965599999999998</v>
      </c>
      <c r="FM93">
        <v>999.9</v>
      </c>
      <c r="FN93">
        <v>32.78</v>
      </c>
      <c r="FO93">
        <v>42.741999999999997</v>
      </c>
      <c r="FP93">
        <v>28.187799999999999</v>
      </c>
      <c r="FQ93">
        <v>60.778799999999997</v>
      </c>
      <c r="FR93">
        <v>33.7821</v>
      </c>
      <c r="FS93">
        <v>1</v>
      </c>
      <c r="FT93">
        <v>0.40382400000000002</v>
      </c>
      <c r="FU93">
        <v>2.37879</v>
      </c>
      <c r="FV93">
        <v>20.398599999999998</v>
      </c>
      <c r="FW93">
        <v>5.2484400000000004</v>
      </c>
      <c r="FX93">
        <v>11.997999999999999</v>
      </c>
      <c r="FY93">
        <v>4.9637500000000001</v>
      </c>
      <c r="FZ93">
        <v>3.3010000000000002</v>
      </c>
      <c r="GA93">
        <v>9999</v>
      </c>
      <c r="GB93">
        <v>9999</v>
      </c>
      <c r="GC93">
        <v>9999</v>
      </c>
      <c r="GD93">
        <v>999.9</v>
      </c>
      <c r="GE93">
        <v>1.87103</v>
      </c>
      <c r="GF93">
        <v>1.87636</v>
      </c>
      <c r="GG93">
        <v>1.8764700000000001</v>
      </c>
      <c r="GH93">
        <v>1.8751500000000001</v>
      </c>
      <c r="GI93">
        <v>1.87758</v>
      </c>
      <c r="GJ93">
        <v>1.8734</v>
      </c>
      <c r="GK93">
        <v>1.8710500000000001</v>
      </c>
      <c r="GL93">
        <v>1.87843</v>
      </c>
      <c r="GM93">
        <v>5</v>
      </c>
      <c r="GN93">
        <v>0</v>
      </c>
      <c r="GO93">
        <v>0</v>
      </c>
      <c r="GP93">
        <v>0</v>
      </c>
      <c r="GQ93" t="s">
        <v>371</v>
      </c>
      <c r="GR93" t="s">
        <v>372</v>
      </c>
      <c r="GS93" t="s">
        <v>373</v>
      </c>
      <c r="GT93" t="s">
        <v>373</v>
      </c>
      <c r="GU93" t="s">
        <v>373</v>
      </c>
      <c r="GV93" t="s">
        <v>373</v>
      </c>
      <c r="GW93">
        <v>0</v>
      </c>
      <c r="GX93">
        <v>100</v>
      </c>
      <c r="GY93">
        <v>100</v>
      </c>
      <c r="GZ93">
        <v>-0.38900000000000001</v>
      </c>
      <c r="HA93">
        <v>0.33229999999999998</v>
      </c>
      <c r="HB93">
        <v>-1.13627480576311</v>
      </c>
      <c r="HC93">
        <v>1.17587188380478E-3</v>
      </c>
      <c r="HD93">
        <v>-6.2601144054332803E-7</v>
      </c>
      <c r="HE93">
        <v>2.41796582943236E-10</v>
      </c>
      <c r="HF93">
        <v>0.33223250828991702</v>
      </c>
      <c r="HG93">
        <v>0</v>
      </c>
      <c r="HH93">
        <v>0</v>
      </c>
      <c r="HI93">
        <v>0</v>
      </c>
      <c r="HJ93">
        <v>2</v>
      </c>
      <c r="HK93">
        <v>2154</v>
      </c>
      <c r="HL93">
        <v>1</v>
      </c>
      <c r="HM93">
        <v>23</v>
      </c>
      <c r="HN93">
        <v>0.7</v>
      </c>
      <c r="HO93">
        <v>0.8</v>
      </c>
      <c r="HP93">
        <v>18</v>
      </c>
      <c r="HQ93">
        <v>504.52300000000002</v>
      </c>
      <c r="HR93">
        <v>453.11700000000002</v>
      </c>
      <c r="HS93">
        <v>27.001799999999999</v>
      </c>
      <c r="HT93">
        <v>32.417299999999997</v>
      </c>
      <c r="HU93">
        <v>30.000900000000001</v>
      </c>
      <c r="HV93">
        <v>32.252800000000001</v>
      </c>
      <c r="HW93">
        <v>32.226999999999997</v>
      </c>
      <c r="HX93">
        <v>42.389000000000003</v>
      </c>
      <c r="HY93">
        <v>13.403</v>
      </c>
      <c r="HZ93">
        <v>6.5349300000000001</v>
      </c>
      <c r="IA93">
        <v>27</v>
      </c>
      <c r="IB93">
        <v>1000</v>
      </c>
      <c r="IC93">
        <v>23.396799999999999</v>
      </c>
      <c r="ID93">
        <v>98.7333</v>
      </c>
      <c r="IE93">
        <v>94.1404</v>
      </c>
    </row>
    <row r="94" spans="1:239" x14ac:dyDescent="0.3">
      <c r="A94">
        <v>78</v>
      </c>
      <c r="B94">
        <v>1628188063.5999999</v>
      </c>
      <c r="C94">
        <v>13306</v>
      </c>
      <c r="D94" t="s">
        <v>760</v>
      </c>
      <c r="E94" t="s">
        <v>761</v>
      </c>
      <c r="F94">
        <v>0</v>
      </c>
      <c r="G94" t="s">
        <v>696</v>
      </c>
      <c r="H94" t="s">
        <v>363</v>
      </c>
      <c r="I94" t="s">
        <v>364</v>
      </c>
      <c r="J94">
        <v>1628188063.5999999</v>
      </c>
      <c r="K94">
        <f t="shared" si="92"/>
        <v>6.0192477044057752E-3</v>
      </c>
      <c r="L94">
        <f t="shared" si="93"/>
        <v>6.0192477044057755</v>
      </c>
      <c r="M94">
        <f t="shared" si="94"/>
        <v>53.714666443374256</v>
      </c>
      <c r="N94">
        <f t="shared" si="95"/>
        <v>1127.54</v>
      </c>
      <c r="O94">
        <f t="shared" si="96"/>
        <v>910.64612782907739</v>
      </c>
      <c r="P94">
        <f t="shared" si="97"/>
        <v>90.863596756650765</v>
      </c>
      <c r="Q94">
        <f t="shared" si="98"/>
        <v>112.5051068204</v>
      </c>
      <c r="R94">
        <f t="shared" si="99"/>
        <v>0.47552285186073873</v>
      </c>
      <c r="S94">
        <f t="shared" si="100"/>
        <v>2.917993047772101</v>
      </c>
      <c r="T94">
        <f t="shared" si="101"/>
        <v>0.43629024816562906</v>
      </c>
      <c r="U94">
        <f t="shared" si="102"/>
        <v>0.27593605771284291</v>
      </c>
      <c r="V94">
        <f t="shared" si="103"/>
        <v>321.49845938110246</v>
      </c>
      <c r="W94">
        <f t="shared" si="104"/>
        <v>30.800253546827854</v>
      </c>
      <c r="X94">
        <f t="shared" si="105"/>
        <v>30.5579</v>
      </c>
      <c r="Y94">
        <f t="shared" si="106"/>
        <v>4.3988986875855796</v>
      </c>
      <c r="Z94">
        <f t="shared" si="107"/>
        <v>70.232883181805121</v>
      </c>
      <c r="AA94">
        <f t="shared" si="108"/>
        <v>3.0738497731900001</v>
      </c>
      <c r="AB94">
        <f t="shared" si="109"/>
        <v>4.376653262593563</v>
      </c>
      <c r="AC94">
        <f t="shared" si="110"/>
        <v>1.3250489143955795</v>
      </c>
      <c r="AD94">
        <f t="shared" si="111"/>
        <v>-265.44882376429467</v>
      </c>
      <c r="AE94">
        <f t="shared" si="112"/>
        <v>-13.938094929565903</v>
      </c>
      <c r="AF94">
        <f t="shared" si="113"/>
        <v>-1.0674925435486131</v>
      </c>
      <c r="AG94">
        <f t="shared" si="114"/>
        <v>41.044048143693274</v>
      </c>
      <c r="AH94">
        <v>0</v>
      </c>
      <c r="AI94">
        <v>0</v>
      </c>
      <c r="AJ94">
        <f t="shared" si="115"/>
        <v>1</v>
      </c>
      <c r="AK94">
        <f t="shared" si="116"/>
        <v>0</v>
      </c>
      <c r="AL94">
        <f t="shared" si="117"/>
        <v>51936.180159482479</v>
      </c>
      <c r="AM94" t="s">
        <v>365</v>
      </c>
      <c r="AN94">
        <v>10238.9</v>
      </c>
      <c r="AO94">
        <v>302.21199999999999</v>
      </c>
      <c r="AP94">
        <v>4052.3</v>
      </c>
      <c r="AQ94">
        <f t="shared" si="118"/>
        <v>0.92542210596451402</v>
      </c>
      <c r="AR94">
        <v>-0.32343011824092399</v>
      </c>
      <c r="AS94" t="s">
        <v>762</v>
      </c>
      <c r="AT94">
        <v>10388</v>
      </c>
      <c r="AU94">
        <v>809.90895999999998</v>
      </c>
      <c r="AV94">
        <v>1356.36</v>
      </c>
      <c r="AW94">
        <f t="shared" si="119"/>
        <v>0.40288053319177797</v>
      </c>
      <c r="AX94">
        <v>0.5</v>
      </c>
      <c r="AY94">
        <f t="shared" si="120"/>
        <v>1681.1379001974624</v>
      </c>
      <c r="AZ94">
        <f t="shared" si="121"/>
        <v>53.714666443374256</v>
      </c>
      <c r="BA94">
        <f t="shared" si="122"/>
        <v>338.64886680022983</v>
      </c>
      <c r="BB94">
        <f t="shared" si="123"/>
        <v>3.2143762005049079E-2</v>
      </c>
      <c r="BC94">
        <f t="shared" si="124"/>
        <v>1.9876286531599285</v>
      </c>
      <c r="BD94">
        <f t="shared" si="125"/>
        <v>263.19741562146106</v>
      </c>
      <c r="BE94" t="s">
        <v>763</v>
      </c>
      <c r="BF94">
        <v>567.29</v>
      </c>
      <c r="BG94">
        <f t="shared" si="126"/>
        <v>567.29</v>
      </c>
      <c r="BH94">
        <f t="shared" si="127"/>
        <v>0.58175558111415848</v>
      </c>
      <c r="BI94">
        <f t="shared" si="128"/>
        <v>0.69252542866919276</v>
      </c>
      <c r="BJ94">
        <f t="shared" si="129"/>
        <v>0.77358171138676801</v>
      </c>
      <c r="BK94">
        <f t="shared" si="130"/>
        <v>0.51838170731244571</v>
      </c>
      <c r="BL94">
        <f t="shared" si="131"/>
        <v>0.71890046313579847</v>
      </c>
      <c r="BM94">
        <f t="shared" si="132"/>
        <v>0.48507026077319398</v>
      </c>
      <c r="BN94">
        <f t="shared" si="133"/>
        <v>0.51492973922680596</v>
      </c>
      <c r="BO94">
        <f t="shared" si="134"/>
        <v>1999.93</v>
      </c>
      <c r="BP94">
        <f t="shared" si="135"/>
        <v>1681.1379001974624</v>
      </c>
      <c r="BQ94">
        <f t="shared" si="136"/>
        <v>0.84059837104171764</v>
      </c>
      <c r="BR94">
        <f t="shared" si="137"/>
        <v>0.1607548561105151</v>
      </c>
      <c r="BS94">
        <v>6</v>
      </c>
      <c r="BT94">
        <v>0.5</v>
      </c>
      <c r="BU94" t="s">
        <v>368</v>
      </c>
      <c r="BV94">
        <v>2</v>
      </c>
      <c r="BW94">
        <v>1628188063.5999999</v>
      </c>
      <c r="BX94">
        <v>1127.54</v>
      </c>
      <c r="BY94">
        <v>1200.1099999999999</v>
      </c>
      <c r="BZ94">
        <v>30.8065</v>
      </c>
      <c r="CA94">
        <v>23.809000000000001</v>
      </c>
      <c r="CB94">
        <v>1127.96</v>
      </c>
      <c r="CC94">
        <v>30.474599999999999</v>
      </c>
      <c r="CD94">
        <v>500.22</v>
      </c>
      <c r="CE94">
        <v>99.679100000000005</v>
      </c>
      <c r="CF94">
        <v>0.10016</v>
      </c>
      <c r="CG94">
        <v>30.4693</v>
      </c>
      <c r="CH94">
        <v>30.5579</v>
      </c>
      <c r="CI94">
        <v>999.9</v>
      </c>
      <c r="CJ94">
        <v>0</v>
      </c>
      <c r="CK94">
        <v>0</v>
      </c>
      <c r="CL94">
        <v>9966.25</v>
      </c>
      <c r="CM94">
        <v>0</v>
      </c>
      <c r="CN94">
        <v>2122.15</v>
      </c>
      <c r="CO94">
        <v>-72.576700000000002</v>
      </c>
      <c r="CP94">
        <v>1163.3800000000001</v>
      </c>
      <c r="CQ94">
        <v>1229.3800000000001</v>
      </c>
      <c r="CR94">
        <v>6.99742</v>
      </c>
      <c r="CS94">
        <v>1200.1099999999999</v>
      </c>
      <c r="CT94">
        <v>23.809000000000001</v>
      </c>
      <c r="CU94">
        <v>3.0707599999999999</v>
      </c>
      <c r="CV94">
        <v>2.3732600000000001</v>
      </c>
      <c r="CW94">
        <v>24.416699999999999</v>
      </c>
      <c r="CX94">
        <v>20.182500000000001</v>
      </c>
      <c r="CY94">
        <v>1999.93</v>
      </c>
      <c r="CZ94">
        <v>0.98000600000000004</v>
      </c>
      <c r="DA94">
        <v>1.9993799999999999E-2</v>
      </c>
      <c r="DB94">
        <v>0</v>
      </c>
      <c r="DC94">
        <v>809.70600000000002</v>
      </c>
      <c r="DD94">
        <v>4.9996700000000001</v>
      </c>
      <c r="DE94">
        <v>16372.4</v>
      </c>
      <c r="DF94">
        <v>16733.5</v>
      </c>
      <c r="DG94">
        <v>49.561999999999998</v>
      </c>
      <c r="DH94">
        <v>51.875</v>
      </c>
      <c r="DI94">
        <v>50.436999999999998</v>
      </c>
      <c r="DJ94">
        <v>51</v>
      </c>
      <c r="DK94">
        <v>51.125</v>
      </c>
      <c r="DL94">
        <v>1955.04</v>
      </c>
      <c r="DM94">
        <v>39.89</v>
      </c>
      <c r="DN94">
        <v>0</v>
      </c>
      <c r="DO94">
        <v>128.40000009536701</v>
      </c>
      <c r="DP94">
        <v>0</v>
      </c>
      <c r="DQ94">
        <v>809.90895999999998</v>
      </c>
      <c r="DR94">
        <v>-0.325692321506799</v>
      </c>
      <c r="DS94">
        <v>27.315384576550699</v>
      </c>
      <c r="DT94">
        <v>16369.3</v>
      </c>
      <c r="DU94">
        <v>15</v>
      </c>
      <c r="DV94">
        <v>1628188019.0999999</v>
      </c>
      <c r="DW94" t="s">
        <v>764</v>
      </c>
      <c r="DX94">
        <v>1628188019.0999999</v>
      </c>
      <c r="DY94">
        <v>1628188014.0999999</v>
      </c>
      <c r="DZ94">
        <v>84</v>
      </c>
      <c r="EA94">
        <v>-0.161</v>
      </c>
      <c r="EB94">
        <v>0</v>
      </c>
      <c r="EC94">
        <v>-0.36799999999999999</v>
      </c>
      <c r="ED94">
        <v>0.33200000000000002</v>
      </c>
      <c r="EE94">
        <v>1200</v>
      </c>
      <c r="EF94">
        <v>24</v>
      </c>
      <c r="EG94">
        <v>0.05</v>
      </c>
      <c r="EH94">
        <v>0.02</v>
      </c>
      <c r="EI94">
        <v>53.742205627118402</v>
      </c>
      <c r="EJ94">
        <v>-0.69566229421736503</v>
      </c>
      <c r="EK94">
        <v>0.163086425267923</v>
      </c>
      <c r="EL94">
        <v>1</v>
      </c>
      <c r="EM94">
        <v>0.47244953476328799</v>
      </c>
      <c r="EN94">
        <v>3.4685784474038597E-2</v>
      </c>
      <c r="EO94">
        <v>6.97727476623202E-3</v>
      </c>
      <c r="EP94">
        <v>1</v>
      </c>
      <c r="EQ94">
        <v>2</v>
      </c>
      <c r="ER94">
        <v>2</v>
      </c>
      <c r="ES94" t="s">
        <v>370</v>
      </c>
      <c r="ET94">
        <v>2.9209200000000002</v>
      </c>
      <c r="EU94">
        <v>2.7863500000000001</v>
      </c>
      <c r="EV94">
        <v>0.18198300000000001</v>
      </c>
      <c r="EW94">
        <v>0.19006200000000001</v>
      </c>
      <c r="EX94">
        <v>0.13714999999999999</v>
      </c>
      <c r="EY94">
        <v>0.115804</v>
      </c>
      <c r="EZ94">
        <v>19870.900000000001</v>
      </c>
      <c r="FA94">
        <v>17050.900000000001</v>
      </c>
      <c r="FB94">
        <v>23996.9</v>
      </c>
      <c r="FC94">
        <v>20661.5</v>
      </c>
      <c r="FD94">
        <v>30421.7</v>
      </c>
      <c r="FE94">
        <v>26154.9</v>
      </c>
      <c r="FF94">
        <v>39082.300000000003</v>
      </c>
      <c r="FG94">
        <v>32882.6</v>
      </c>
      <c r="FH94">
        <v>2.0146999999999999</v>
      </c>
      <c r="FI94">
        <v>1.8345499999999999</v>
      </c>
      <c r="FJ94">
        <v>2.98619E-2</v>
      </c>
      <c r="FK94">
        <v>0</v>
      </c>
      <c r="FL94">
        <v>30.072199999999999</v>
      </c>
      <c r="FM94">
        <v>999.9</v>
      </c>
      <c r="FN94">
        <v>32.78</v>
      </c>
      <c r="FO94">
        <v>42.923000000000002</v>
      </c>
      <c r="FP94">
        <v>28.4559</v>
      </c>
      <c r="FQ94">
        <v>61.018700000000003</v>
      </c>
      <c r="FR94">
        <v>33.882199999999997</v>
      </c>
      <c r="FS94">
        <v>1</v>
      </c>
      <c r="FT94">
        <v>0.42929099999999998</v>
      </c>
      <c r="FU94">
        <v>2.46618</v>
      </c>
      <c r="FV94">
        <v>20.397200000000002</v>
      </c>
      <c r="FW94">
        <v>5.24709</v>
      </c>
      <c r="FX94">
        <v>11.997999999999999</v>
      </c>
      <c r="FY94">
        <v>4.9638499999999999</v>
      </c>
      <c r="FZ94">
        <v>3.3010000000000002</v>
      </c>
      <c r="GA94">
        <v>9999</v>
      </c>
      <c r="GB94">
        <v>9999</v>
      </c>
      <c r="GC94">
        <v>9999</v>
      </c>
      <c r="GD94">
        <v>999.9</v>
      </c>
      <c r="GE94">
        <v>1.87104</v>
      </c>
      <c r="GF94">
        <v>1.8763700000000001</v>
      </c>
      <c r="GG94">
        <v>1.8765000000000001</v>
      </c>
      <c r="GH94">
        <v>1.8751500000000001</v>
      </c>
      <c r="GI94">
        <v>1.87757</v>
      </c>
      <c r="GJ94">
        <v>1.8734</v>
      </c>
      <c r="GK94">
        <v>1.8710800000000001</v>
      </c>
      <c r="GL94">
        <v>1.8784700000000001</v>
      </c>
      <c r="GM94">
        <v>5</v>
      </c>
      <c r="GN94">
        <v>0</v>
      </c>
      <c r="GO94">
        <v>0</v>
      </c>
      <c r="GP94">
        <v>0</v>
      </c>
      <c r="GQ94" t="s">
        <v>371</v>
      </c>
      <c r="GR94" t="s">
        <v>372</v>
      </c>
      <c r="GS94" t="s">
        <v>373</v>
      </c>
      <c r="GT94" t="s">
        <v>373</v>
      </c>
      <c r="GU94" t="s">
        <v>373</v>
      </c>
      <c r="GV94" t="s">
        <v>373</v>
      </c>
      <c r="GW94">
        <v>0</v>
      </c>
      <c r="GX94">
        <v>100</v>
      </c>
      <c r="GY94">
        <v>100</v>
      </c>
      <c r="GZ94">
        <v>-0.42</v>
      </c>
      <c r="HA94">
        <v>0.33189999999999997</v>
      </c>
      <c r="HB94">
        <v>-1.2953178779459</v>
      </c>
      <c r="HC94">
        <v>1.17587188380478E-3</v>
      </c>
      <c r="HD94">
        <v>-6.2601144054332803E-7</v>
      </c>
      <c r="HE94">
        <v>2.41796582943236E-10</v>
      </c>
      <c r="HF94">
        <v>0.33185499999999701</v>
      </c>
      <c r="HG94">
        <v>0</v>
      </c>
      <c r="HH94">
        <v>0</v>
      </c>
      <c r="HI94">
        <v>0</v>
      </c>
      <c r="HJ94">
        <v>2</v>
      </c>
      <c r="HK94">
        <v>2154</v>
      </c>
      <c r="HL94">
        <v>1</v>
      </c>
      <c r="HM94">
        <v>23</v>
      </c>
      <c r="HN94">
        <v>0.7</v>
      </c>
      <c r="HO94">
        <v>0.8</v>
      </c>
      <c r="HP94">
        <v>18</v>
      </c>
      <c r="HQ94">
        <v>504.66399999999999</v>
      </c>
      <c r="HR94">
        <v>452.57299999999998</v>
      </c>
      <c r="HS94">
        <v>26.9983</v>
      </c>
      <c r="HT94">
        <v>32.7256</v>
      </c>
      <c r="HU94">
        <v>30.000800000000002</v>
      </c>
      <c r="HV94">
        <v>32.522500000000001</v>
      </c>
      <c r="HW94">
        <v>32.487499999999997</v>
      </c>
      <c r="HX94">
        <v>49.232900000000001</v>
      </c>
      <c r="HY94">
        <v>12.7866</v>
      </c>
      <c r="HZ94">
        <v>6.8165899999999997</v>
      </c>
      <c r="IA94">
        <v>27</v>
      </c>
      <c r="IB94">
        <v>1200</v>
      </c>
      <c r="IC94">
        <v>23.708500000000001</v>
      </c>
      <c r="ID94">
        <v>98.667400000000001</v>
      </c>
      <c r="IE94">
        <v>94.085899999999995</v>
      </c>
    </row>
    <row r="95" spans="1:239" x14ac:dyDescent="0.3">
      <c r="A95">
        <v>79</v>
      </c>
      <c r="B95">
        <v>1628188182.0999999</v>
      </c>
      <c r="C95">
        <v>13424.5</v>
      </c>
      <c r="D95" t="s">
        <v>765</v>
      </c>
      <c r="E95" t="s">
        <v>766</v>
      </c>
      <c r="F95">
        <v>0</v>
      </c>
      <c r="G95" t="s">
        <v>696</v>
      </c>
      <c r="H95" t="s">
        <v>363</v>
      </c>
      <c r="I95" t="s">
        <v>364</v>
      </c>
      <c r="J95">
        <v>1628188182.0999999</v>
      </c>
      <c r="K95">
        <f t="shared" si="92"/>
        <v>5.8670298264320376E-3</v>
      </c>
      <c r="L95">
        <f t="shared" si="93"/>
        <v>5.867029826432038</v>
      </c>
      <c r="M95">
        <f t="shared" si="94"/>
        <v>54.278139453106313</v>
      </c>
      <c r="N95">
        <f t="shared" si="95"/>
        <v>1425.03</v>
      </c>
      <c r="O95">
        <f t="shared" si="96"/>
        <v>1193.9624867837995</v>
      </c>
      <c r="P95">
        <f t="shared" si="97"/>
        <v>119.11820764917638</v>
      </c>
      <c r="Q95">
        <f t="shared" si="98"/>
        <v>142.17114970132499</v>
      </c>
      <c r="R95">
        <f t="shared" si="99"/>
        <v>0.46105081084926636</v>
      </c>
      <c r="S95">
        <f t="shared" si="100"/>
        <v>2.9230478017789361</v>
      </c>
      <c r="T95">
        <f t="shared" si="101"/>
        <v>0.42412892681381181</v>
      </c>
      <c r="U95">
        <f t="shared" si="102"/>
        <v>0.26815103563568843</v>
      </c>
      <c r="V95">
        <f t="shared" si="103"/>
        <v>321.51920738107771</v>
      </c>
      <c r="W95">
        <f t="shared" si="104"/>
        <v>30.801427167605944</v>
      </c>
      <c r="X95">
        <f t="shared" si="105"/>
        <v>30.538</v>
      </c>
      <c r="Y95">
        <f t="shared" si="106"/>
        <v>4.3938936952331691</v>
      </c>
      <c r="Z95">
        <f t="shared" si="107"/>
        <v>70.192235288018196</v>
      </c>
      <c r="AA95">
        <f t="shared" si="108"/>
        <v>3.0653948760012502</v>
      </c>
      <c r="AB95">
        <f t="shared" si="109"/>
        <v>4.3671424103009198</v>
      </c>
      <c r="AC95">
        <f t="shared" si="110"/>
        <v>1.3284988192319189</v>
      </c>
      <c r="AD95">
        <f t="shared" si="111"/>
        <v>-258.73601534565285</v>
      </c>
      <c r="AE95">
        <f t="shared" si="112"/>
        <v>-16.814570574650293</v>
      </c>
      <c r="AF95">
        <f t="shared" si="113"/>
        <v>-1.2852016462018798</v>
      </c>
      <c r="AG95">
        <f t="shared" si="114"/>
        <v>44.683419814572702</v>
      </c>
      <c r="AH95">
        <v>0</v>
      </c>
      <c r="AI95">
        <v>0</v>
      </c>
      <c r="AJ95">
        <f t="shared" si="115"/>
        <v>1</v>
      </c>
      <c r="AK95">
        <f t="shared" si="116"/>
        <v>0</v>
      </c>
      <c r="AL95">
        <f t="shared" si="117"/>
        <v>52086.492025867738</v>
      </c>
      <c r="AM95" t="s">
        <v>365</v>
      </c>
      <c r="AN95">
        <v>10238.9</v>
      </c>
      <c r="AO95">
        <v>302.21199999999999</v>
      </c>
      <c r="AP95">
        <v>4052.3</v>
      </c>
      <c r="AQ95">
        <f t="shared" si="118"/>
        <v>0.92542210596451402</v>
      </c>
      <c r="AR95">
        <v>-0.32343011824092399</v>
      </c>
      <c r="AS95" t="s">
        <v>767</v>
      </c>
      <c r="AT95">
        <v>10387.5</v>
      </c>
      <c r="AU95">
        <v>793.55892307692295</v>
      </c>
      <c r="AV95">
        <v>1318.74</v>
      </c>
      <c r="AW95">
        <f t="shared" si="119"/>
        <v>0.39824459478219898</v>
      </c>
      <c r="AX95">
        <v>0.5</v>
      </c>
      <c r="AY95">
        <f t="shared" si="120"/>
        <v>1681.2471001974493</v>
      </c>
      <c r="AZ95">
        <f t="shared" si="121"/>
        <v>54.278139453106313</v>
      </c>
      <c r="BA95">
        <f t="shared" si="122"/>
        <v>334.77378507344014</v>
      </c>
      <c r="BB95">
        <f t="shared" si="123"/>
        <v>3.2476826020954745E-2</v>
      </c>
      <c r="BC95">
        <f t="shared" si="124"/>
        <v>2.0728574245112763</v>
      </c>
      <c r="BD95">
        <f t="shared" si="125"/>
        <v>261.74847556197119</v>
      </c>
      <c r="BE95" t="s">
        <v>768</v>
      </c>
      <c r="BF95">
        <v>559.6</v>
      </c>
      <c r="BG95">
        <f t="shared" si="126"/>
        <v>559.6</v>
      </c>
      <c r="BH95">
        <f t="shared" si="127"/>
        <v>0.57565554999469182</v>
      </c>
      <c r="BI95">
        <f t="shared" si="128"/>
        <v>0.69181057107131372</v>
      </c>
      <c r="BJ95">
        <f t="shared" si="129"/>
        <v>0.78264952615455097</v>
      </c>
      <c r="BK95">
        <f t="shared" si="130"/>
        <v>0.51664201765527074</v>
      </c>
      <c r="BL95">
        <f t="shared" si="131"/>
        <v>0.72893222772372279</v>
      </c>
      <c r="BM95">
        <f t="shared" si="132"/>
        <v>0.48784933835843258</v>
      </c>
      <c r="BN95">
        <f t="shared" si="133"/>
        <v>0.51215066164156742</v>
      </c>
      <c r="BO95">
        <f t="shared" si="134"/>
        <v>2000.06</v>
      </c>
      <c r="BP95">
        <f t="shared" si="135"/>
        <v>1681.2471001974493</v>
      </c>
      <c r="BQ95">
        <f t="shared" si="136"/>
        <v>0.84059833214876023</v>
      </c>
      <c r="BR95">
        <f t="shared" si="137"/>
        <v>0.16075478104710744</v>
      </c>
      <c r="BS95">
        <v>6</v>
      </c>
      <c r="BT95">
        <v>0.5</v>
      </c>
      <c r="BU95" t="s">
        <v>368</v>
      </c>
      <c r="BV95">
        <v>2</v>
      </c>
      <c r="BW95">
        <v>1628188182.0999999</v>
      </c>
      <c r="BX95">
        <v>1425.03</v>
      </c>
      <c r="BY95">
        <v>1500.17</v>
      </c>
      <c r="BZ95">
        <v>30.7255</v>
      </c>
      <c r="CA95">
        <v>23.9038</v>
      </c>
      <c r="CB95">
        <v>1425.48</v>
      </c>
      <c r="CC95">
        <v>30.3977</v>
      </c>
      <c r="CD95">
        <v>500.17700000000002</v>
      </c>
      <c r="CE95">
        <v>99.667199999999994</v>
      </c>
      <c r="CF95">
        <v>9.9927500000000002E-2</v>
      </c>
      <c r="CG95">
        <v>30.4313</v>
      </c>
      <c r="CH95">
        <v>30.538</v>
      </c>
      <c r="CI95">
        <v>999.9</v>
      </c>
      <c r="CJ95">
        <v>0</v>
      </c>
      <c r="CK95">
        <v>0</v>
      </c>
      <c r="CL95">
        <v>9996.25</v>
      </c>
      <c r="CM95">
        <v>0</v>
      </c>
      <c r="CN95">
        <v>2115.23</v>
      </c>
      <c r="CO95">
        <v>-75.144499999999994</v>
      </c>
      <c r="CP95">
        <v>1470.2</v>
      </c>
      <c r="CQ95">
        <v>1536.91</v>
      </c>
      <c r="CR95">
        <v>6.8216799999999997</v>
      </c>
      <c r="CS95">
        <v>1500.17</v>
      </c>
      <c r="CT95">
        <v>23.9038</v>
      </c>
      <c r="CU95">
        <v>3.0623300000000002</v>
      </c>
      <c r="CV95">
        <v>2.3824299999999998</v>
      </c>
      <c r="CW95">
        <v>24.370699999999999</v>
      </c>
      <c r="CX95">
        <v>20.244800000000001</v>
      </c>
      <c r="CY95">
        <v>2000.06</v>
      </c>
      <c r="CZ95">
        <v>0.98000600000000004</v>
      </c>
      <c r="DA95">
        <v>1.9993799999999999E-2</v>
      </c>
      <c r="DB95">
        <v>0</v>
      </c>
      <c r="DC95">
        <v>792.99699999999996</v>
      </c>
      <c r="DD95">
        <v>4.9996700000000001</v>
      </c>
      <c r="DE95">
        <v>16061.4</v>
      </c>
      <c r="DF95">
        <v>16734.599999999999</v>
      </c>
      <c r="DG95">
        <v>49.561999999999998</v>
      </c>
      <c r="DH95">
        <v>51.686999999999998</v>
      </c>
      <c r="DI95">
        <v>50.375</v>
      </c>
      <c r="DJ95">
        <v>50.75</v>
      </c>
      <c r="DK95">
        <v>51.061999999999998</v>
      </c>
      <c r="DL95">
        <v>1955.17</v>
      </c>
      <c r="DM95">
        <v>39.89</v>
      </c>
      <c r="DN95">
        <v>0</v>
      </c>
      <c r="DO95">
        <v>118.200000047684</v>
      </c>
      <c r="DP95">
        <v>0</v>
      </c>
      <c r="DQ95">
        <v>793.55892307692295</v>
      </c>
      <c r="DR95">
        <v>-3.1556923110434498</v>
      </c>
      <c r="DS95">
        <v>-52.615384572945999</v>
      </c>
      <c r="DT95">
        <v>16066.438461538501</v>
      </c>
      <c r="DU95">
        <v>15</v>
      </c>
      <c r="DV95">
        <v>1628188137.0999999</v>
      </c>
      <c r="DW95" t="s">
        <v>769</v>
      </c>
      <c r="DX95">
        <v>1628188129.5999999</v>
      </c>
      <c r="DY95">
        <v>1628188137.0999999</v>
      </c>
      <c r="DZ95">
        <v>85</v>
      </c>
      <c r="EA95">
        <v>-0.254</v>
      </c>
      <c r="EB95">
        <v>-4.0000000000000001E-3</v>
      </c>
      <c r="EC95">
        <v>-0.378</v>
      </c>
      <c r="ED95">
        <v>0.32800000000000001</v>
      </c>
      <c r="EE95">
        <v>1501</v>
      </c>
      <c r="EF95">
        <v>24</v>
      </c>
      <c r="EG95">
        <v>0.08</v>
      </c>
      <c r="EH95">
        <v>0.02</v>
      </c>
      <c r="EI95">
        <v>54.297264308374601</v>
      </c>
      <c r="EJ95">
        <v>-0.824180828749979</v>
      </c>
      <c r="EK95">
        <v>0.14899735700811301</v>
      </c>
      <c r="EL95">
        <v>1</v>
      </c>
      <c r="EM95">
        <v>0.46127745865373099</v>
      </c>
      <c r="EN95">
        <v>3.0033050237671301E-2</v>
      </c>
      <c r="EO95">
        <v>5.6549419910144798E-3</v>
      </c>
      <c r="EP95">
        <v>1</v>
      </c>
      <c r="EQ95">
        <v>2</v>
      </c>
      <c r="ER95">
        <v>2</v>
      </c>
      <c r="ES95" t="s">
        <v>370</v>
      </c>
      <c r="ET95">
        <v>2.9206099999999999</v>
      </c>
      <c r="EU95">
        <v>2.7863799999999999</v>
      </c>
      <c r="EV95">
        <v>0.20998700000000001</v>
      </c>
      <c r="EW95">
        <v>0.217526</v>
      </c>
      <c r="EX95">
        <v>0.13683200000000001</v>
      </c>
      <c r="EY95">
        <v>0.116054</v>
      </c>
      <c r="EZ95">
        <v>19178.900000000001</v>
      </c>
      <c r="FA95">
        <v>16464.2</v>
      </c>
      <c r="FB95">
        <v>23984.9</v>
      </c>
      <c r="FC95">
        <v>20653.099999999999</v>
      </c>
      <c r="FD95">
        <v>30419.599999999999</v>
      </c>
      <c r="FE95">
        <v>26138.400000000001</v>
      </c>
      <c r="FF95">
        <v>39063.5</v>
      </c>
      <c r="FG95">
        <v>32870.699999999997</v>
      </c>
      <c r="FH95">
        <v>2.0121500000000001</v>
      </c>
      <c r="FI95">
        <v>1.83148</v>
      </c>
      <c r="FJ95">
        <v>3.7625400000000003E-2</v>
      </c>
      <c r="FK95">
        <v>0</v>
      </c>
      <c r="FL95">
        <v>29.925999999999998</v>
      </c>
      <c r="FM95">
        <v>999.9</v>
      </c>
      <c r="FN95">
        <v>32.798000000000002</v>
      </c>
      <c r="FO95">
        <v>43.134999999999998</v>
      </c>
      <c r="FP95">
        <v>28.792400000000001</v>
      </c>
      <c r="FQ95">
        <v>61.148800000000001</v>
      </c>
      <c r="FR95">
        <v>34.318899999999999</v>
      </c>
      <c r="FS95">
        <v>1</v>
      </c>
      <c r="FT95">
        <v>0.44686500000000001</v>
      </c>
      <c r="FU95">
        <v>2.4470800000000001</v>
      </c>
      <c r="FV95">
        <v>20.396100000000001</v>
      </c>
      <c r="FW95">
        <v>5.2473900000000002</v>
      </c>
      <c r="FX95">
        <v>11.997999999999999</v>
      </c>
      <c r="FY95">
        <v>4.9638</v>
      </c>
      <c r="FZ95">
        <v>3.3010000000000002</v>
      </c>
      <c r="GA95">
        <v>9999</v>
      </c>
      <c r="GB95">
        <v>9999</v>
      </c>
      <c r="GC95">
        <v>9999</v>
      </c>
      <c r="GD95">
        <v>999.9</v>
      </c>
      <c r="GE95">
        <v>1.87103</v>
      </c>
      <c r="GF95">
        <v>1.8763700000000001</v>
      </c>
      <c r="GG95">
        <v>1.8764700000000001</v>
      </c>
      <c r="GH95">
        <v>1.8751500000000001</v>
      </c>
      <c r="GI95">
        <v>1.8775500000000001</v>
      </c>
      <c r="GJ95">
        <v>1.87337</v>
      </c>
      <c r="GK95">
        <v>1.87104</v>
      </c>
      <c r="GL95">
        <v>1.87843</v>
      </c>
      <c r="GM95">
        <v>5</v>
      </c>
      <c r="GN95">
        <v>0</v>
      </c>
      <c r="GO95">
        <v>0</v>
      </c>
      <c r="GP95">
        <v>0</v>
      </c>
      <c r="GQ95" t="s">
        <v>371</v>
      </c>
      <c r="GR95" t="s">
        <v>372</v>
      </c>
      <c r="GS95" t="s">
        <v>373</v>
      </c>
      <c r="GT95" t="s">
        <v>373</v>
      </c>
      <c r="GU95" t="s">
        <v>373</v>
      </c>
      <c r="GV95" t="s">
        <v>373</v>
      </c>
      <c r="GW95">
        <v>0</v>
      </c>
      <c r="GX95">
        <v>100</v>
      </c>
      <c r="GY95">
        <v>100</v>
      </c>
      <c r="GZ95">
        <v>-0.45</v>
      </c>
      <c r="HA95">
        <v>0.32779999999999998</v>
      </c>
      <c r="HB95">
        <v>-1.5496945294537701</v>
      </c>
      <c r="HC95">
        <v>1.17587188380478E-3</v>
      </c>
      <c r="HD95">
        <v>-6.2601144054332803E-7</v>
      </c>
      <c r="HE95">
        <v>2.41796582943236E-10</v>
      </c>
      <c r="HF95">
        <v>0.32779523809523398</v>
      </c>
      <c r="HG95">
        <v>0</v>
      </c>
      <c r="HH95">
        <v>0</v>
      </c>
      <c r="HI95">
        <v>0</v>
      </c>
      <c r="HJ95">
        <v>2</v>
      </c>
      <c r="HK95">
        <v>2154</v>
      </c>
      <c r="HL95">
        <v>1</v>
      </c>
      <c r="HM95">
        <v>23</v>
      </c>
      <c r="HN95">
        <v>0.9</v>
      </c>
      <c r="HO95">
        <v>0.8</v>
      </c>
      <c r="HP95">
        <v>18</v>
      </c>
      <c r="HQ95">
        <v>504.69299999999998</v>
      </c>
      <c r="HR95">
        <v>452.10700000000003</v>
      </c>
      <c r="HS95">
        <v>26.999199999999998</v>
      </c>
      <c r="HT95">
        <v>32.933700000000002</v>
      </c>
      <c r="HU95">
        <v>30.000699999999998</v>
      </c>
      <c r="HV95">
        <v>32.732599999999998</v>
      </c>
      <c r="HW95">
        <v>32.692500000000003</v>
      </c>
      <c r="HX95">
        <v>59.017099999999999</v>
      </c>
      <c r="HY95">
        <v>13.764699999999999</v>
      </c>
      <c r="HZ95">
        <v>7.3384</v>
      </c>
      <c r="IA95">
        <v>27</v>
      </c>
      <c r="IB95">
        <v>1500</v>
      </c>
      <c r="IC95">
        <v>23.821400000000001</v>
      </c>
      <c r="ID95">
        <v>98.619100000000003</v>
      </c>
      <c r="IE95">
        <v>94.050200000000004</v>
      </c>
    </row>
    <row r="96" spans="1:239" x14ac:dyDescent="0.3">
      <c r="A96">
        <v>80</v>
      </c>
      <c r="B96">
        <v>1628188311.5999999</v>
      </c>
      <c r="C96">
        <v>13554</v>
      </c>
      <c r="D96" t="s">
        <v>770</v>
      </c>
      <c r="E96" t="s">
        <v>771</v>
      </c>
      <c r="F96">
        <v>0</v>
      </c>
      <c r="G96" t="s">
        <v>696</v>
      </c>
      <c r="H96" t="s">
        <v>363</v>
      </c>
      <c r="I96" t="s">
        <v>364</v>
      </c>
      <c r="J96">
        <v>1628188311.5999999</v>
      </c>
      <c r="K96">
        <f t="shared" si="92"/>
        <v>5.770569401222417E-3</v>
      </c>
      <c r="L96">
        <f t="shared" si="93"/>
        <v>5.7705694012224171</v>
      </c>
      <c r="M96">
        <f t="shared" si="94"/>
        <v>54.639853720153525</v>
      </c>
      <c r="N96">
        <f t="shared" si="95"/>
        <v>1722.71</v>
      </c>
      <c r="O96">
        <f t="shared" si="96"/>
        <v>1473.5117032052137</v>
      </c>
      <c r="P96">
        <f t="shared" si="97"/>
        <v>147.00968737238048</v>
      </c>
      <c r="Q96">
        <f t="shared" si="98"/>
        <v>171.87176591973301</v>
      </c>
      <c r="R96">
        <f t="shared" si="99"/>
        <v>0.43920439855715537</v>
      </c>
      <c r="S96">
        <f t="shared" si="100"/>
        <v>2.9205471305567161</v>
      </c>
      <c r="T96">
        <f t="shared" si="101"/>
        <v>0.40553546366276183</v>
      </c>
      <c r="U96">
        <f t="shared" si="102"/>
        <v>0.25626926075166162</v>
      </c>
      <c r="V96">
        <f t="shared" si="103"/>
        <v>321.52501238097454</v>
      </c>
      <c r="W96">
        <f t="shared" si="104"/>
        <v>31.009103248031717</v>
      </c>
      <c r="X96">
        <f t="shared" si="105"/>
        <v>30.746400000000001</v>
      </c>
      <c r="Y96">
        <f t="shared" si="106"/>
        <v>4.4465546888870753</v>
      </c>
      <c r="Z96">
        <f t="shared" si="107"/>
        <v>69.805134127195061</v>
      </c>
      <c r="AA96">
        <f t="shared" si="108"/>
        <v>3.0804545348400301</v>
      </c>
      <c r="AB96">
        <f t="shared" si="109"/>
        <v>4.4129340532846708</v>
      </c>
      <c r="AC96">
        <f t="shared" si="110"/>
        <v>1.3661001540470452</v>
      </c>
      <c r="AD96">
        <f t="shared" si="111"/>
        <v>-254.4821105939086</v>
      </c>
      <c r="AE96">
        <f t="shared" si="112"/>
        <v>-20.909696900661721</v>
      </c>
      <c r="AF96">
        <f t="shared" si="113"/>
        <v>-1.6026670908089979</v>
      </c>
      <c r="AG96">
        <f t="shared" si="114"/>
        <v>44.530537795595215</v>
      </c>
      <c r="AH96">
        <v>0</v>
      </c>
      <c r="AI96">
        <v>0</v>
      </c>
      <c r="AJ96">
        <f t="shared" si="115"/>
        <v>1</v>
      </c>
      <c r="AK96">
        <f t="shared" si="116"/>
        <v>0</v>
      </c>
      <c r="AL96">
        <f t="shared" si="117"/>
        <v>51983.996576436366</v>
      </c>
      <c r="AM96" t="s">
        <v>365</v>
      </c>
      <c r="AN96">
        <v>10238.9</v>
      </c>
      <c r="AO96">
        <v>302.21199999999999</v>
      </c>
      <c r="AP96">
        <v>4052.3</v>
      </c>
      <c r="AQ96">
        <f t="shared" si="118"/>
        <v>0.92542210596451402</v>
      </c>
      <c r="AR96">
        <v>-0.32343011824092399</v>
      </c>
      <c r="AS96" t="s">
        <v>772</v>
      </c>
      <c r="AT96">
        <v>10386.4</v>
      </c>
      <c r="AU96">
        <v>777.05032000000006</v>
      </c>
      <c r="AV96">
        <v>1288.54</v>
      </c>
      <c r="AW96">
        <f t="shared" si="119"/>
        <v>0.39695289242087939</v>
      </c>
      <c r="AX96">
        <v>0.5</v>
      </c>
      <c r="AY96">
        <f t="shared" si="120"/>
        <v>1681.2804001973961</v>
      </c>
      <c r="AZ96">
        <f t="shared" si="121"/>
        <v>54.639853720153525</v>
      </c>
      <c r="BA96">
        <f t="shared" si="122"/>
        <v>333.694558914445</v>
      </c>
      <c r="BB96">
        <f t="shared" si="123"/>
        <v>3.269132491637998E-2</v>
      </c>
      <c r="BC96">
        <f t="shared" si="124"/>
        <v>2.144877147779658</v>
      </c>
      <c r="BD96">
        <f t="shared" si="125"/>
        <v>260.53647574598205</v>
      </c>
      <c r="BE96" t="s">
        <v>773</v>
      </c>
      <c r="BF96">
        <v>554.66</v>
      </c>
      <c r="BG96">
        <f t="shared" si="126"/>
        <v>554.66</v>
      </c>
      <c r="BH96">
        <f t="shared" si="127"/>
        <v>0.56954382479395282</v>
      </c>
      <c r="BI96">
        <f t="shared" si="128"/>
        <v>0.69696637052379118</v>
      </c>
      <c r="BJ96">
        <f t="shared" si="129"/>
        <v>0.7901785203737377</v>
      </c>
      <c r="BK96">
        <f t="shared" si="130"/>
        <v>0.51857970168138789</v>
      </c>
      <c r="BL96">
        <f t="shared" si="131"/>
        <v>0.73698537207660197</v>
      </c>
      <c r="BM96">
        <f t="shared" si="132"/>
        <v>0.49749592416965477</v>
      </c>
      <c r="BN96">
        <f t="shared" si="133"/>
        <v>0.50250407583034518</v>
      </c>
      <c r="BO96">
        <f t="shared" si="134"/>
        <v>2000.1</v>
      </c>
      <c r="BP96">
        <f t="shared" si="135"/>
        <v>1681.2804001973961</v>
      </c>
      <c r="BQ96">
        <f t="shared" si="136"/>
        <v>0.84059817019018856</v>
      </c>
      <c r="BR96">
        <f t="shared" si="137"/>
        <v>0.16075446846706393</v>
      </c>
      <c r="BS96">
        <v>6</v>
      </c>
      <c r="BT96">
        <v>0.5</v>
      </c>
      <c r="BU96" t="s">
        <v>368</v>
      </c>
      <c r="BV96">
        <v>2</v>
      </c>
      <c r="BW96">
        <v>1628188311.5999999</v>
      </c>
      <c r="BX96">
        <v>1722.71</v>
      </c>
      <c r="BY96">
        <v>1800.19</v>
      </c>
      <c r="BZ96">
        <v>30.876100000000001</v>
      </c>
      <c r="CA96">
        <v>24.166699999999999</v>
      </c>
      <c r="CB96">
        <v>1722.62</v>
      </c>
      <c r="CC96">
        <v>30.5457</v>
      </c>
      <c r="CD96">
        <v>500.11</v>
      </c>
      <c r="CE96">
        <v>99.668300000000002</v>
      </c>
      <c r="CF96">
        <v>9.9952299999999994E-2</v>
      </c>
      <c r="CG96">
        <v>30.613600000000002</v>
      </c>
      <c r="CH96">
        <v>30.746400000000001</v>
      </c>
      <c r="CI96">
        <v>999.9</v>
      </c>
      <c r="CJ96">
        <v>0</v>
      </c>
      <c r="CK96">
        <v>0</v>
      </c>
      <c r="CL96">
        <v>9981.8799999999992</v>
      </c>
      <c r="CM96">
        <v>0</v>
      </c>
      <c r="CN96">
        <v>2104.4499999999998</v>
      </c>
      <c r="CO96">
        <v>-77.479699999999994</v>
      </c>
      <c r="CP96">
        <v>1777.6</v>
      </c>
      <c r="CQ96">
        <v>1844.78</v>
      </c>
      <c r="CR96">
        <v>6.7093999999999996</v>
      </c>
      <c r="CS96">
        <v>1800.19</v>
      </c>
      <c r="CT96">
        <v>24.166699999999999</v>
      </c>
      <c r="CU96">
        <v>3.0773600000000001</v>
      </c>
      <c r="CV96">
        <v>2.4086500000000002</v>
      </c>
      <c r="CW96">
        <v>24.452500000000001</v>
      </c>
      <c r="CX96">
        <v>20.4221</v>
      </c>
      <c r="CY96">
        <v>2000.1</v>
      </c>
      <c r="CZ96">
        <v>0.98000900000000002</v>
      </c>
      <c r="DA96">
        <v>1.9990899999999999E-2</v>
      </c>
      <c r="DB96">
        <v>0</v>
      </c>
      <c r="DC96">
        <v>777.02700000000004</v>
      </c>
      <c r="DD96">
        <v>4.9996700000000001</v>
      </c>
      <c r="DE96">
        <v>15746.7</v>
      </c>
      <c r="DF96">
        <v>16734.900000000001</v>
      </c>
      <c r="DG96">
        <v>49.686999999999998</v>
      </c>
      <c r="DH96">
        <v>51.811999999999998</v>
      </c>
      <c r="DI96">
        <v>50.5</v>
      </c>
      <c r="DJ96">
        <v>50.936999999999998</v>
      </c>
      <c r="DK96">
        <v>51.125</v>
      </c>
      <c r="DL96">
        <v>1955.22</v>
      </c>
      <c r="DM96">
        <v>39.880000000000003</v>
      </c>
      <c r="DN96">
        <v>0</v>
      </c>
      <c r="DO96">
        <v>128.799999952316</v>
      </c>
      <c r="DP96">
        <v>0</v>
      </c>
      <c r="DQ96">
        <v>777.05032000000006</v>
      </c>
      <c r="DR96">
        <v>-1.40069231526347</v>
      </c>
      <c r="DS96">
        <v>-39.523077013337002</v>
      </c>
      <c r="DT96">
        <v>15750.652</v>
      </c>
      <c r="DU96">
        <v>15</v>
      </c>
      <c r="DV96">
        <v>1628188268.0999999</v>
      </c>
      <c r="DW96" t="s">
        <v>774</v>
      </c>
      <c r="DX96">
        <v>1628188268.0999999</v>
      </c>
      <c r="DY96">
        <v>1628188261.0999999</v>
      </c>
      <c r="DZ96">
        <v>86</v>
      </c>
      <c r="EA96">
        <v>0.23799999999999999</v>
      </c>
      <c r="EB96">
        <v>3.0000000000000001E-3</v>
      </c>
      <c r="EC96">
        <v>0.188</v>
      </c>
      <c r="ED96">
        <v>0.33</v>
      </c>
      <c r="EE96">
        <v>1801</v>
      </c>
      <c r="EF96">
        <v>24</v>
      </c>
      <c r="EG96">
        <v>0.03</v>
      </c>
      <c r="EH96">
        <v>0.01</v>
      </c>
      <c r="EI96">
        <v>54.521306106061502</v>
      </c>
      <c r="EJ96">
        <v>-0.43398390757328797</v>
      </c>
      <c r="EK96">
        <v>0.17752905472580499</v>
      </c>
      <c r="EL96">
        <v>1</v>
      </c>
      <c r="EM96">
        <v>0.43840243667655099</v>
      </c>
      <c r="EN96">
        <v>2.88893317445768E-2</v>
      </c>
      <c r="EO96">
        <v>6.4889579036996299E-3</v>
      </c>
      <c r="EP96">
        <v>1</v>
      </c>
      <c r="EQ96">
        <v>2</v>
      </c>
      <c r="ER96">
        <v>2</v>
      </c>
      <c r="ES96" t="s">
        <v>370</v>
      </c>
      <c r="ET96">
        <v>2.9201899999999998</v>
      </c>
      <c r="EU96">
        <v>2.7862800000000001</v>
      </c>
      <c r="EV96">
        <v>0.234738</v>
      </c>
      <c r="EW96">
        <v>0.24188200000000001</v>
      </c>
      <c r="EX96">
        <v>0.137214</v>
      </c>
      <c r="EY96">
        <v>0.116867</v>
      </c>
      <c r="EZ96">
        <v>18564</v>
      </c>
      <c r="FA96">
        <v>15940.5</v>
      </c>
      <c r="FB96">
        <v>23969.9</v>
      </c>
      <c r="FC96">
        <v>20641.400000000001</v>
      </c>
      <c r="FD96">
        <v>30389.7</v>
      </c>
      <c r="FE96">
        <v>26100.9</v>
      </c>
      <c r="FF96">
        <v>39040.5</v>
      </c>
      <c r="FG96">
        <v>32853.199999999997</v>
      </c>
      <c r="FH96">
        <v>2.0093999999999999</v>
      </c>
      <c r="FI96">
        <v>1.8277300000000001</v>
      </c>
      <c r="FJ96">
        <v>3.5122E-2</v>
      </c>
      <c r="FK96">
        <v>0</v>
      </c>
      <c r="FL96">
        <v>30.1753</v>
      </c>
      <c r="FM96">
        <v>999.9</v>
      </c>
      <c r="FN96">
        <v>32.902000000000001</v>
      </c>
      <c r="FO96">
        <v>43.335999999999999</v>
      </c>
      <c r="FP96">
        <v>29.1858</v>
      </c>
      <c r="FQ96">
        <v>60.968800000000002</v>
      </c>
      <c r="FR96">
        <v>34.531199999999998</v>
      </c>
      <c r="FS96">
        <v>1</v>
      </c>
      <c r="FT96">
        <v>0.46989300000000001</v>
      </c>
      <c r="FU96">
        <v>2.7384300000000001</v>
      </c>
      <c r="FV96">
        <v>20.389800000000001</v>
      </c>
      <c r="FW96">
        <v>5.2441000000000004</v>
      </c>
      <c r="FX96">
        <v>11.997999999999999</v>
      </c>
      <c r="FY96">
        <v>4.9634</v>
      </c>
      <c r="FZ96">
        <v>3.3003200000000001</v>
      </c>
      <c r="GA96">
        <v>9999</v>
      </c>
      <c r="GB96">
        <v>9999</v>
      </c>
      <c r="GC96">
        <v>9999</v>
      </c>
      <c r="GD96">
        <v>999.9</v>
      </c>
      <c r="GE96">
        <v>1.87103</v>
      </c>
      <c r="GF96">
        <v>1.8763300000000001</v>
      </c>
      <c r="GG96">
        <v>1.87643</v>
      </c>
      <c r="GH96">
        <v>1.8751500000000001</v>
      </c>
      <c r="GI96">
        <v>1.87747</v>
      </c>
      <c r="GJ96">
        <v>1.8733200000000001</v>
      </c>
      <c r="GK96">
        <v>1.87103</v>
      </c>
      <c r="GL96">
        <v>1.87836</v>
      </c>
      <c r="GM96">
        <v>5</v>
      </c>
      <c r="GN96">
        <v>0</v>
      </c>
      <c r="GO96">
        <v>0</v>
      </c>
      <c r="GP96">
        <v>0</v>
      </c>
      <c r="GQ96" t="s">
        <v>371</v>
      </c>
      <c r="GR96" t="s">
        <v>372</v>
      </c>
      <c r="GS96" t="s">
        <v>373</v>
      </c>
      <c r="GT96" t="s">
        <v>373</v>
      </c>
      <c r="GU96" t="s">
        <v>373</v>
      </c>
      <c r="GV96" t="s">
        <v>373</v>
      </c>
      <c r="GW96">
        <v>0</v>
      </c>
      <c r="GX96">
        <v>100</v>
      </c>
      <c r="GY96">
        <v>100</v>
      </c>
      <c r="GZ96">
        <v>0.09</v>
      </c>
      <c r="HA96">
        <v>0.33040000000000003</v>
      </c>
      <c r="HB96">
        <v>-1.3113451699762999</v>
      </c>
      <c r="HC96">
        <v>1.17587188380478E-3</v>
      </c>
      <c r="HD96">
        <v>-6.2601144054332803E-7</v>
      </c>
      <c r="HE96">
        <v>2.41796582943236E-10</v>
      </c>
      <c r="HF96">
        <v>0.330369999999998</v>
      </c>
      <c r="HG96">
        <v>0</v>
      </c>
      <c r="HH96">
        <v>0</v>
      </c>
      <c r="HI96">
        <v>0</v>
      </c>
      <c r="HJ96">
        <v>2</v>
      </c>
      <c r="HK96">
        <v>2154</v>
      </c>
      <c r="HL96">
        <v>1</v>
      </c>
      <c r="HM96">
        <v>23</v>
      </c>
      <c r="HN96">
        <v>0.7</v>
      </c>
      <c r="HO96">
        <v>0.8</v>
      </c>
      <c r="HP96">
        <v>18</v>
      </c>
      <c r="HQ96">
        <v>504.87200000000001</v>
      </c>
      <c r="HR96">
        <v>451.52499999999998</v>
      </c>
      <c r="HS96">
        <v>27.004799999999999</v>
      </c>
      <c r="HT96">
        <v>33.181899999999999</v>
      </c>
      <c r="HU96">
        <v>30.001300000000001</v>
      </c>
      <c r="HV96">
        <v>32.979500000000002</v>
      </c>
      <c r="HW96">
        <v>32.942100000000003</v>
      </c>
      <c r="HX96">
        <v>68.334999999999994</v>
      </c>
      <c r="HY96">
        <v>14.4161</v>
      </c>
      <c r="HZ96">
        <v>7.7217700000000002</v>
      </c>
      <c r="IA96">
        <v>27</v>
      </c>
      <c r="IB96">
        <v>1800</v>
      </c>
      <c r="IC96">
        <v>24.167200000000001</v>
      </c>
      <c r="ID96">
        <v>98.559799999999996</v>
      </c>
      <c r="IE96">
        <v>93.998900000000006</v>
      </c>
    </row>
    <row r="97" spans="1:239" x14ac:dyDescent="0.3">
      <c r="A97">
        <v>81</v>
      </c>
      <c r="B97">
        <v>1628188839.5999999</v>
      </c>
      <c r="C97">
        <v>14082</v>
      </c>
      <c r="D97" t="s">
        <v>775</v>
      </c>
      <c r="E97" t="s">
        <v>776</v>
      </c>
      <c r="F97">
        <v>0</v>
      </c>
      <c r="G97" t="s">
        <v>696</v>
      </c>
      <c r="H97" t="s">
        <v>777</v>
      </c>
      <c r="I97" t="s">
        <v>364</v>
      </c>
      <c r="J97">
        <v>1628188839.5999999</v>
      </c>
      <c r="K97">
        <f t="shared" si="92"/>
        <v>6.4401509174943378E-3</v>
      </c>
      <c r="L97">
        <f t="shared" si="93"/>
        <v>6.4401509174943374</v>
      </c>
      <c r="M97">
        <f t="shared" si="94"/>
        <v>32.414594116898343</v>
      </c>
      <c r="N97">
        <f t="shared" si="95"/>
        <v>358.351</v>
      </c>
      <c r="O97">
        <f t="shared" si="96"/>
        <v>248.58618807106023</v>
      </c>
      <c r="P97">
        <f t="shared" si="97"/>
        <v>24.803059296899765</v>
      </c>
      <c r="Q97">
        <f t="shared" si="98"/>
        <v>35.755007834798</v>
      </c>
      <c r="R97">
        <f t="shared" si="99"/>
        <v>0.54510248910932113</v>
      </c>
      <c r="S97">
        <f t="shared" si="100"/>
        <v>2.9249530335242415</v>
      </c>
      <c r="T97">
        <f t="shared" si="101"/>
        <v>0.49431510345293816</v>
      </c>
      <c r="U97">
        <f t="shared" si="102"/>
        <v>0.3131147136976557</v>
      </c>
      <c r="V97">
        <f t="shared" si="103"/>
        <v>321.49802138129547</v>
      </c>
      <c r="W97">
        <f t="shared" si="104"/>
        <v>29.988169053478668</v>
      </c>
      <c r="X97">
        <f t="shared" si="105"/>
        <v>29.818100000000001</v>
      </c>
      <c r="Y97">
        <f t="shared" si="106"/>
        <v>4.216137943178369</v>
      </c>
      <c r="Z97">
        <f t="shared" si="107"/>
        <v>70.483024943465381</v>
      </c>
      <c r="AA97">
        <f t="shared" si="108"/>
        <v>2.9629728622578004</v>
      </c>
      <c r="AB97">
        <f t="shared" si="109"/>
        <v>4.2038105836609718</v>
      </c>
      <c r="AC97">
        <f t="shared" si="110"/>
        <v>1.2531650809205686</v>
      </c>
      <c r="AD97">
        <f t="shared" si="111"/>
        <v>-284.01065546150028</v>
      </c>
      <c r="AE97">
        <f t="shared" si="112"/>
        <v>-8.0264244583173099</v>
      </c>
      <c r="AF97">
        <f t="shared" si="113"/>
        <v>-0.60890623793790433</v>
      </c>
      <c r="AG97">
        <f t="shared" si="114"/>
        <v>28.852035223539986</v>
      </c>
      <c r="AH97">
        <v>0</v>
      </c>
      <c r="AI97">
        <v>0</v>
      </c>
      <c r="AJ97">
        <f t="shared" si="115"/>
        <v>1</v>
      </c>
      <c r="AK97">
        <f t="shared" si="116"/>
        <v>0</v>
      </c>
      <c r="AL97">
        <f t="shared" si="117"/>
        <v>52255.396396546348</v>
      </c>
      <c r="AM97" t="s">
        <v>365</v>
      </c>
      <c r="AN97">
        <v>10238.9</v>
      </c>
      <c r="AO97">
        <v>302.21199999999999</v>
      </c>
      <c r="AP97">
        <v>4052.3</v>
      </c>
      <c r="AQ97">
        <f t="shared" si="118"/>
        <v>0.92542210596451402</v>
      </c>
      <c r="AR97">
        <v>-0.32343011824092399</v>
      </c>
      <c r="AS97" t="s">
        <v>778</v>
      </c>
      <c r="AT97">
        <v>10392.700000000001</v>
      </c>
      <c r="AU97">
        <v>849.41849999999999</v>
      </c>
      <c r="AV97">
        <v>1429.7</v>
      </c>
      <c r="AW97">
        <f t="shared" si="119"/>
        <v>0.40587640763796606</v>
      </c>
      <c r="AX97">
        <v>0.5</v>
      </c>
      <c r="AY97">
        <f t="shared" si="120"/>
        <v>1681.1301001975623</v>
      </c>
      <c r="AZ97">
        <f t="shared" si="121"/>
        <v>32.414594116898343</v>
      </c>
      <c r="BA97">
        <f t="shared" si="122"/>
        <v>341.16552292012028</v>
      </c>
      <c r="BB97">
        <f t="shared" si="123"/>
        <v>1.9473819564168156E-2</v>
      </c>
      <c r="BC97">
        <f t="shared" si="124"/>
        <v>1.8343708470308457</v>
      </c>
      <c r="BD97">
        <f t="shared" si="125"/>
        <v>265.84365381084024</v>
      </c>
      <c r="BE97" t="s">
        <v>779</v>
      </c>
      <c r="BF97">
        <v>575.09</v>
      </c>
      <c r="BG97">
        <f t="shared" si="126"/>
        <v>575.09</v>
      </c>
      <c r="BH97">
        <f t="shared" si="127"/>
        <v>0.5977547737287543</v>
      </c>
      <c r="BI97">
        <f t="shared" si="128"/>
        <v>0.6790015328629434</v>
      </c>
      <c r="BJ97">
        <f t="shared" si="129"/>
        <v>0.75422537034001402</v>
      </c>
      <c r="BK97">
        <f t="shared" si="130"/>
        <v>0.51466756187205542</v>
      </c>
      <c r="BL97">
        <f t="shared" si="131"/>
        <v>0.69934358873711766</v>
      </c>
      <c r="BM97">
        <f t="shared" si="132"/>
        <v>0.45971095700664649</v>
      </c>
      <c r="BN97">
        <f t="shared" si="133"/>
        <v>0.54028904299335356</v>
      </c>
      <c r="BO97">
        <f t="shared" si="134"/>
        <v>1999.92</v>
      </c>
      <c r="BP97">
        <f t="shared" si="135"/>
        <v>1681.1301001975623</v>
      </c>
      <c r="BQ97">
        <f t="shared" si="136"/>
        <v>0.84059867404574296</v>
      </c>
      <c r="BR97">
        <f t="shared" si="137"/>
        <v>0.16075544090828406</v>
      </c>
      <c r="BS97">
        <v>6</v>
      </c>
      <c r="BT97">
        <v>0.5</v>
      </c>
      <c r="BU97" t="s">
        <v>368</v>
      </c>
      <c r="BV97">
        <v>2</v>
      </c>
      <c r="BW97">
        <v>1628188839.5999999</v>
      </c>
      <c r="BX97">
        <v>358.351</v>
      </c>
      <c r="BY97">
        <v>400.00799999999998</v>
      </c>
      <c r="BZ97">
        <v>29.696100000000001</v>
      </c>
      <c r="CA97">
        <v>22.199200000000001</v>
      </c>
      <c r="CB97">
        <v>358.887</v>
      </c>
      <c r="CC97">
        <v>29.367699999999999</v>
      </c>
      <c r="CD97">
        <v>500.11900000000003</v>
      </c>
      <c r="CE97">
        <v>99.676400000000001</v>
      </c>
      <c r="CF97">
        <v>0.10009800000000001</v>
      </c>
      <c r="CG97">
        <v>29.767199999999999</v>
      </c>
      <c r="CH97">
        <v>29.818100000000001</v>
      </c>
      <c r="CI97">
        <v>999.9</v>
      </c>
      <c r="CJ97">
        <v>0</v>
      </c>
      <c r="CK97">
        <v>0</v>
      </c>
      <c r="CL97">
        <v>10006.200000000001</v>
      </c>
      <c r="CM97">
        <v>0</v>
      </c>
      <c r="CN97">
        <v>410.815</v>
      </c>
      <c r="CO97">
        <v>-41.657400000000003</v>
      </c>
      <c r="CP97">
        <v>369.31799999999998</v>
      </c>
      <c r="CQ97">
        <v>409.09</v>
      </c>
      <c r="CR97">
        <v>7.4969000000000001</v>
      </c>
      <c r="CS97">
        <v>400.00799999999998</v>
      </c>
      <c r="CT97">
        <v>22.199200000000001</v>
      </c>
      <c r="CU97">
        <v>2.96</v>
      </c>
      <c r="CV97">
        <v>2.2127300000000001</v>
      </c>
      <c r="CW97">
        <v>23.804600000000001</v>
      </c>
      <c r="CX97">
        <v>19.0548</v>
      </c>
      <c r="CY97">
        <v>1999.92</v>
      </c>
      <c r="CZ97">
        <v>0.97999400000000003</v>
      </c>
      <c r="DA97">
        <v>2.0005599999999998E-2</v>
      </c>
      <c r="DB97">
        <v>0</v>
      </c>
      <c r="DC97">
        <v>849.08299999999997</v>
      </c>
      <c r="DD97">
        <v>4.9996700000000001</v>
      </c>
      <c r="DE97">
        <v>16828.7</v>
      </c>
      <c r="DF97">
        <v>16733.3</v>
      </c>
      <c r="DG97">
        <v>48.686999999999998</v>
      </c>
      <c r="DH97">
        <v>49.561999999999998</v>
      </c>
      <c r="DI97">
        <v>49.375</v>
      </c>
      <c r="DJ97">
        <v>49.186999999999998</v>
      </c>
      <c r="DK97">
        <v>50.061999999999998</v>
      </c>
      <c r="DL97">
        <v>1955.01</v>
      </c>
      <c r="DM97">
        <v>39.909999999999997</v>
      </c>
      <c r="DN97">
        <v>0</v>
      </c>
      <c r="DO97">
        <v>527.40000009536698</v>
      </c>
      <c r="DP97">
        <v>0</v>
      </c>
      <c r="DQ97">
        <v>849.41849999999999</v>
      </c>
      <c r="DR97">
        <v>-1.9772649474288999</v>
      </c>
      <c r="DS97">
        <v>-39.141880354715802</v>
      </c>
      <c r="DT97">
        <v>16834.0346153846</v>
      </c>
      <c r="DU97">
        <v>15</v>
      </c>
      <c r="DV97">
        <v>1628188797.5999999</v>
      </c>
      <c r="DW97" t="s">
        <v>780</v>
      </c>
      <c r="DX97">
        <v>1628188797.5999999</v>
      </c>
      <c r="DY97">
        <v>1628188795.0999999</v>
      </c>
      <c r="DZ97">
        <v>88</v>
      </c>
      <c r="EA97">
        <v>0.36299999999999999</v>
      </c>
      <c r="EB97">
        <v>1.4999999999999999E-2</v>
      </c>
      <c r="EC97">
        <v>-0.503</v>
      </c>
      <c r="ED97">
        <v>0.26800000000000002</v>
      </c>
      <c r="EE97">
        <v>400</v>
      </c>
      <c r="EF97">
        <v>22</v>
      </c>
      <c r="EG97">
        <v>0.06</v>
      </c>
      <c r="EH97">
        <v>0.01</v>
      </c>
      <c r="EI97">
        <v>32.527279035552397</v>
      </c>
      <c r="EJ97">
        <v>-0.877222062091772</v>
      </c>
      <c r="EK97">
        <v>0.14499440332834601</v>
      </c>
      <c r="EL97">
        <v>1</v>
      </c>
      <c r="EM97">
        <v>0.543052881891533</v>
      </c>
      <c r="EN97">
        <v>5.7371497751907703E-2</v>
      </c>
      <c r="EO97">
        <v>1.1670260810093799E-2</v>
      </c>
      <c r="EP97">
        <v>1</v>
      </c>
      <c r="EQ97">
        <v>2</v>
      </c>
      <c r="ER97">
        <v>2</v>
      </c>
      <c r="ES97" t="s">
        <v>370</v>
      </c>
      <c r="ET97">
        <v>2.9204400000000001</v>
      </c>
      <c r="EU97">
        <v>2.7866499999999998</v>
      </c>
      <c r="EV97">
        <v>8.1692799999999996E-2</v>
      </c>
      <c r="EW97">
        <v>8.9335100000000001E-2</v>
      </c>
      <c r="EX97">
        <v>0.13358500000000001</v>
      </c>
      <c r="EY97">
        <v>0.110222</v>
      </c>
      <c r="EZ97">
        <v>22300.5</v>
      </c>
      <c r="FA97">
        <v>19176.900000000001</v>
      </c>
      <c r="FB97">
        <v>23988.799999999999</v>
      </c>
      <c r="FC97">
        <v>20666.400000000001</v>
      </c>
      <c r="FD97">
        <v>30538.9</v>
      </c>
      <c r="FE97">
        <v>26330.799999999999</v>
      </c>
      <c r="FF97">
        <v>39069.699999999997</v>
      </c>
      <c r="FG97">
        <v>32895.9</v>
      </c>
      <c r="FH97">
        <v>2.0100500000000001</v>
      </c>
      <c r="FI97">
        <v>1.82253</v>
      </c>
      <c r="FJ97">
        <v>8.7395299999999995E-2</v>
      </c>
      <c r="FK97">
        <v>0</v>
      </c>
      <c r="FL97">
        <v>28.393799999999999</v>
      </c>
      <c r="FM97">
        <v>999.9</v>
      </c>
      <c r="FN97">
        <v>30.875</v>
      </c>
      <c r="FO97">
        <v>43.618000000000002</v>
      </c>
      <c r="FP97">
        <v>27.793700000000001</v>
      </c>
      <c r="FQ97">
        <v>60.308900000000001</v>
      </c>
      <c r="FR97">
        <v>33.701900000000002</v>
      </c>
      <c r="FS97">
        <v>1</v>
      </c>
      <c r="FT97">
        <v>0.44026199999999999</v>
      </c>
      <c r="FU97">
        <v>1.78023</v>
      </c>
      <c r="FV97">
        <v>20.405999999999999</v>
      </c>
      <c r="FW97">
        <v>5.2476900000000004</v>
      </c>
      <c r="FX97">
        <v>11.997999999999999</v>
      </c>
      <c r="FY97">
        <v>4.9637500000000001</v>
      </c>
      <c r="FZ97">
        <v>3.3010000000000002</v>
      </c>
      <c r="GA97">
        <v>9999</v>
      </c>
      <c r="GB97">
        <v>9999</v>
      </c>
      <c r="GC97">
        <v>9999</v>
      </c>
      <c r="GD97">
        <v>999.9</v>
      </c>
      <c r="GE97">
        <v>1.87103</v>
      </c>
      <c r="GF97">
        <v>1.87635</v>
      </c>
      <c r="GG97">
        <v>1.8764700000000001</v>
      </c>
      <c r="GH97">
        <v>1.8751500000000001</v>
      </c>
      <c r="GI97">
        <v>1.8775200000000001</v>
      </c>
      <c r="GJ97">
        <v>1.8733500000000001</v>
      </c>
      <c r="GK97">
        <v>1.87104</v>
      </c>
      <c r="GL97">
        <v>1.87836</v>
      </c>
      <c r="GM97">
        <v>5</v>
      </c>
      <c r="GN97">
        <v>0</v>
      </c>
      <c r="GO97">
        <v>0</v>
      </c>
      <c r="GP97">
        <v>0</v>
      </c>
      <c r="GQ97" t="s">
        <v>371</v>
      </c>
      <c r="GR97" t="s">
        <v>372</v>
      </c>
      <c r="GS97" t="s">
        <v>373</v>
      </c>
      <c r="GT97" t="s">
        <v>373</v>
      </c>
      <c r="GU97" t="s">
        <v>373</v>
      </c>
      <c r="GV97" t="s">
        <v>373</v>
      </c>
      <c r="GW97">
        <v>0</v>
      </c>
      <c r="GX97">
        <v>100</v>
      </c>
      <c r="GY97">
        <v>100</v>
      </c>
      <c r="GZ97">
        <v>-0.53600000000000003</v>
      </c>
      <c r="HA97">
        <v>0.32840000000000003</v>
      </c>
      <c r="HB97">
        <v>-0.888605275830185</v>
      </c>
      <c r="HC97">
        <v>1.17587188380478E-3</v>
      </c>
      <c r="HD97">
        <v>-6.2601144054332803E-7</v>
      </c>
      <c r="HE97">
        <v>2.41796582943236E-10</v>
      </c>
      <c r="HF97">
        <v>0.32838603807303501</v>
      </c>
      <c r="HG97">
        <v>0</v>
      </c>
      <c r="HH97">
        <v>0</v>
      </c>
      <c r="HI97">
        <v>0</v>
      </c>
      <c r="HJ97">
        <v>2</v>
      </c>
      <c r="HK97">
        <v>2154</v>
      </c>
      <c r="HL97">
        <v>1</v>
      </c>
      <c r="HM97">
        <v>23</v>
      </c>
      <c r="HN97">
        <v>0.7</v>
      </c>
      <c r="HO97">
        <v>0.7</v>
      </c>
      <c r="HP97">
        <v>18</v>
      </c>
      <c r="HQ97">
        <v>504.95100000000002</v>
      </c>
      <c r="HR97">
        <v>447.94600000000003</v>
      </c>
      <c r="HS97">
        <v>26.997800000000002</v>
      </c>
      <c r="HT97">
        <v>32.934600000000003</v>
      </c>
      <c r="HU97">
        <v>29.9985</v>
      </c>
      <c r="HV97">
        <v>32.936300000000003</v>
      </c>
      <c r="HW97">
        <v>32.907299999999999</v>
      </c>
      <c r="HX97">
        <v>20.074400000000001</v>
      </c>
      <c r="HY97">
        <v>15.3376</v>
      </c>
      <c r="HZ97">
        <v>4.2179099999999998</v>
      </c>
      <c r="IA97">
        <v>27</v>
      </c>
      <c r="IB97">
        <v>400</v>
      </c>
      <c r="IC97">
        <v>22.153300000000002</v>
      </c>
      <c r="ID97">
        <v>98.635000000000005</v>
      </c>
      <c r="IE97">
        <v>94.117900000000006</v>
      </c>
    </row>
    <row r="98" spans="1:239" x14ac:dyDescent="0.3">
      <c r="A98">
        <v>82</v>
      </c>
      <c r="B98">
        <v>1628188958.5999999</v>
      </c>
      <c r="C98">
        <v>14201</v>
      </c>
      <c r="D98" t="s">
        <v>781</v>
      </c>
      <c r="E98" t="s">
        <v>782</v>
      </c>
      <c r="F98">
        <v>0</v>
      </c>
      <c r="G98" t="s">
        <v>696</v>
      </c>
      <c r="H98" t="s">
        <v>777</v>
      </c>
      <c r="I98" t="s">
        <v>364</v>
      </c>
      <c r="J98">
        <v>1628188958.5999999</v>
      </c>
      <c r="K98">
        <f t="shared" si="92"/>
        <v>6.3182414622082548E-3</v>
      </c>
      <c r="L98">
        <f t="shared" si="93"/>
        <v>6.3182414622082552</v>
      </c>
      <c r="M98">
        <f t="shared" si="94"/>
        <v>23.381615686935344</v>
      </c>
      <c r="N98">
        <f t="shared" si="95"/>
        <v>269.91000000000003</v>
      </c>
      <c r="O98">
        <f t="shared" si="96"/>
        <v>188.58778811439075</v>
      </c>
      <c r="P98">
        <f t="shared" si="97"/>
        <v>18.814492175392807</v>
      </c>
      <c r="Q98">
        <f t="shared" si="98"/>
        <v>26.927616224969999</v>
      </c>
      <c r="R98">
        <f t="shared" si="99"/>
        <v>0.53037466102501085</v>
      </c>
      <c r="S98">
        <f t="shared" si="100"/>
        <v>2.9262952769494026</v>
      </c>
      <c r="T98">
        <f t="shared" si="101"/>
        <v>0.4821847746566526</v>
      </c>
      <c r="U98">
        <f t="shared" si="102"/>
        <v>0.30532944172079046</v>
      </c>
      <c r="V98">
        <f t="shared" si="103"/>
        <v>321.4788693813183</v>
      </c>
      <c r="W98">
        <f t="shared" si="104"/>
        <v>29.938552797540854</v>
      </c>
      <c r="X98">
        <f t="shared" si="105"/>
        <v>29.786300000000001</v>
      </c>
      <c r="Y98">
        <f t="shared" si="106"/>
        <v>4.2084326833124255</v>
      </c>
      <c r="Z98">
        <f t="shared" si="107"/>
        <v>70.456400068121923</v>
      </c>
      <c r="AA98">
        <f t="shared" si="108"/>
        <v>2.9480606848499997</v>
      </c>
      <c r="AB98">
        <f t="shared" si="109"/>
        <v>4.1842340539675877</v>
      </c>
      <c r="AC98">
        <f t="shared" si="110"/>
        <v>1.2603719984624258</v>
      </c>
      <c r="AD98">
        <f t="shared" si="111"/>
        <v>-278.63444848338406</v>
      </c>
      <c r="AE98">
        <f t="shared" si="112"/>
        <v>-15.80779558328395</v>
      </c>
      <c r="AF98">
        <f t="shared" si="113"/>
        <v>-1.1980017444500262</v>
      </c>
      <c r="AG98">
        <f t="shared" si="114"/>
        <v>25.838623570200255</v>
      </c>
      <c r="AH98">
        <v>0</v>
      </c>
      <c r="AI98">
        <v>0</v>
      </c>
      <c r="AJ98">
        <f t="shared" si="115"/>
        <v>1</v>
      </c>
      <c r="AK98">
        <f t="shared" si="116"/>
        <v>0</v>
      </c>
      <c r="AL98">
        <f t="shared" si="117"/>
        <v>52307.543985781944</v>
      </c>
      <c r="AM98" t="s">
        <v>365</v>
      </c>
      <c r="AN98">
        <v>10238.9</v>
      </c>
      <c r="AO98">
        <v>302.21199999999999</v>
      </c>
      <c r="AP98">
        <v>4052.3</v>
      </c>
      <c r="AQ98">
        <f t="shared" si="118"/>
        <v>0.92542210596451402</v>
      </c>
      <c r="AR98">
        <v>-0.32343011824092399</v>
      </c>
      <c r="AS98" t="s">
        <v>783</v>
      </c>
      <c r="AT98">
        <v>10393.299999999999</v>
      </c>
      <c r="AU98">
        <v>783.79539999999997</v>
      </c>
      <c r="AV98">
        <v>1264</v>
      </c>
      <c r="AW98">
        <f t="shared" si="119"/>
        <v>0.37990870253164555</v>
      </c>
      <c r="AX98">
        <v>0.5</v>
      </c>
      <c r="AY98">
        <f t="shared" si="120"/>
        <v>1681.029300197574</v>
      </c>
      <c r="AZ98">
        <f t="shared" si="121"/>
        <v>23.381615686935344</v>
      </c>
      <c r="BA98">
        <f t="shared" si="122"/>
        <v>319.31883017787021</v>
      </c>
      <c r="BB98">
        <f t="shared" si="123"/>
        <v>1.4101506620015592E-2</v>
      </c>
      <c r="BC98">
        <f t="shared" si="124"/>
        <v>2.2059335443037975</v>
      </c>
      <c r="BD98">
        <f t="shared" si="125"/>
        <v>259.51773154376167</v>
      </c>
      <c r="BE98" t="s">
        <v>784</v>
      </c>
      <c r="BF98">
        <v>555.41</v>
      </c>
      <c r="BG98">
        <f t="shared" si="126"/>
        <v>555.41</v>
      </c>
      <c r="BH98">
        <f t="shared" si="127"/>
        <v>0.56059335443037983</v>
      </c>
      <c r="BI98">
        <f t="shared" si="128"/>
        <v>0.67769034279343487</v>
      </c>
      <c r="BJ98">
        <f t="shared" si="129"/>
        <v>0.797365659200032</v>
      </c>
      <c r="BK98">
        <f t="shared" si="130"/>
        <v>0.4992832100213353</v>
      </c>
      <c r="BL98">
        <f t="shared" si="131"/>
        <v>0.74352921851433884</v>
      </c>
      <c r="BM98">
        <f t="shared" si="132"/>
        <v>0.48022225352547571</v>
      </c>
      <c r="BN98">
        <f t="shared" si="133"/>
        <v>0.51977774647452435</v>
      </c>
      <c r="BO98">
        <f t="shared" si="134"/>
        <v>1999.8</v>
      </c>
      <c r="BP98">
        <f t="shared" si="135"/>
        <v>1681.029300197574</v>
      </c>
      <c r="BQ98">
        <f t="shared" si="136"/>
        <v>0.84059870996978403</v>
      </c>
      <c r="BR98">
        <f t="shared" si="137"/>
        <v>0.16075551024168333</v>
      </c>
      <c r="BS98">
        <v>6</v>
      </c>
      <c r="BT98">
        <v>0.5</v>
      </c>
      <c r="BU98" t="s">
        <v>368</v>
      </c>
      <c r="BV98">
        <v>2</v>
      </c>
      <c r="BW98">
        <v>1628188958.5999999</v>
      </c>
      <c r="BX98">
        <v>269.91000000000003</v>
      </c>
      <c r="BY98">
        <v>300.00599999999997</v>
      </c>
      <c r="BZ98">
        <v>29.55</v>
      </c>
      <c r="CA98">
        <v>22.194199999999999</v>
      </c>
      <c r="CB98">
        <v>270.50099999999998</v>
      </c>
      <c r="CC98">
        <v>29.209399999999999</v>
      </c>
      <c r="CD98">
        <v>500.13900000000001</v>
      </c>
      <c r="CE98">
        <v>99.665099999999995</v>
      </c>
      <c r="CF98">
        <v>0.100067</v>
      </c>
      <c r="CG98">
        <v>29.6861</v>
      </c>
      <c r="CH98">
        <v>29.786300000000001</v>
      </c>
      <c r="CI98">
        <v>999.9</v>
      </c>
      <c r="CJ98">
        <v>0</v>
      </c>
      <c r="CK98">
        <v>0</v>
      </c>
      <c r="CL98">
        <v>10015</v>
      </c>
      <c r="CM98">
        <v>0</v>
      </c>
      <c r="CN98">
        <v>428.13900000000001</v>
      </c>
      <c r="CO98">
        <v>-30.0959</v>
      </c>
      <c r="CP98">
        <v>278.12799999999999</v>
      </c>
      <c r="CQ98">
        <v>306.815</v>
      </c>
      <c r="CR98">
        <v>7.3557499999999996</v>
      </c>
      <c r="CS98">
        <v>300.00599999999997</v>
      </c>
      <c r="CT98">
        <v>22.194199999999999</v>
      </c>
      <c r="CU98">
        <v>2.9451000000000001</v>
      </c>
      <c r="CV98">
        <v>2.2119900000000001</v>
      </c>
      <c r="CW98">
        <v>23.720800000000001</v>
      </c>
      <c r="CX98">
        <v>19.049399999999999</v>
      </c>
      <c r="CY98">
        <v>1999.8</v>
      </c>
      <c r="CZ98">
        <v>0.97999099999999995</v>
      </c>
      <c r="DA98">
        <v>2.0008600000000001E-2</v>
      </c>
      <c r="DB98">
        <v>0</v>
      </c>
      <c r="DC98">
        <v>784.06299999999999</v>
      </c>
      <c r="DD98">
        <v>4.9996700000000001</v>
      </c>
      <c r="DE98">
        <v>15524</v>
      </c>
      <c r="DF98">
        <v>16732.3</v>
      </c>
      <c r="DG98">
        <v>48.125</v>
      </c>
      <c r="DH98">
        <v>49</v>
      </c>
      <c r="DI98">
        <v>48.875</v>
      </c>
      <c r="DJ98">
        <v>48.561999999999998</v>
      </c>
      <c r="DK98">
        <v>49.5</v>
      </c>
      <c r="DL98">
        <v>1954.89</v>
      </c>
      <c r="DM98">
        <v>39.909999999999997</v>
      </c>
      <c r="DN98">
        <v>0</v>
      </c>
      <c r="DO98">
        <v>118.799999952316</v>
      </c>
      <c r="DP98">
        <v>0</v>
      </c>
      <c r="DQ98">
        <v>783.79539999999997</v>
      </c>
      <c r="DR98">
        <v>-6.9769239762318996E-2</v>
      </c>
      <c r="DS98">
        <v>-20.607692351751901</v>
      </c>
      <c r="DT98">
        <v>15529.064</v>
      </c>
      <c r="DU98">
        <v>15</v>
      </c>
      <c r="DV98">
        <v>1628188919.0999999</v>
      </c>
      <c r="DW98" t="s">
        <v>785</v>
      </c>
      <c r="DX98">
        <v>1628188900.5999999</v>
      </c>
      <c r="DY98">
        <v>1628188919.0999999</v>
      </c>
      <c r="DZ98">
        <v>89</v>
      </c>
      <c r="EA98">
        <v>2.1000000000000001E-2</v>
      </c>
      <c r="EB98">
        <v>1.2E-2</v>
      </c>
      <c r="EC98">
        <v>-0.56499999999999995</v>
      </c>
      <c r="ED98">
        <v>0.27600000000000002</v>
      </c>
      <c r="EE98">
        <v>300</v>
      </c>
      <c r="EF98">
        <v>22</v>
      </c>
      <c r="EG98">
        <v>0.05</v>
      </c>
      <c r="EH98">
        <v>0.01</v>
      </c>
      <c r="EI98">
        <v>23.550113554396798</v>
      </c>
      <c r="EJ98">
        <v>-0.96190990727101799</v>
      </c>
      <c r="EK98">
        <v>0.15007049607301301</v>
      </c>
      <c r="EL98">
        <v>1</v>
      </c>
      <c r="EM98">
        <v>0.51824215301083698</v>
      </c>
      <c r="EN98">
        <v>0.102211752694521</v>
      </c>
      <c r="EO98">
        <v>1.74924047347081E-2</v>
      </c>
      <c r="EP98">
        <v>1</v>
      </c>
      <c r="EQ98">
        <v>2</v>
      </c>
      <c r="ER98">
        <v>2</v>
      </c>
      <c r="ES98" t="s">
        <v>370</v>
      </c>
      <c r="ET98">
        <v>2.9209100000000001</v>
      </c>
      <c r="EU98">
        <v>2.78668</v>
      </c>
      <c r="EV98">
        <v>6.5021399999999993E-2</v>
      </c>
      <c r="EW98">
        <v>7.1202399999999999E-2</v>
      </c>
      <c r="EX98">
        <v>0.133185</v>
      </c>
      <c r="EY98">
        <v>0.110281</v>
      </c>
      <c r="EZ98">
        <v>22728.6</v>
      </c>
      <c r="FA98">
        <v>19575.400000000001</v>
      </c>
      <c r="FB98">
        <v>24012.2</v>
      </c>
      <c r="FC98">
        <v>20682.900000000001</v>
      </c>
      <c r="FD98">
        <v>30579.200000000001</v>
      </c>
      <c r="FE98">
        <v>26347.8</v>
      </c>
      <c r="FF98">
        <v>39105.9</v>
      </c>
      <c r="FG98">
        <v>32920.199999999997</v>
      </c>
      <c r="FH98">
        <v>2.01505</v>
      </c>
      <c r="FI98">
        <v>1.8293200000000001</v>
      </c>
      <c r="FJ98">
        <v>9.5170000000000005E-2</v>
      </c>
      <c r="FK98">
        <v>0</v>
      </c>
      <c r="FL98">
        <v>28.234999999999999</v>
      </c>
      <c r="FM98">
        <v>999.9</v>
      </c>
      <c r="FN98">
        <v>30.716999999999999</v>
      </c>
      <c r="FO98">
        <v>43.386000000000003</v>
      </c>
      <c r="FP98">
        <v>27.321000000000002</v>
      </c>
      <c r="FQ98">
        <v>61.008899999999997</v>
      </c>
      <c r="FR98">
        <v>34.134599999999999</v>
      </c>
      <c r="FS98">
        <v>1</v>
      </c>
      <c r="FT98">
        <v>0.40515000000000001</v>
      </c>
      <c r="FU98">
        <v>1.6089500000000001</v>
      </c>
      <c r="FV98">
        <v>20.4086</v>
      </c>
      <c r="FW98">
        <v>5.2469400000000004</v>
      </c>
      <c r="FX98">
        <v>11.997999999999999</v>
      </c>
      <c r="FY98">
        <v>4.9636500000000003</v>
      </c>
      <c r="FZ98">
        <v>3.3010000000000002</v>
      </c>
      <c r="GA98">
        <v>9999</v>
      </c>
      <c r="GB98">
        <v>9999</v>
      </c>
      <c r="GC98">
        <v>9999</v>
      </c>
      <c r="GD98">
        <v>999.9</v>
      </c>
      <c r="GE98">
        <v>1.87103</v>
      </c>
      <c r="GF98">
        <v>1.87635</v>
      </c>
      <c r="GG98">
        <v>1.87649</v>
      </c>
      <c r="GH98">
        <v>1.8751500000000001</v>
      </c>
      <c r="GI98">
        <v>1.87748</v>
      </c>
      <c r="GJ98">
        <v>1.8733299999999999</v>
      </c>
      <c r="GK98">
        <v>1.87103</v>
      </c>
      <c r="GL98">
        <v>1.8783700000000001</v>
      </c>
      <c r="GM98">
        <v>5</v>
      </c>
      <c r="GN98">
        <v>0</v>
      </c>
      <c r="GO98">
        <v>0</v>
      </c>
      <c r="GP98">
        <v>0</v>
      </c>
      <c r="GQ98" t="s">
        <v>371</v>
      </c>
      <c r="GR98" t="s">
        <v>372</v>
      </c>
      <c r="GS98" t="s">
        <v>373</v>
      </c>
      <c r="GT98" t="s">
        <v>373</v>
      </c>
      <c r="GU98" t="s">
        <v>373</v>
      </c>
      <c r="GV98" t="s">
        <v>373</v>
      </c>
      <c r="GW98">
        <v>0</v>
      </c>
      <c r="GX98">
        <v>100</v>
      </c>
      <c r="GY98">
        <v>100</v>
      </c>
      <c r="GZ98">
        <v>-0.59099999999999997</v>
      </c>
      <c r="HA98">
        <v>0.34060000000000001</v>
      </c>
      <c r="HB98">
        <v>-0.86805891943999003</v>
      </c>
      <c r="HC98">
        <v>1.17587188380478E-3</v>
      </c>
      <c r="HD98">
        <v>-6.2601144054332803E-7</v>
      </c>
      <c r="HE98">
        <v>2.41796582943236E-10</v>
      </c>
      <c r="HF98">
        <v>0.34056708986218498</v>
      </c>
      <c r="HG98">
        <v>0</v>
      </c>
      <c r="HH98">
        <v>0</v>
      </c>
      <c r="HI98">
        <v>0</v>
      </c>
      <c r="HJ98">
        <v>2</v>
      </c>
      <c r="HK98">
        <v>2154</v>
      </c>
      <c r="HL98">
        <v>1</v>
      </c>
      <c r="HM98">
        <v>23</v>
      </c>
      <c r="HN98">
        <v>1</v>
      </c>
      <c r="HO98">
        <v>0.7</v>
      </c>
      <c r="HP98">
        <v>18</v>
      </c>
      <c r="HQ98">
        <v>505.23</v>
      </c>
      <c r="HR98">
        <v>449.71300000000002</v>
      </c>
      <c r="HS98">
        <v>26.998200000000001</v>
      </c>
      <c r="HT98">
        <v>32.5077</v>
      </c>
      <c r="HU98">
        <v>29.998799999999999</v>
      </c>
      <c r="HV98">
        <v>32.566600000000001</v>
      </c>
      <c r="HW98">
        <v>32.5533</v>
      </c>
      <c r="HX98">
        <v>15.999700000000001</v>
      </c>
      <c r="HY98">
        <v>13.7395</v>
      </c>
      <c r="HZ98">
        <v>4.0851899999999999</v>
      </c>
      <c r="IA98">
        <v>27</v>
      </c>
      <c r="IB98">
        <v>300</v>
      </c>
      <c r="IC98">
        <v>22.102900000000002</v>
      </c>
      <c r="ID98">
        <v>98.728200000000001</v>
      </c>
      <c r="IE98">
        <v>94.189700000000002</v>
      </c>
    </row>
    <row r="99" spans="1:239" x14ac:dyDescent="0.3">
      <c r="A99">
        <v>83</v>
      </c>
      <c r="B99">
        <v>1628189071.5999999</v>
      </c>
      <c r="C99">
        <v>14314</v>
      </c>
      <c r="D99" t="s">
        <v>786</v>
      </c>
      <c r="E99" t="s">
        <v>787</v>
      </c>
      <c r="F99">
        <v>0</v>
      </c>
      <c r="G99" t="s">
        <v>696</v>
      </c>
      <c r="H99" t="s">
        <v>777</v>
      </c>
      <c r="I99" t="s">
        <v>364</v>
      </c>
      <c r="J99">
        <v>1628189071.5999999</v>
      </c>
      <c r="K99">
        <f t="shared" si="92"/>
        <v>6.2187479093440455E-3</v>
      </c>
      <c r="L99">
        <f t="shared" si="93"/>
        <v>6.2187479093440459</v>
      </c>
      <c r="M99">
        <f t="shared" si="94"/>
        <v>13.717091534673761</v>
      </c>
      <c r="N99">
        <f t="shared" si="95"/>
        <v>182.203</v>
      </c>
      <c r="O99">
        <f t="shared" si="96"/>
        <v>133.09391581998992</v>
      </c>
      <c r="P99">
        <f t="shared" si="97"/>
        <v>13.277318477070775</v>
      </c>
      <c r="Q99">
        <f t="shared" si="98"/>
        <v>18.176392538857002</v>
      </c>
      <c r="R99">
        <f t="shared" si="99"/>
        <v>0.51905184297355389</v>
      </c>
      <c r="S99">
        <f t="shared" si="100"/>
        <v>2.9224636586577848</v>
      </c>
      <c r="T99">
        <f t="shared" si="101"/>
        <v>0.47274676390227377</v>
      </c>
      <c r="U99">
        <f t="shared" si="102"/>
        <v>0.29928205337405744</v>
      </c>
      <c r="V99">
        <f t="shared" si="103"/>
        <v>321.49005293606263</v>
      </c>
      <c r="W99">
        <f t="shared" si="104"/>
        <v>29.946914927033372</v>
      </c>
      <c r="X99">
        <f t="shared" si="105"/>
        <v>29.781500000000001</v>
      </c>
      <c r="Y99">
        <f t="shared" si="106"/>
        <v>4.2072706920194864</v>
      </c>
      <c r="Z99">
        <f t="shared" si="107"/>
        <v>70.384371219279089</v>
      </c>
      <c r="AA99">
        <f t="shared" si="108"/>
        <v>2.9420131811328001</v>
      </c>
      <c r="AB99">
        <f t="shared" si="109"/>
        <v>4.1799239378968114</v>
      </c>
      <c r="AC99">
        <f t="shared" si="110"/>
        <v>1.2652575108866864</v>
      </c>
      <c r="AD99">
        <f t="shared" si="111"/>
        <v>-274.2467828020724</v>
      </c>
      <c r="AE99">
        <f t="shared" si="112"/>
        <v>-17.851079024738155</v>
      </c>
      <c r="AF99">
        <f t="shared" si="113"/>
        <v>-1.3544743785614033</v>
      </c>
      <c r="AG99">
        <f t="shared" si="114"/>
        <v>28.037716730690661</v>
      </c>
      <c r="AH99">
        <v>0</v>
      </c>
      <c r="AI99">
        <v>0</v>
      </c>
      <c r="AJ99">
        <f t="shared" si="115"/>
        <v>1</v>
      </c>
      <c r="AK99">
        <f t="shared" si="116"/>
        <v>0</v>
      </c>
      <c r="AL99">
        <f t="shared" si="117"/>
        <v>52200.939991734114</v>
      </c>
      <c r="AM99" t="s">
        <v>365</v>
      </c>
      <c r="AN99">
        <v>10238.9</v>
      </c>
      <c r="AO99">
        <v>302.21199999999999</v>
      </c>
      <c r="AP99">
        <v>4052.3</v>
      </c>
      <c r="AQ99">
        <f t="shared" si="118"/>
        <v>0.92542210596451402</v>
      </c>
      <c r="AR99">
        <v>-0.32343011824092399</v>
      </c>
      <c r="AS99" t="s">
        <v>788</v>
      </c>
      <c r="AT99">
        <v>10393.5</v>
      </c>
      <c r="AU99">
        <v>725.77711538461494</v>
      </c>
      <c r="AV99">
        <v>1093.53</v>
      </c>
      <c r="AW99">
        <f t="shared" si="119"/>
        <v>0.33629885290333605</v>
      </c>
      <c r="AX99">
        <v>0.5</v>
      </c>
      <c r="AY99">
        <f t="shared" si="120"/>
        <v>1681.0881061844882</v>
      </c>
      <c r="AZ99">
        <f t="shared" si="121"/>
        <v>13.717091534673761</v>
      </c>
      <c r="BA99">
        <f t="shared" si="122"/>
        <v>282.6740008696425</v>
      </c>
      <c r="BB99">
        <f t="shared" si="123"/>
        <v>8.3520438942263457E-3</v>
      </c>
      <c r="BC99">
        <f t="shared" si="124"/>
        <v>2.7057053761670922</v>
      </c>
      <c r="BD99">
        <f t="shared" si="125"/>
        <v>251.46910354429372</v>
      </c>
      <c r="BE99" t="s">
        <v>789</v>
      </c>
      <c r="BF99">
        <v>539.29999999999995</v>
      </c>
      <c r="BG99">
        <f t="shared" si="126"/>
        <v>539.29999999999995</v>
      </c>
      <c r="BH99">
        <f t="shared" si="127"/>
        <v>0.50682651596206785</v>
      </c>
      <c r="BI99">
        <f t="shared" si="128"/>
        <v>0.66353839491796729</v>
      </c>
      <c r="BJ99">
        <f t="shared" si="129"/>
        <v>0.84223455735838326</v>
      </c>
      <c r="BK99">
        <f t="shared" si="130"/>
        <v>0.46473463843282353</v>
      </c>
      <c r="BL99">
        <f t="shared" si="131"/>
        <v>0.78898681844266061</v>
      </c>
      <c r="BM99">
        <f t="shared" si="132"/>
        <v>0.49305254849434643</v>
      </c>
      <c r="BN99">
        <f t="shared" si="133"/>
        <v>0.50694745150565357</v>
      </c>
      <c r="BO99">
        <f t="shared" si="134"/>
        <v>1999.87</v>
      </c>
      <c r="BP99">
        <f t="shared" si="135"/>
        <v>1681.0881061844882</v>
      </c>
      <c r="BQ99">
        <f t="shared" si="136"/>
        <v>0.84059869200722459</v>
      </c>
      <c r="BR99">
        <f t="shared" si="137"/>
        <v>0.16075547557394362</v>
      </c>
      <c r="BS99">
        <v>6</v>
      </c>
      <c r="BT99">
        <v>0.5</v>
      </c>
      <c r="BU99" t="s">
        <v>368</v>
      </c>
      <c r="BV99">
        <v>2</v>
      </c>
      <c r="BW99">
        <v>1628189071.5999999</v>
      </c>
      <c r="BX99">
        <v>182.203</v>
      </c>
      <c r="BY99">
        <v>200.017</v>
      </c>
      <c r="BZ99">
        <v>29.491199999999999</v>
      </c>
      <c r="CA99">
        <v>22.251300000000001</v>
      </c>
      <c r="CB99">
        <v>182.82300000000001</v>
      </c>
      <c r="CC99">
        <v>29.153300000000002</v>
      </c>
      <c r="CD99">
        <v>500.17399999999998</v>
      </c>
      <c r="CE99">
        <v>99.658900000000003</v>
      </c>
      <c r="CF99">
        <v>0.100119</v>
      </c>
      <c r="CG99">
        <v>29.668199999999999</v>
      </c>
      <c r="CH99">
        <v>29.781500000000001</v>
      </c>
      <c r="CI99">
        <v>999.9</v>
      </c>
      <c r="CJ99">
        <v>0</v>
      </c>
      <c r="CK99">
        <v>0</v>
      </c>
      <c r="CL99">
        <v>9993.75</v>
      </c>
      <c r="CM99">
        <v>0</v>
      </c>
      <c r="CN99">
        <v>481.17899999999997</v>
      </c>
      <c r="CO99">
        <v>-17.813300000000002</v>
      </c>
      <c r="CP99">
        <v>187.74</v>
      </c>
      <c r="CQ99">
        <v>204.56899999999999</v>
      </c>
      <c r="CR99">
        <v>7.2398899999999999</v>
      </c>
      <c r="CS99">
        <v>200.017</v>
      </c>
      <c r="CT99">
        <v>22.251300000000001</v>
      </c>
      <c r="CU99">
        <v>2.93906</v>
      </c>
      <c r="CV99">
        <v>2.2175400000000001</v>
      </c>
      <c r="CW99">
        <v>23.686599999999999</v>
      </c>
      <c r="CX99">
        <v>19.089600000000001</v>
      </c>
      <c r="CY99">
        <v>1999.87</v>
      </c>
      <c r="CZ99">
        <v>0.97999099999999995</v>
      </c>
      <c r="DA99">
        <v>2.0008600000000001E-2</v>
      </c>
      <c r="DB99">
        <v>0</v>
      </c>
      <c r="DC99">
        <v>725.14599999999996</v>
      </c>
      <c r="DD99">
        <v>4.9996700000000001</v>
      </c>
      <c r="DE99">
        <v>14373.5</v>
      </c>
      <c r="DF99">
        <v>16732.900000000001</v>
      </c>
      <c r="DG99">
        <v>47.75</v>
      </c>
      <c r="DH99">
        <v>48.625</v>
      </c>
      <c r="DI99">
        <v>48.436999999999998</v>
      </c>
      <c r="DJ99">
        <v>48.125</v>
      </c>
      <c r="DK99">
        <v>49.186999999999998</v>
      </c>
      <c r="DL99">
        <v>1954.95</v>
      </c>
      <c r="DM99">
        <v>39.909999999999997</v>
      </c>
      <c r="DN99">
        <v>0</v>
      </c>
      <c r="DO99">
        <v>112.59999990463299</v>
      </c>
      <c r="DP99">
        <v>0</v>
      </c>
      <c r="DQ99">
        <v>725.77711538461494</v>
      </c>
      <c r="DR99">
        <v>-5.2790769271404896</v>
      </c>
      <c r="DS99">
        <v>-108.064957177153</v>
      </c>
      <c r="DT99">
        <v>14387.4346153846</v>
      </c>
      <c r="DU99">
        <v>15</v>
      </c>
      <c r="DV99">
        <v>1628189032.0999999</v>
      </c>
      <c r="DW99" t="s">
        <v>790</v>
      </c>
      <c r="DX99">
        <v>1628189018.0999999</v>
      </c>
      <c r="DY99">
        <v>1628189032.0999999</v>
      </c>
      <c r="DZ99">
        <v>90</v>
      </c>
      <c r="EA99">
        <v>5.2999999999999999E-2</v>
      </c>
      <c r="EB99">
        <v>-3.0000000000000001E-3</v>
      </c>
      <c r="EC99">
        <v>-0.60199999999999998</v>
      </c>
      <c r="ED99">
        <v>0.27800000000000002</v>
      </c>
      <c r="EE99">
        <v>200</v>
      </c>
      <c r="EF99">
        <v>22</v>
      </c>
      <c r="EG99">
        <v>0.12</v>
      </c>
      <c r="EH99">
        <v>0.01</v>
      </c>
      <c r="EI99">
        <v>13.8394521557119</v>
      </c>
      <c r="EJ99">
        <v>-0.55463468337270705</v>
      </c>
      <c r="EK99">
        <v>9.6111238675228097E-2</v>
      </c>
      <c r="EL99">
        <v>1</v>
      </c>
      <c r="EM99">
        <v>0.50470345043189402</v>
      </c>
      <c r="EN99">
        <v>0.106069318009115</v>
      </c>
      <c r="EO99">
        <v>1.7437881707597198E-2</v>
      </c>
      <c r="EP99">
        <v>1</v>
      </c>
      <c r="EQ99">
        <v>2</v>
      </c>
      <c r="ER99">
        <v>2</v>
      </c>
      <c r="ES99" t="s">
        <v>370</v>
      </c>
      <c r="ET99">
        <v>2.9213499999999999</v>
      </c>
      <c r="EU99">
        <v>2.7865500000000001</v>
      </c>
      <c r="EV99">
        <v>4.6352400000000002E-2</v>
      </c>
      <c r="EW99">
        <v>5.04929E-2</v>
      </c>
      <c r="EX99">
        <v>0.133103</v>
      </c>
      <c r="EY99">
        <v>0.110554</v>
      </c>
      <c r="EZ99">
        <v>23202.5</v>
      </c>
      <c r="FA99">
        <v>20026</v>
      </c>
      <c r="FB99">
        <v>24032.1</v>
      </c>
      <c r="FC99">
        <v>20696.8</v>
      </c>
      <c r="FD99">
        <v>30604</v>
      </c>
      <c r="FE99">
        <v>26354.5</v>
      </c>
      <c r="FF99">
        <v>39136.199999999997</v>
      </c>
      <c r="FG99">
        <v>32939.300000000003</v>
      </c>
      <c r="FH99">
        <v>2.0190999999999999</v>
      </c>
      <c r="FI99">
        <v>1.8352200000000001</v>
      </c>
      <c r="FJ99">
        <v>9.8034700000000002E-2</v>
      </c>
      <c r="FK99">
        <v>0</v>
      </c>
      <c r="FL99">
        <v>28.183399999999999</v>
      </c>
      <c r="FM99">
        <v>999.9</v>
      </c>
      <c r="FN99">
        <v>30.619</v>
      </c>
      <c r="FO99">
        <v>43.174999999999997</v>
      </c>
      <c r="FP99">
        <v>26.938800000000001</v>
      </c>
      <c r="FQ99">
        <v>61.438899999999997</v>
      </c>
      <c r="FR99">
        <v>34.006399999999999</v>
      </c>
      <c r="FS99">
        <v>1</v>
      </c>
      <c r="FT99">
        <v>0.37640000000000001</v>
      </c>
      <c r="FU99">
        <v>1.5260499999999999</v>
      </c>
      <c r="FV99">
        <v>20.409600000000001</v>
      </c>
      <c r="FW99">
        <v>5.2466400000000002</v>
      </c>
      <c r="FX99">
        <v>11.997999999999999</v>
      </c>
      <c r="FY99">
        <v>4.9637500000000001</v>
      </c>
      <c r="FZ99">
        <v>3.3010000000000002</v>
      </c>
      <c r="GA99">
        <v>9999</v>
      </c>
      <c r="GB99">
        <v>9999</v>
      </c>
      <c r="GC99">
        <v>9999</v>
      </c>
      <c r="GD99">
        <v>999.9</v>
      </c>
      <c r="GE99">
        <v>1.87103</v>
      </c>
      <c r="GF99">
        <v>1.8763700000000001</v>
      </c>
      <c r="GG99">
        <v>1.8764799999999999</v>
      </c>
      <c r="GH99">
        <v>1.8751500000000001</v>
      </c>
      <c r="GI99">
        <v>1.87757</v>
      </c>
      <c r="GJ99">
        <v>1.8733900000000001</v>
      </c>
      <c r="GK99">
        <v>1.87107</v>
      </c>
      <c r="GL99">
        <v>1.87845</v>
      </c>
      <c r="GM99">
        <v>5</v>
      </c>
      <c r="GN99">
        <v>0</v>
      </c>
      <c r="GO99">
        <v>0</v>
      </c>
      <c r="GP99">
        <v>0</v>
      </c>
      <c r="GQ99" t="s">
        <v>371</v>
      </c>
      <c r="GR99" t="s">
        <v>372</v>
      </c>
      <c r="GS99" t="s">
        <v>373</v>
      </c>
      <c r="GT99" t="s">
        <v>373</v>
      </c>
      <c r="GU99" t="s">
        <v>373</v>
      </c>
      <c r="GV99" t="s">
        <v>373</v>
      </c>
      <c r="GW99">
        <v>0</v>
      </c>
      <c r="GX99">
        <v>100</v>
      </c>
      <c r="GY99">
        <v>100</v>
      </c>
      <c r="GZ99">
        <v>-0.62</v>
      </c>
      <c r="HA99">
        <v>0.33789999999999998</v>
      </c>
      <c r="HB99">
        <v>-0.81486066454677497</v>
      </c>
      <c r="HC99">
        <v>1.17587188380478E-3</v>
      </c>
      <c r="HD99">
        <v>-6.2601144054332803E-7</v>
      </c>
      <c r="HE99">
        <v>2.41796582943236E-10</v>
      </c>
      <c r="HF99">
        <v>0.33783218796811998</v>
      </c>
      <c r="HG99">
        <v>0</v>
      </c>
      <c r="HH99">
        <v>0</v>
      </c>
      <c r="HI99">
        <v>0</v>
      </c>
      <c r="HJ99">
        <v>2</v>
      </c>
      <c r="HK99">
        <v>2154</v>
      </c>
      <c r="HL99">
        <v>1</v>
      </c>
      <c r="HM99">
        <v>23</v>
      </c>
      <c r="HN99">
        <v>0.9</v>
      </c>
      <c r="HO99">
        <v>0.7</v>
      </c>
      <c r="HP99">
        <v>18</v>
      </c>
      <c r="HQ99">
        <v>505.13099999999997</v>
      </c>
      <c r="HR99">
        <v>451.04399999999998</v>
      </c>
      <c r="HS99">
        <v>27.000800000000002</v>
      </c>
      <c r="HT99">
        <v>32.152000000000001</v>
      </c>
      <c r="HU99">
        <v>29.998999999999999</v>
      </c>
      <c r="HV99">
        <v>32.228000000000002</v>
      </c>
      <c r="HW99">
        <v>32.221200000000003</v>
      </c>
      <c r="HX99">
        <v>11.7477</v>
      </c>
      <c r="HY99">
        <v>11.4979</v>
      </c>
      <c r="HZ99">
        <v>4.1067900000000002</v>
      </c>
      <c r="IA99">
        <v>27</v>
      </c>
      <c r="IB99">
        <v>200</v>
      </c>
      <c r="IC99">
        <v>22.133299999999998</v>
      </c>
      <c r="ID99">
        <v>98.806700000000006</v>
      </c>
      <c r="IE99">
        <v>94.247600000000006</v>
      </c>
    </row>
    <row r="100" spans="1:239" x14ac:dyDescent="0.3">
      <c r="A100">
        <v>84</v>
      </c>
      <c r="B100">
        <v>1628189219.5999999</v>
      </c>
      <c r="C100">
        <v>14462</v>
      </c>
      <c r="D100" t="s">
        <v>791</v>
      </c>
      <c r="E100" t="s">
        <v>792</v>
      </c>
      <c r="F100">
        <v>0</v>
      </c>
      <c r="G100" t="s">
        <v>696</v>
      </c>
      <c r="H100" t="s">
        <v>777</v>
      </c>
      <c r="I100" t="s">
        <v>364</v>
      </c>
      <c r="J100">
        <v>1628189219.5999999</v>
      </c>
      <c r="K100">
        <f t="shared" si="92"/>
        <v>6.4912450951966063E-3</v>
      </c>
      <c r="L100">
        <f t="shared" si="93"/>
        <v>6.4912450951966063</v>
      </c>
      <c r="M100">
        <f t="shared" si="94"/>
        <v>8.6988944834721345</v>
      </c>
      <c r="N100">
        <f t="shared" si="95"/>
        <v>138.49799999999999</v>
      </c>
      <c r="O100">
        <f t="shared" si="96"/>
        <v>106.71669762936105</v>
      </c>
      <c r="P100">
        <f t="shared" si="97"/>
        <v>10.64587900503653</v>
      </c>
      <c r="Q100">
        <f t="shared" si="98"/>
        <v>13.81632849585</v>
      </c>
      <c r="R100">
        <f t="shared" si="99"/>
        <v>0.51803600067908295</v>
      </c>
      <c r="S100">
        <f t="shared" si="100"/>
        <v>2.9239865727433347</v>
      </c>
      <c r="T100">
        <f t="shared" si="101"/>
        <v>0.47192511587261982</v>
      </c>
      <c r="U100">
        <f t="shared" si="102"/>
        <v>0.29875329602200951</v>
      </c>
      <c r="V100">
        <f t="shared" si="103"/>
        <v>321.50817638137954</v>
      </c>
      <c r="W100">
        <f t="shared" si="104"/>
        <v>30.178581368901003</v>
      </c>
      <c r="X100">
        <f t="shared" si="105"/>
        <v>30.148599999999998</v>
      </c>
      <c r="Y100">
        <f t="shared" si="106"/>
        <v>4.2969502162051434</v>
      </c>
      <c r="Z100">
        <f t="shared" si="107"/>
        <v>69.940910542772798</v>
      </c>
      <c r="AA100">
        <f t="shared" si="108"/>
        <v>2.9748032273324996</v>
      </c>
      <c r="AB100">
        <f t="shared" si="109"/>
        <v>4.2533092638438559</v>
      </c>
      <c r="AC100">
        <f t="shared" si="110"/>
        <v>1.3221469888726438</v>
      </c>
      <c r="AD100">
        <f t="shared" si="111"/>
        <v>-286.26390869817033</v>
      </c>
      <c r="AE100">
        <f t="shared" si="112"/>
        <v>-28.028030018711174</v>
      </c>
      <c r="AF100">
        <f t="shared" si="113"/>
        <v>-2.1326177135304714</v>
      </c>
      <c r="AG100">
        <f t="shared" si="114"/>
        <v>5.0836199509675772</v>
      </c>
      <c r="AH100">
        <v>0</v>
      </c>
      <c r="AI100">
        <v>0</v>
      </c>
      <c r="AJ100">
        <f t="shared" si="115"/>
        <v>1</v>
      </c>
      <c r="AK100">
        <f t="shared" si="116"/>
        <v>0</v>
      </c>
      <c r="AL100">
        <f t="shared" si="117"/>
        <v>52192.282534679747</v>
      </c>
      <c r="AM100" t="s">
        <v>365</v>
      </c>
      <c r="AN100">
        <v>10238.9</v>
      </c>
      <c r="AO100">
        <v>302.21199999999999</v>
      </c>
      <c r="AP100">
        <v>4052.3</v>
      </c>
      <c r="AQ100">
        <f t="shared" si="118"/>
        <v>0.92542210596451402</v>
      </c>
      <c r="AR100">
        <v>-0.32343011824092399</v>
      </c>
      <c r="AS100" t="s">
        <v>793</v>
      </c>
      <c r="AT100">
        <v>10394.200000000001</v>
      </c>
      <c r="AU100">
        <v>699.21011999999996</v>
      </c>
      <c r="AV100">
        <v>1016.01</v>
      </c>
      <c r="AW100">
        <f t="shared" si="119"/>
        <v>0.31180783653704203</v>
      </c>
      <c r="AX100">
        <v>0.5</v>
      </c>
      <c r="AY100">
        <f t="shared" si="120"/>
        <v>1681.1808001976058</v>
      </c>
      <c r="AZ100">
        <f t="shared" si="121"/>
        <v>8.6988944834721345</v>
      </c>
      <c r="BA100">
        <f t="shared" si="122"/>
        <v>262.10267406861431</v>
      </c>
      <c r="BB100">
        <f t="shared" si="123"/>
        <v>5.3666593150793638E-3</v>
      </c>
      <c r="BC100">
        <f t="shared" si="124"/>
        <v>2.9884449956201218</v>
      </c>
      <c r="BD100">
        <f t="shared" si="125"/>
        <v>247.13299205299711</v>
      </c>
      <c r="BE100" t="s">
        <v>794</v>
      </c>
      <c r="BF100">
        <v>534.85</v>
      </c>
      <c r="BG100">
        <f t="shared" si="126"/>
        <v>534.85</v>
      </c>
      <c r="BH100">
        <f t="shared" si="127"/>
        <v>0.47357801596440974</v>
      </c>
      <c r="BI100">
        <f t="shared" si="128"/>
        <v>0.65840859589325806</v>
      </c>
      <c r="BJ100">
        <f t="shared" si="129"/>
        <v>0.86320772150279312</v>
      </c>
      <c r="BK100">
        <f t="shared" si="130"/>
        <v>0.44382287425854378</v>
      </c>
      <c r="BL100">
        <f t="shared" si="131"/>
        <v>0.80965833335111059</v>
      </c>
      <c r="BM100">
        <f t="shared" si="132"/>
        <v>0.50363950326335261</v>
      </c>
      <c r="BN100">
        <f t="shared" si="133"/>
        <v>0.49636049673664739</v>
      </c>
      <c r="BO100">
        <f t="shared" si="134"/>
        <v>1999.98</v>
      </c>
      <c r="BP100">
        <f t="shared" si="135"/>
        <v>1681.1808001976058</v>
      </c>
      <c r="BQ100">
        <f t="shared" si="136"/>
        <v>0.84059880608686377</v>
      </c>
      <c r="BR100">
        <f t="shared" si="137"/>
        <v>0.16075569574764725</v>
      </c>
      <c r="BS100">
        <v>6</v>
      </c>
      <c r="BT100">
        <v>0.5</v>
      </c>
      <c r="BU100" t="s">
        <v>368</v>
      </c>
      <c r="BV100">
        <v>2</v>
      </c>
      <c r="BW100">
        <v>1628189219.5999999</v>
      </c>
      <c r="BX100">
        <v>138.49799999999999</v>
      </c>
      <c r="BY100">
        <v>150.01</v>
      </c>
      <c r="BZ100">
        <v>29.8201</v>
      </c>
      <c r="CA100">
        <v>22.266500000000001</v>
      </c>
      <c r="CB100">
        <v>139.14500000000001</v>
      </c>
      <c r="CC100">
        <v>29.472799999999999</v>
      </c>
      <c r="CD100">
        <v>500.23899999999998</v>
      </c>
      <c r="CE100">
        <v>99.658299999999997</v>
      </c>
      <c r="CF100">
        <v>0.100025</v>
      </c>
      <c r="CG100">
        <v>29.970800000000001</v>
      </c>
      <c r="CH100">
        <v>30.148599999999998</v>
      </c>
      <c r="CI100">
        <v>999.9</v>
      </c>
      <c r="CJ100">
        <v>0</v>
      </c>
      <c r="CK100">
        <v>0</v>
      </c>
      <c r="CL100">
        <v>10002.5</v>
      </c>
      <c r="CM100">
        <v>0</v>
      </c>
      <c r="CN100">
        <v>2166.6</v>
      </c>
      <c r="CO100">
        <v>-11.5122</v>
      </c>
      <c r="CP100">
        <v>142.75399999999999</v>
      </c>
      <c r="CQ100">
        <v>153.42599999999999</v>
      </c>
      <c r="CR100">
        <v>7.5536500000000002</v>
      </c>
      <c r="CS100">
        <v>150.01</v>
      </c>
      <c r="CT100">
        <v>22.266500000000001</v>
      </c>
      <c r="CU100">
        <v>2.9718300000000002</v>
      </c>
      <c r="CV100">
        <v>2.2190400000000001</v>
      </c>
      <c r="CW100">
        <v>23.870899999999999</v>
      </c>
      <c r="CX100">
        <v>19.1005</v>
      </c>
      <c r="CY100">
        <v>1999.98</v>
      </c>
      <c r="CZ100">
        <v>0.97999099999999995</v>
      </c>
      <c r="DA100">
        <v>2.0008600000000001E-2</v>
      </c>
      <c r="DB100">
        <v>0</v>
      </c>
      <c r="DC100">
        <v>698.63300000000004</v>
      </c>
      <c r="DD100">
        <v>4.9996700000000001</v>
      </c>
      <c r="DE100">
        <v>14099.4</v>
      </c>
      <c r="DF100">
        <v>16733.8</v>
      </c>
      <c r="DG100">
        <v>47.5</v>
      </c>
      <c r="DH100">
        <v>49</v>
      </c>
      <c r="DI100">
        <v>48.186999999999998</v>
      </c>
      <c r="DJ100">
        <v>48.186999999999998</v>
      </c>
      <c r="DK100">
        <v>49</v>
      </c>
      <c r="DL100">
        <v>1955.06</v>
      </c>
      <c r="DM100">
        <v>39.92</v>
      </c>
      <c r="DN100">
        <v>0</v>
      </c>
      <c r="DO100">
        <v>147.59999990463299</v>
      </c>
      <c r="DP100">
        <v>0</v>
      </c>
      <c r="DQ100">
        <v>699.21011999999996</v>
      </c>
      <c r="DR100">
        <v>-2.86399999750655</v>
      </c>
      <c r="DS100">
        <v>-85.338461661731699</v>
      </c>
      <c r="DT100">
        <v>14109.444</v>
      </c>
      <c r="DU100">
        <v>15</v>
      </c>
      <c r="DV100">
        <v>1628189176.0999999</v>
      </c>
      <c r="DW100" t="s">
        <v>795</v>
      </c>
      <c r="DX100">
        <v>1628189156.0999999</v>
      </c>
      <c r="DY100">
        <v>1628189176.0999999</v>
      </c>
      <c r="DZ100">
        <v>91</v>
      </c>
      <c r="EA100">
        <v>1.6E-2</v>
      </c>
      <c r="EB100">
        <v>8.9999999999999993E-3</v>
      </c>
      <c r="EC100">
        <v>-0.63600000000000001</v>
      </c>
      <c r="ED100">
        <v>0.28699999999999998</v>
      </c>
      <c r="EE100">
        <v>150</v>
      </c>
      <c r="EF100">
        <v>22</v>
      </c>
      <c r="EG100">
        <v>0.13</v>
      </c>
      <c r="EH100">
        <v>0.01</v>
      </c>
      <c r="EI100">
        <v>8.8058227027976201</v>
      </c>
      <c r="EJ100">
        <v>-0.65176379099217396</v>
      </c>
      <c r="EK100">
        <v>0.100383432477331</v>
      </c>
      <c r="EL100">
        <v>1</v>
      </c>
      <c r="EM100">
        <v>0.50682695066176298</v>
      </c>
      <c r="EN100">
        <v>0.102026559170339</v>
      </c>
      <c r="EO100">
        <v>1.7880412406470599E-2</v>
      </c>
      <c r="EP100">
        <v>1</v>
      </c>
      <c r="EQ100">
        <v>2</v>
      </c>
      <c r="ER100">
        <v>2</v>
      </c>
      <c r="ES100" t="s">
        <v>370</v>
      </c>
      <c r="ET100">
        <v>2.9217599999999999</v>
      </c>
      <c r="EU100">
        <v>2.78653</v>
      </c>
      <c r="EV100">
        <v>3.61543E-2</v>
      </c>
      <c r="EW100">
        <v>3.8986100000000003E-2</v>
      </c>
      <c r="EX100">
        <v>0.134188</v>
      </c>
      <c r="EY100">
        <v>0.110675</v>
      </c>
      <c r="EZ100">
        <v>23464</v>
      </c>
      <c r="FA100">
        <v>20276.599999999999</v>
      </c>
      <c r="FB100">
        <v>24045.200000000001</v>
      </c>
      <c r="FC100">
        <v>20704.3</v>
      </c>
      <c r="FD100">
        <v>30579.9</v>
      </c>
      <c r="FE100">
        <v>26358.2</v>
      </c>
      <c r="FF100">
        <v>39156.5</v>
      </c>
      <c r="FG100">
        <v>32948.9</v>
      </c>
      <c r="FH100">
        <v>2.0226500000000001</v>
      </c>
      <c r="FI100">
        <v>1.83978</v>
      </c>
      <c r="FJ100">
        <v>8.1997399999999998E-2</v>
      </c>
      <c r="FK100">
        <v>0</v>
      </c>
      <c r="FL100">
        <v>28.813099999999999</v>
      </c>
      <c r="FM100">
        <v>999.9</v>
      </c>
      <c r="FN100">
        <v>30.68</v>
      </c>
      <c r="FO100">
        <v>42.923000000000002</v>
      </c>
      <c r="FP100">
        <v>26.638500000000001</v>
      </c>
      <c r="FQ100">
        <v>61.2789</v>
      </c>
      <c r="FR100">
        <v>33.926299999999998</v>
      </c>
      <c r="FS100">
        <v>1</v>
      </c>
      <c r="FT100">
        <v>0.358852</v>
      </c>
      <c r="FU100">
        <v>1.86195</v>
      </c>
      <c r="FV100">
        <v>20.4041</v>
      </c>
      <c r="FW100">
        <v>5.2479899999999997</v>
      </c>
      <c r="FX100">
        <v>11.997999999999999</v>
      </c>
      <c r="FY100">
        <v>4.9639499999999996</v>
      </c>
      <c r="FZ100">
        <v>3.3010000000000002</v>
      </c>
      <c r="GA100">
        <v>9999</v>
      </c>
      <c r="GB100">
        <v>9999</v>
      </c>
      <c r="GC100">
        <v>9999</v>
      </c>
      <c r="GD100">
        <v>999.9</v>
      </c>
      <c r="GE100">
        <v>1.87103</v>
      </c>
      <c r="GF100">
        <v>1.8763700000000001</v>
      </c>
      <c r="GG100">
        <v>1.87649</v>
      </c>
      <c r="GH100">
        <v>1.8751500000000001</v>
      </c>
      <c r="GI100">
        <v>1.8775500000000001</v>
      </c>
      <c r="GJ100">
        <v>1.87341</v>
      </c>
      <c r="GK100">
        <v>1.87107</v>
      </c>
      <c r="GL100">
        <v>1.8784400000000001</v>
      </c>
      <c r="GM100">
        <v>5</v>
      </c>
      <c r="GN100">
        <v>0</v>
      </c>
      <c r="GO100">
        <v>0</v>
      </c>
      <c r="GP100">
        <v>0</v>
      </c>
      <c r="GQ100" t="s">
        <v>371</v>
      </c>
      <c r="GR100" t="s">
        <v>372</v>
      </c>
      <c r="GS100" t="s">
        <v>373</v>
      </c>
      <c r="GT100" t="s">
        <v>373</v>
      </c>
      <c r="GU100" t="s">
        <v>373</v>
      </c>
      <c r="GV100" t="s">
        <v>373</v>
      </c>
      <c r="GW100">
        <v>0</v>
      </c>
      <c r="GX100">
        <v>100</v>
      </c>
      <c r="GY100">
        <v>100</v>
      </c>
      <c r="GZ100">
        <v>-0.64700000000000002</v>
      </c>
      <c r="HA100">
        <v>0.3473</v>
      </c>
      <c r="HB100">
        <v>-0.79937066117282596</v>
      </c>
      <c r="HC100">
        <v>1.17587188380478E-3</v>
      </c>
      <c r="HD100">
        <v>-6.2601144054332803E-7</v>
      </c>
      <c r="HE100">
        <v>2.41796582943236E-10</v>
      </c>
      <c r="HF100">
        <v>0.34734141258156997</v>
      </c>
      <c r="HG100">
        <v>0</v>
      </c>
      <c r="HH100">
        <v>0</v>
      </c>
      <c r="HI100">
        <v>0</v>
      </c>
      <c r="HJ100">
        <v>2</v>
      </c>
      <c r="HK100">
        <v>2154</v>
      </c>
      <c r="HL100">
        <v>1</v>
      </c>
      <c r="HM100">
        <v>23</v>
      </c>
      <c r="HN100">
        <v>1.1000000000000001</v>
      </c>
      <c r="HO100">
        <v>0.7</v>
      </c>
      <c r="HP100">
        <v>18</v>
      </c>
      <c r="HQ100">
        <v>505.13900000000001</v>
      </c>
      <c r="HR100">
        <v>451.91899999999998</v>
      </c>
      <c r="HS100">
        <v>27.0045</v>
      </c>
      <c r="HT100">
        <v>31.914200000000001</v>
      </c>
      <c r="HU100">
        <v>30.000299999999999</v>
      </c>
      <c r="HV100">
        <v>31.945699999999999</v>
      </c>
      <c r="HW100">
        <v>31.946899999999999</v>
      </c>
      <c r="HX100">
        <v>9.55593</v>
      </c>
      <c r="HY100">
        <v>10.819599999999999</v>
      </c>
      <c r="HZ100">
        <v>4.8300700000000001</v>
      </c>
      <c r="IA100">
        <v>27</v>
      </c>
      <c r="IB100">
        <v>150</v>
      </c>
      <c r="IC100">
        <v>22.168199999999999</v>
      </c>
      <c r="ID100">
        <v>98.858900000000006</v>
      </c>
      <c r="IE100">
        <v>94.277600000000007</v>
      </c>
    </row>
    <row r="101" spans="1:239" x14ac:dyDescent="0.3">
      <c r="A101">
        <v>85</v>
      </c>
      <c r="B101">
        <v>1628189330.5999999</v>
      </c>
      <c r="C101">
        <v>14573</v>
      </c>
      <c r="D101" t="s">
        <v>796</v>
      </c>
      <c r="E101" t="s">
        <v>797</v>
      </c>
      <c r="F101">
        <v>0</v>
      </c>
      <c r="G101" t="s">
        <v>696</v>
      </c>
      <c r="H101" t="s">
        <v>777</v>
      </c>
      <c r="I101" t="s">
        <v>364</v>
      </c>
      <c r="J101">
        <v>1628189330.5999999</v>
      </c>
      <c r="K101">
        <f t="shared" si="92"/>
        <v>6.8867589671547241E-3</v>
      </c>
      <c r="L101">
        <f t="shared" si="93"/>
        <v>6.8867589671547238</v>
      </c>
      <c r="M101">
        <f t="shared" si="94"/>
        <v>3.5202857710503692</v>
      </c>
      <c r="N101">
        <f t="shared" si="95"/>
        <v>95.045900000000003</v>
      </c>
      <c r="O101">
        <f t="shared" si="96"/>
        <v>81.666684164978122</v>
      </c>
      <c r="P101">
        <f t="shared" si="97"/>
        <v>8.1467722889014347</v>
      </c>
      <c r="Q101">
        <f t="shared" si="98"/>
        <v>9.4814343475665996</v>
      </c>
      <c r="R101">
        <f t="shared" si="99"/>
        <v>0.53656766221582586</v>
      </c>
      <c r="S101">
        <f t="shared" si="100"/>
        <v>2.9243876070383461</v>
      </c>
      <c r="T101">
        <f t="shared" si="101"/>
        <v>0.48727273271855426</v>
      </c>
      <c r="U101">
        <f t="shared" si="102"/>
        <v>0.308596132147474</v>
      </c>
      <c r="V101">
        <f t="shared" si="103"/>
        <v>321.49324493594332</v>
      </c>
      <c r="W101">
        <f t="shared" si="104"/>
        <v>30.328831728934766</v>
      </c>
      <c r="X101">
        <f t="shared" si="105"/>
        <v>30.500900000000001</v>
      </c>
      <c r="Y101">
        <f t="shared" si="106"/>
        <v>4.3845760255556074</v>
      </c>
      <c r="Z101">
        <f t="shared" si="107"/>
        <v>70.142855391360442</v>
      </c>
      <c r="AA101">
        <f t="shared" si="108"/>
        <v>3.0270672664803997</v>
      </c>
      <c r="AB101">
        <f t="shared" si="109"/>
        <v>4.3155746220922255</v>
      </c>
      <c r="AC101">
        <f t="shared" si="110"/>
        <v>1.3575087590752077</v>
      </c>
      <c r="AD101">
        <f t="shared" si="111"/>
        <v>-303.70607045152332</v>
      </c>
      <c r="AE101">
        <f t="shared" si="112"/>
        <v>-43.655938995303551</v>
      </c>
      <c r="AF101">
        <f t="shared" si="113"/>
        <v>-3.3312342011539569</v>
      </c>
      <c r="AG101">
        <f t="shared" si="114"/>
        <v>-29.199998712037505</v>
      </c>
      <c r="AH101">
        <v>0</v>
      </c>
      <c r="AI101">
        <v>0</v>
      </c>
      <c r="AJ101">
        <f t="shared" si="115"/>
        <v>1</v>
      </c>
      <c r="AK101">
        <f t="shared" si="116"/>
        <v>0</v>
      </c>
      <c r="AL101">
        <f t="shared" si="117"/>
        <v>52160.1014121931</v>
      </c>
      <c r="AM101" t="s">
        <v>365</v>
      </c>
      <c r="AN101">
        <v>10238.9</v>
      </c>
      <c r="AO101">
        <v>302.21199999999999</v>
      </c>
      <c r="AP101">
        <v>4052.3</v>
      </c>
      <c r="AQ101">
        <f t="shared" si="118"/>
        <v>0.92542210596451402</v>
      </c>
      <c r="AR101">
        <v>-0.32343011824092399</v>
      </c>
      <c r="AS101" t="s">
        <v>798</v>
      </c>
      <c r="AT101">
        <v>10393.799999999999</v>
      </c>
      <c r="AU101">
        <v>684.33259999999996</v>
      </c>
      <c r="AV101">
        <v>947.08699999999999</v>
      </c>
      <c r="AW101">
        <f t="shared" si="119"/>
        <v>0.27743428006086035</v>
      </c>
      <c r="AX101">
        <v>0.5</v>
      </c>
      <c r="AY101">
        <f t="shared" si="120"/>
        <v>1681.1049061844267</v>
      </c>
      <c r="AZ101">
        <f t="shared" si="121"/>
        <v>3.5202857710503692</v>
      </c>
      <c r="BA101">
        <f t="shared" si="122"/>
        <v>233.1980646770283</v>
      </c>
      <c r="BB101">
        <f t="shared" si="123"/>
        <v>2.2864223851534081E-3</v>
      </c>
      <c r="BC101">
        <f t="shared" si="124"/>
        <v>3.2786987890236063</v>
      </c>
      <c r="BD101">
        <f t="shared" si="125"/>
        <v>242.83448733978796</v>
      </c>
      <c r="BE101" t="s">
        <v>799</v>
      </c>
      <c r="BF101">
        <v>530.37</v>
      </c>
      <c r="BG101">
        <f t="shared" si="126"/>
        <v>530.37</v>
      </c>
      <c r="BH101">
        <f t="shared" si="127"/>
        <v>0.43999864848741455</v>
      </c>
      <c r="BI101">
        <f t="shared" si="128"/>
        <v>0.63053439144551349</v>
      </c>
      <c r="BJ101">
        <f t="shared" si="129"/>
        <v>0.88167936330364316</v>
      </c>
      <c r="BK101">
        <f t="shared" si="130"/>
        <v>0.40745012599340963</v>
      </c>
      <c r="BL101">
        <f t="shared" si="131"/>
        <v>0.82803736872308065</v>
      </c>
      <c r="BM101">
        <f t="shared" si="132"/>
        <v>0.48867542652645363</v>
      </c>
      <c r="BN101">
        <f t="shared" si="133"/>
        <v>0.51132457347354632</v>
      </c>
      <c r="BO101">
        <f t="shared" si="134"/>
        <v>1999.89</v>
      </c>
      <c r="BP101">
        <f t="shared" si="135"/>
        <v>1681.1049061844267</v>
      </c>
      <c r="BQ101">
        <f t="shared" si="136"/>
        <v>0.84059868601994436</v>
      </c>
      <c r="BR101">
        <f t="shared" si="137"/>
        <v>0.16075546401849267</v>
      </c>
      <c r="BS101">
        <v>6</v>
      </c>
      <c r="BT101">
        <v>0.5</v>
      </c>
      <c r="BU101" t="s">
        <v>368</v>
      </c>
      <c r="BV101">
        <v>2</v>
      </c>
      <c r="BW101">
        <v>1628189330.5999999</v>
      </c>
      <c r="BX101">
        <v>95.045900000000003</v>
      </c>
      <c r="BY101">
        <v>100.054</v>
      </c>
      <c r="BZ101">
        <v>30.3446</v>
      </c>
      <c r="CA101">
        <v>22.334</v>
      </c>
      <c r="CB101">
        <v>95.783799999999999</v>
      </c>
      <c r="CC101">
        <v>30.004000000000001</v>
      </c>
      <c r="CD101">
        <v>500.17099999999999</v>
      </c>
      <c r="CE101">
        <v>99.656199999999998</v>
      </c>
      <c r="CF101">
        <v>0.100174</v>
      </c>
      <c r="CG101">
        <v>30.224</v>
      </c>
      <c r="CH101">
        <v>30.500900000000001</v>
      </c>
      <c r="CI101">
        <v>999.9</v>
      </c>
      <c r="CJ101">
        <v>0</v>
      </c>
      <c r="CK101">
        <v>0</v>
      </c>
      <c r="CL101">
        <v>10005</v>
      </c>
      <c r="CM101">
        <v>0</v>
      </c>
      <c r="CN101">
        <v>2174</v>
      </c>
      <c r="CO101">
        <v>-5.0086000000000004</v>
      </c>
      <c r="CP101">
        <v>98.020200000000003</v>
      </c>
      <c r="CQ101">
        <v>102.34</v>
      </c>
      <c r="CR101">
        <v>8.0105500000000003</v>
      </c>
      <c r="CS101">
        <v>100.054</v>
      </c>
      <c r="CT101">
        <v>22.334</v>
      </c>
      <c r="CU101">
        <v>3.0240300000000002</v>
      </c>
      <c r="CV101">
        <v>2.22573</v>
      </c>
      <c r="CW101">
        <v>24.160799999999998</v>
      </c>
      <c r="CX101">
        <v>19.148700000000002</v>
      </c>
      <c r="CY101">
        <v>1999.89</v>
      </c>
      <c r="CZ101">
        <v>0.97999099999999995</v>
      </c>
      <c r="DA101">
        <v>2.0008600000000001E-2</v>
      </c>
      <c r="DB101">
        <v>0</v>
      </c>
      <c r="DC101">
        <v>683.91700000000003</v>
      </c>
      <c r="DD101">
        <v>4.9996700000000001</v>
      </c>
      <c r="DE101">
        <v>13817.5</v>
      </c>
      <c r="DF101">
        <v>16733.099999999999</v>
      </c>
      <c r="DG101">
        <v>47.686999999999998</v>
      </c>
      <c r="DH101">
        <v>49.625</v>
      </c>
      <c r="DI101">
        <v>48.375</v>
      </c>
      <c r="DJ101">
        <v>48.686999999999998</v>
      </c>
      <c r="DK101">
        <v>49.125</v>
      </c>
      <c r="DL101">
        <v>1954.97</v>
      </c>
      <c r="DM101">
        <v>39.909999999999997</v>
      </c>
      <c r="DN101">
        <v>0</v>
      </c>
      <c r="DO101">
        <v>110.40000009536701</v>
      </c>
      <c r="DP101">
        <v>0</v>
      </c>
      <c r="DQ101">
        <v>684.33259999999996</v>
      </c>
      <c r="DR101">
        <v>-5.1231538335968301</v>
      </c>
      <c r="DS101">
        <v>-79.099999844395398</v>
      </c>
      <c r="DT101">
        <v>13827.691999999999</v>
      </c>
      <c r="DU101">
        <v>15</v>
      </c>
      <c r="DV101">
        <v>1628189287.5999999</v>
      </c>
      <c r="DW101" t="s">
        <v>800</v>
      </c>
      <c r="DX101">
        <v>1628189280.0999999</v>
      </c>
      <c r="DY101">
        <v>1628189287.5999999</v>
      </c>
      <c r="DZ101">
        <v>92</v>
      </c>
      <c r="EA101">
        <v>-4.5999999999999999E-2</v>
      </c>
      <c r="EB101">
        <v>-7.0000000000000001E-3</v>
      </c>
      <c r="EC101">
        <v>-0.73299999999999998</v>
      </c>
      <c r="ED101">
        <v>0.29299999999999998</v>
      </c>
      <c r="EE101">
        <v>100</v>
      </c>
      <c r="EF101">
        <v>22</v>
      </c>
      <c r="EG101">
        <v>0.17</v>
      </c>
      <c r="EH101">
        <v>0.02</v>
      </c>
      <c r="EI101">
        <v>3.64605310575782</v>
      </c>
      <c r="EJ101">
        <v>-0.60812654044830206</v>
      </c>
      <c r="EK101">
        <v>9.4928711407130606E-2</v>
      </c>
      <c r="EL101">
        <v>1</v>
      </c>
      <c r="EM101">
        <v>0.51820729377183605</v>
      </c>
      <c r="EN101">
        <v>0.12371432153177001</v>
      </c>
      <c r="EO101">
        <v>1.96396048334046E-2</v>
      </c>
      <c r="EP101">
        <v>1</v>
      </c>
      <c r="EQ101">
        <v>2</v>
      </c>
      <c r="ER101">
        <v>2</v>
      </c>
      <c r="ES101" t="s">
        <v>370</v>
      </c>
      <c r="ET101">
        <v>2.9214600000000002</v>
      </c>
      <c r="EU101">
        <v>2.7867099999999998</v>
      </c>
      <c r="EV101">
        <v>2.5383900000000001E-2</v>
      </c>
      <c r="EW101">
        <v>2.6635300000000001E-2</v>
      </c>
      <c r="EX101">
        <v>0.135827</v>
      </c>
      <c r="EY101">
        <v>0.110897</v>
      </c>
      <c r="EZ101">
        <v>23718.2</v>
      </c>
      <c r="FA101">
        <v>20528.8</v>
      </c>
      <c r="FB101">
        <v>24037.9</v>
      </c>
      <c r="FC101">
        <v>20696.7</v>
      </c>
      <c r="FD101">
        <v>30513.3</v>
      </c>
      <c r="FE101">
        <v>26342</v>
      </c>
      <c r="FF101">
        <v>39145.1</v>
      </c>
      <c r="FG101">
        <v>32936.699999999997</v>
      </c>
      <c r="FH101">
        <v>2.0220500000000001</v>
      </c>
      <c r="FI101">
        <v>1.8377699999999999</v>
      </c>
      <c r="FJ101">
        <v>5.8807400000000003E-2</v>
      </c>
      <c r="FK101">
        <v>0</v>
      </c>
      <c r="FL101">
        <v>29.543900000000001</v>
      </c>
      <c r="FM101">
        <v>999.9</v>
      </c>
      <c r="FN101">
        <v>30.741</v>
      </c>
      <c r="FO101">
        <v>42.883000000000003</v>
      </c>
      <c r="FP101">
        <v>26.6356</v>
      </c>
      <c r="FQ101">
        <v>60.978900000000003</v>
      </c>
      <c r="FR101">
        <v>34.519199999999998</v>
      </c>
      <c r="FS101">
        <v>1</v>
      </c>
      <c r="FT101">
        <v>0.37157499999999999</v>
      </c>
      <c r="FU101">
        <v>2.2436699999999998</v>
      </c>
      <c r="FV101">
        <v>20.399799999999999</v>
      </c>
      <c r="FW101">
        <v>5.2473900000000002</v>
      </c>
      <c r="FX101">
        <v>11.997999999999999</v>
      </c>
      <c r="FY101">
        <v>4.9644000000000004</v>
      </c>
      <c r="FZ101">
        <v>3.3010000000000002</v>
      </c>
      <c r="GA101">
        <v>9999</v>
      </c>
      <c r="GB101">
        <v>9999</v>
      </c>
      <c r="GC101">
        <v>9999</v>
      </c>
      <c r="GD101">
        <v>999.9</v>
      </c>
      <c r="GE101">
        <v>1.87103</v>
      </c>
      <c r="GF101">
        <v>1.8763700000000001</v>
      </c>
      <c r="GG101">
        <v>1.87652</v>
      </c>
      <c r="GH101">
        <v>1.8751500000000001</v>
      </c>
      <c r="GI101">
        <v>1.87754</v>
      </c>
      <c r="GJ101">
        <v>1.8733299999999999</v>
      </c>
      <c r="GK101">
        <v>1.8710599999999999</v>
      </c>
      <c r="GL101">
        <v>1.87843</v>
      </c>
      <c r="GM101">
        <v>5</v>
      </c>
      <c r="GN101">
        <v>0</v>
      </c>
      <c r="GO101">
        <v>0</v>
      </c>
      <c r="GP101">
        <v>0</v>
      </c>
      <c r="GQ101" t="s">
        <v>371</v>
      </c>
      <c r="GR101" t="s">
        <v>372</v>
      </c>
      <c r="GS101" t="s">
        <v>373</v>
      </c>
      <c r="GT101" t="s">
        <v>373</v>
      </c>
      <c r="GU101" t="s">
        <v>373</v>
      </c>
      <c r="GV101" t="s">
        <v>373</v>
      </c>
      <c r="GW101">
        <v>0</v>
      </c>
      <c r="GX101">
        <v>100</v>
      </c>
      <c r="GY101">
        <v>100</v>
      </c>
      <c r="GZ101">
        <v>-0.73799999999999999</v>
      </c>
      <c r="HA101">
        <v>0.34060000000000001</v>
      </c>
      <c r="HB101">
        <v>-0.84507857433948197</v>
      </c>
      <c r="HC101">
        <v>1.17587188380478E-3</v>
      </c>
      <c r="HD101">
        <v>-6.2601144054332803E-7</v>
      </c>
      <c r="HE101">
        <v>2.41796582943236E-10</v>
      </c>
      <c r="HF101">
        <v>0.34056791237303302</v>
      </c>
      <c r="HG101">
        <v>0</v>
      </c>
      <c r="HH101">
        <v>0</v>
      </c>
      <c r="HI101">
        <v>0</v>
      </c>
      <c r="HJ101">
        <v>2</v>
      </c>
      <c r="HK101">
        <v>2154</v>
      </c>
      <c r="HL101">
        <v>1</v>
      </c>
      <c r="HM101">
        <v>23</v>
      </c>
      <c r="HN101">
        <v>0.8</v>
      </c>
      <c r="HO101">
        <v>0.7</v>
      </c>
      <c r="HP101">
        <v>18</v>
      </c>
      <c r="HQ101">
        <v>505.10700000000003</v>
      </c>
      <c r="HR101">
        <v>450.90499999999997</v>
      </c>
      <c r="HS101">
        <v>27.003599999999999</v>
      </c>
      <c r="HT101">
        <v>32.0501</v>
      </c>
      <c r="HU101">
        <v>30.000900000000001</v>
      </c>
      <c r="HV101">
        <v>31.989599999999999</v>
      </c>
      <c r="HW101">
        <v>31.982500000000002</v>
      </c>
      <c r="HX101">
        <v>7.3439500000000004</v>
      </c>
      <c r="HY101">
        <v>10.6906</v>
      </c>
      <c r="HZ101">
        <v>5.3614199999999999</v>
      </c>
      <c r="IA101">
        <v>27</v>
      </c>
      <c r="IB101">
        <v>100</v>
      </c>
      <c r="IC101">
        <v>22.165900000000001</v>
      </c>
      <c r="ID101">
        <v>98.829800000000006</v>
      </c>
      <c r="IE101">
        <v>94.242800000000003</v>
      </c>
    </row>
    <row r="102" spans="1:239" x14ac:dyDescent="0.3">
      <c r="A102">
        <v>86</v>
      </c>
      <c r="B102">
        <v>1628189457.0999999</v>
      </c>
      <c r="C102">
        <v>14699.5</v>
      </c>
      <c r="D102" t="s">
        <v>801</v>
      </c>
      <c r="E102" t="s">
        <v>802</v>
      </c>
      <c r="F102">
        <v>0</v>
      </c>
      <c r="G102" t="s">
        <v>696</v>
      </c>
      <c r="H102" t="s">
        <v>777</v>
      </c>
      <c r="I102" t="s">
        <v>364</v>
      </c>
      <c r="J102">
        <v>1628189457.0999999</v>
      </c>
      <c r="K102">
        <f t="shared" si="92"/>
        <v>7.1629454672173087E-3</v>
      </c>
      <c r="L102">
        <f t="shared" si="93"/>
        <v>7.162945467217309</v>
      </c>
      <c r="M102">
        <f t="shared" si="94"/>
        <v>0.89049887827880037</v>
      </c>
      <c r="N102">
        <f t="shared" si="95"/>
        <v>73.367099999999994</v>
      </c>
      <c r="O102">
        <f t="shared" si="96"/>
        <v>68.940695485619813</v>
      </c>
      <c r="P102">
        <f t="shared" si="97"/>
        <v>6.8775312961812407</v>
      </c>
      <c r="Q102">
        <f t="shared" si="98"/>
        <v>7.3191098930138994</v>
      </c>
      <c r="R102">
        <f t="shared" si="99"/>
        <v>0.55121793336373459</v>
      </c>
      <c r="S102">
        <f t="shared" si="100"/>
        <v>2.9227021188457782</v>
      </c>
      <c r="T102">
        <f t="shared" si="101"/>
        <v>0.49930664798415042</v>
      </c>
      <c r="U102">
        <f t="shared" si="102"/>
        <v>0.31632227986433126</v>
      </c>
      <c r="V102">
        <f t="shared" si="103"/>
        <v>321.51238538127831</v>
      </c>
      <c r="W102">
        <f t="shared" si="104"/>
        <v>30.429874425132695</v>
      </c>
      <c r="X102">
        <f t="shared" si="105"/>
        <v>30.695699999999999</v>
      </c>
      <c r="Y102">
        <f t="shared" si="106"/>
        <v>4.4336928599537559</v>
      </c>
      <c r="Z102">
        <f t="shared" si="107"/>
        <v>70.122333176343261</v>
      </c>
      <c r="AA102">
        <f t="shared" si="108"/>
        <v>3.0562806273567</v>
      </c>
      <c r="AB102">
        <f t="shared" si="109"/>
        <v>4.3584981972444954</v>
      </c>
      <c r="AC102">
        <f t="shared" si="110"/>
        <v>1.3774122325970559</v>
      </c>
      <c r="AD102">
        <f t="shared" si="111"/>
        <v>-315.88589510428329</v>
      </c>
      <c r="AE102">
        <f t="shared" si="112"/>
        <v>-47.113046272732781</v>
      </c>
      <c r="AF102">
        <f t="shared" si="113"/>
        <v>-3.6036478603154136</v>
      </c>
      <c r="AG102">
        <f t="shared" si="114"/>
        <v>-45.090203856053158</v>
      </c>
      <c r="AH102">
        <v>0</v>
      </c>
      <c r="AI102">
        <v>0</v>
      </c>
      <c r="AJ102">
        <f t="shared" si="115"/>
        <v>1</v>
      </c>
      <c r="AK102">
        <f t="shared" si="116"/>
        <v>0</v>
      </c>
      <c r="AL102">
        <f t="shared" si="117"/>
        <v>52082.420897465759</v>
      </c>
      <c r="AM102" t="s">
        <v>365</v>
      </c>
      <c r="AN102">
        <v>10238.9</v>
      </c>
      <c r="AO102">
        <v>302.21199999999999</v>
      </c>
      <c r="AP102">
        <v>4052.3</v>
      </c>
      <c r="AQ102">
        <f t="shared" si="118"/>
        <v>0.92542210596451402</v>
      </c>
      <c r="AR102">
        <v>-0.32343011824092399</v>
      </c>
      <c r="AS102" t="s">
        <v>803</v>
      </c>
      <c r="AT102">
        <v>10392.799999999999</v>
      </c>
      <c r="AU102">
        <v>676.0018</v>
      </c>
      <c r="AV102">
        <v>896.96900000000005</v>
      </c>
      <c r="AW102">
        <f t="shared" si="119"/>
        <v>0.24634875898721142</v>
      </c>
      <c r="AX102">
        <v>0.5</v>
      </c>
      <c r="AY102">
        <f t="shared" si="120"/>
        <v>1681.2057001975536</v>
      </c>
      <c r="AZ102">
        <f t="shared" si="121"/>
        <v>0.89049887827880037</v>
      </c>
      <c r="BA102">
        <f t="shared" si="122"/>
        <v>207.08146892294658</v>
      </c>
      <c r="BB102">
        <f t="shared" si="123"/>
        <v>7.2205857758933316E-4</v>
      </c>
      <c r="BC102">
        <f t="shared" si="124"/>
        <v>3.5177704023215965</v>
      </c>
      <c r="BD102">
        <f t="shared" si="125"/>
        <v>239.40468234757012</v>
      </c>
      <c r="BE102" t="s">
        <v>804</v>
      </c>
      <c r="BF102">
        <v>525.92999999999995</v>
      </c>
      <c r="BG102">
        <f t="shared" si="126"/>
        <v>525.92999999999995</v>
      </c>
      <c r="BH102">
        <f t="shared" si="127"/>
        <v>0.41365866601855816</v>
      </c>
      <c r="BI102">
        <f t="shared" si="128"/>
        <v>0.59553631828460074</v>
      </c>
      <c r="BJ102">
        <f t="shared" si="129"/>
        <v>0.89478160261118367</v>
      </c>
      <c r="BK102">
        <f t="shared" si="130"/>
        <v>0.37152517750947028</v>
      </c>
      <c r="BL102">
        <f t="shared" si="131"/>
        <v>0.84140185510313359</v>
      </c>
      <c r="BM102">
        <f t="shared" si="132"/>
        <v>0.46332778385415546</v>
      </c>
      <c r="BN102">
        <f t="shared" si="133"/>
        <v>0.53667221614584459</v>
      </c>
      <c r="BO102">
        <f t="shared" si="134"/>
        <v>2000.01</v>
      </c>
      <c r="BP102">
        <f t="shared" si="135"/>
        <v>1681.2057001975536</v>
      </c>
      <c r="BQ102">
        <f t="shared" si="136"/>
        <v>0.84059864710554122</v>
      </c>
      <c r="BR102">
        <f t="shared" si="137"/>
        <v>0.16075538891369459</v>
      </c>
      <c r="BS102">
        <v>6</v>
      </c>
      <c r="BT102">
        <v>0.5</v>
      </c>
      <c r="BU102" t="s">
        <v>368</v>
      </c>
      <c r="BV102">
        <v>2</v>
      </c>
      <c r="BW102">
        <v>1628189457.0999999</v>
      </c>
      <c r="BX102">
        <v>73.367099999999994</v>
      </c>
      <c r="BY102">
        <v>75.065899999999999</v>
      </c>
      <c r="BZ102">
        <v>30.636299999999999</v>
      </c>
      <c r="CA102">
        <v>22.3062</v>
      </c>
      <c r="CB102">
        <v>74.011700000000005</v>
      </c>
      <c r="CC102">
        <v>30.2989</v>
      </c>
      <c r="CD102">
        <v>500.12599999999998</v>
      </c>
      <c r="CE102">
        <v>99.66</v>
      </c>
      <c r="CF102">
        <v>0.100109</v>
      </c>
      <c r="CG102">
        <v>30.396699999999999</v>
      </c>
      <c r="CH102">
        <v>30.695699999999999</v>
      </c>
      <c r="CI102">
        <v>999.9</v>
      </c>
      <c r="CJ102">
        <v>0</v>
      </c>
      <c r="CK102">
        <v>0</v>
      </c>
      <c r="CL102">
        <v>9995</v>
      </c>
      <c r="CM102">
        <v>0</v>
      </c>
      <c r="CN102">
        <v>2170.12</v>
      </c>
      <c r="CO102">
        <v>-1.69879</v>
      </c>
      <c r="CP102">
        <v>75.6858</v>
      </c>
      <c r="CQ102">
        <v>76.778499999999994</v>
      </c>
      <c r="CR102">
        <v>8.3301099999999995</v>
      </c>
      <c r="CS102">
        <v>75.065899999999999</v>
      </c>
      <c r="CT102">
        <v>22.3062</v>
      </c>
      <c r="CU102">
        <v>3.05321</v>
      </c>
      <c r="CV102">
        <v>2.2230400000000001</v>
      </c>
      <c r="CW102">
        <v>24.321000000000002</v>
      </c>
      <c r="CX102">
        <v>19.129300000000001</v>
      </c>
      <c r="CY102">
        <v>2000.01</v>
      </c>
      <c r="CZ102">
        <v>0.97999400000000003</v>
      </c>
      <c r="DA102">
        <v>2.0005599999999998E-2</v>
      </c>
      <c r="DB102">
        <v>0</v>
      </c>
      <c r="DC102">
        <v>675.48199999999997</v>
      </c>
      <c r="DD102">
        <v>4.9996700000000001</v>
      </c>
      <c r="DE102">
        <v>13674.9</v>
      </c>
      <c r="DF102">
        <v>16734.099999999999</v>
      </c>
      <c r="DG102">
        <v>47.936999999999998</v>
      </c>
      <c r="DH102">
        <v>50.311999999999998</v>
      </c>
      <c r="DI102">
        <v>48.686999999999998</v>
      </c>
      <c r="DJ102">
        <v>49.311999999999998</v>
      </c>
      <c r="DK102">
        <v>49.5</v>
      </c>
      <c r="DL102">
        <v>1955.1</v>
      </c>
      <c r="DM102">
        <v>39.909999999999997</v>
      </c>
      <c r="DN102">
        <v>0</v>
      </c>
      <c r="DO102">
        <v>126</v>
      </c>
      <c r="DP102">
        <v>0</v>
      </c>
      <c r="DQ102">
        <v>676.0018</v>
      </c>
      <c r="DR102">
        <v>-1.66576922595573</v>
      </c>
      <c r="DS102">
        <v>-29.461538366646899</v>
      </c>
      <c r="DT102">
        <v>13679.288</v>
      </c>
      <c r="DU102">
        <v>15</v>
      </c>
      <c r="DV102">
        <v>1628189414.0999999</v>
      </c>
      <c r="DW102" t="s">
        <v>805</v>
      </c>
      <c r="DX102">
        <v>1628189397.0999999</v>
      </c>
      <c r="DY102">
        <v>1628189414.0999999</v>
      </c>
      <c r="DZ102">
        <v>93</v>
      </c>
      <c r="EA102">
        <v>0.11700000000000001</v>
      </c>
      <c r="EB102">
        <v>-3.0000000000000001E-3</v>
      </c>
      <c r="EC102">
        <v>-0.64300000000000002</v>
      </c>
      <c r="ED102">
        <v>0.29299999999999998</v>
      </c>
      <c r="EE102">
        <v>75</v>
      </c>
      <c r="EF102">
        <v>22</v>
      </c>
      <c r="EG102">
        <v>0.45</v>
      </c>
      <c r="EH102">
        <v>0.01</v>
      </c>
      <c r="EI102">
        <v>0.96573548338631898</v>
      </c>
      <c r="EJ102">
        <v>-0.57326058002325198</v>
      </c>
      <c r="EK102">
        <v>8.7744592599765595E-2</v>
      </c>
      <c r="EL102">
        <v>1</v>
      </c>
      <c r="EM102">
        <v>0.53925927982487198</v>
      </c>
      <c r="EN102">
        <v>0.106973951190593</v>
      </c>
      <c r="EO102">
        <v>1.8145863522209298E-2</v>
      </c>
      <c r="EP102">
        <v>1</v>
      </c>
      <c r="EQ102">
        <v>2</v>
      </c>
      <c r="ER102">
        <v>2</v>
      </c>
      <c r="ES102" t="s">
        <v>370</v>
      </c>
      <c r="ET102">
        <v>2.92109</v>
      </c>
      <c r="EU102">
        <v>2.7865500000000001</v>
      </c>
      <c r="EV102">
        <v>1.9761000000000001E-2</v>
      </c>
      <c r="EW102">
        <v>2.0166799999999999E-2</v>
      </c>
      <c r="EX102">
        <v>0.13669400000000001</v>
      </c>
      <c r="EY102">
        <v>0.110766</v>
      </c>
      <c r="EZ102">
        <v>23841.8</v>
      </c>
      <c r="FA102">
        <v>20655.400000000001</v>
      </c>
      <c r="FB102">
        <v>24025.8</v>
      </c>
      <c r="FC102">
        <v>20687.900000000001</v>
      </c>
      <c r="FD102">
        <v>30469.1</v>
      </c>
      <c r="FE102">
        <v>26336.1</v>
      </c>
      <c r="FF102">
        <v>39126.400000000001</v>
      </c>
      <c r="FG102">
        <v>32924.199999999997</v>
      </c>
      <c r="FH102">
        <v>2.0195500000000002</v>
      </c>
      <c r="FI102">
        <v>1.8334699999999999</v>
      </c>
      <c r="FJ102">
        <v>4.5709300000000001E-2</v>
      </c>
      <c r="FK102">
        <v>0</v>
      </c>
      <c r="FL102">
        <v>29.952200000000001</v>
      </c>
      <c r="FM102">
        <v>999.9</v>
      </c>
      <c r="FN102">
        <v>30.716999999999999</v>
      </c>
      <c r="FO102">
        <v>42.994</v>
      </c>
      <c r="FP102">
        <v>26.768599999999999</v>
      </c>
      <c r="FQ102">
        <v>60.818899999999999</v>
      </c>
      <c r="FR102">
        <v>34.399000000000001</v>
      </c>
      <c r="FS102">
        <v>1</v>
      </c>
      <c r="FT102">
        <v>0.39194099999999998</v>
      </c>
      <c r="FU102">
        <v>2.4755699999999998</v>
      </c>
      <c r="FV102">
        <v>20.395600000000002</v>
      </c>
      <c r="FW102">
        <v>5.2472399999999997</v>
      </c>
      <c r="FX102">
        <v>11.997999999999999</v>
      </c>
      <c r="FY102">
        <v>4.9636500000000003</v>
      </c>
      <c r="FZ102">
        <v>3.3010000000000002</v>
      </c>
      <c r="GA102">
        <v>9999</v>
      </c>
      <c r="GB102">
        <v>9999</v>
      </c>
      <c r="GC102">
        <v>9999</v>
      </c>
      <c r="GD102">
        <v>999.9</v>
      </c>
      <c r="GE102">
        <v>1.87103</v>
      </c>
      <c r="GF102">
        <v>1.8763399999999999</v>
      </c>
      <c r="GG102">
        <v>1.8765099999999999</v>
      </c>
      <c r="GH102">
        <v>1.8751500000000001</v>
      </c>
      <c r="GI102">
        <v>1.8775200000000001</v>
      </c>
      <c r="GJ102">
        <v>1.8733200000000001</v>
      </c>
      <c r="GK102">
        <v>1.8710800000000001</v>
      </c>
      <c r="GL102">
        <v>1.87839</v>
      </c>
      <c r="GM102">
        <v>5</v>
      </c>
      <c r="GN102">
        <v>0</v>
      </c>
      <c r="GO102">
        <v>0</v>
      </c>
      <c r="GP102">
        <v>0</v>
      </c>
      <c r="GQ102" t="s">
        <v>371</v>
      </c>
      <c r="GR102" t="s">
        <v>372</v>
      </c>
      <c r="GS102" t="s">
        <v>373</v>
      </c>
      <c r="GT102" t="s">
        <v>373</v>
      </c>
      <c r="GU102" t="s">
        <v>373</v>
      </c>
      <c r="GV102" t="s">
        <v>373</v>
      </c>
      <c r="GW102">
        <v>0</v>
      </c>
      <c r="GX102">
        <v>100</v>
      </c>
      <c r="GY102">
        <v>100</v>
      </c>
      <c r="GZ102">
        <v>-0.64500000000000002</v>
      </c>
      <c r="HA102">
        <v>0.33739999999999998</v>
      </c>
      <c r="HB102">
        <v>-0.72831261080311205</v>
      </c>
      <c r="HC102">
        <v>1.17587188380478E-3</v>
      </c>
      <c r="HD102">
        <v>-6.2601144054332803E-7</v>
      </c>
      <c r="HE102">
        <v>2.41796582943236E-10</v>
      </c>
      <c r="HF102">
        <v>0.33744276690223701</v>
      </c>
      <c r="HG102">
        <v>0</v>
      </c>
      <c r="HH102">
        <v>0</v>
      </c>
      <c r="HI102">
        <v>0</v>
      </c>
      <c r="HJ102">
        <v>2</v>
      </c>
      <c r="HK102">
        <v>2154</v>
      </c>
      <c r="HL102">
        <v>1</v>
      </c>
      <c r="HM102">
        <v>23</v>
      </c>
      <c r="HN102">
        <v>1</v>
      </c>
      <c r="HO102">
        <v>0.7</v>
      </c>
      <c r="HP102">
        <v>18</v>
      </c>
      <c r="HQ102">
        <v>504.86200000000002</v>
      </c>
      <c r="HR102">
        <v>449.29899999999998</v>
      </c>
      <c r="HS102">
        <v>27.004300000000001</v>
      </c>
      <c r="HT102">
        <v>32.311799999999998</v>
      </c>
      <c r="HU102">
        <v>30.001000000000001</v>
      </c>
      <c r="HV102">
        <v>32.158000000000001</v>
      </c>
      <c r="HW102">
        <v>32.136400000000002</v>
      </c>
      <c r="HX102">
        <v>6.2263400000000004</v>
      </c>
      <c r="HY102">
        <v>11.5342</v>
      </c>
      <c r="HZ102">
        <v>5.8696099999999998</v>
      </c>
      <c r="IA102">
        <v>27</v>
      </c>
      <c r="IB102">
        <v>75</v>
      </c>
      <c r="IC102">
        <v>22.193200000000001</v>
      </c>
      <c r="ID102">
        <v>98.781400000000005</v>
      </c>
      <c r="IE102">
        <v>94.205299999999994</v>
      </c>
    </row>
    <row r="103" spans="1:239" x14ac:dyDescent="0.3">
      <c r="A103">
        <v>87</v>
      </c>
      <c r="B103">
        <v>1628189576</v>
      </c>
      <c r="C103">
        <v>14818.4000000954</v>
      </c>
      <c r="D103" t="s">
        <v>806</v>
      </c>
      <c r="E103" t="s">
        <v>807</v>
      </c>
      <c r="F103">
        <v>0</v>
      </c>
      <c r="G103" t="s">
        <v>696</v>
      </c>
      <c r="H103" t="s">
        <v>777</v>
      </c>
      <c r="I103" t="s">
        <v>364</v>
      </c>
      <c r="J103">
        <v>1628189576</v>
      </c>
      <c r="K103">
        <f t="shared" si="92"/>
        <v>7.3058388107294673E-3</v>
      </c>
      <c r="L103">
        <f t="shared" si="93"/>
        <v>7.3058388107294672</v>
      </c>
      <c r="M103">
        <f t="shared" si="94"/>
        <v>-1.6813171374431868</v>
      </c>
      <c r="N103">
        <f t="shared" si="95"/>
        <v>51.641300000000001</v>
      </c>
      <c r="O103">
        <f t="shared" si="96"/>
        <v>55.680241996742836</v>
      </c>
      <c r="P103">
        <f t="shared" si="97"/>
        <v>5.554507241855057</v>
      </c>
      <c r="Q103">
        <f t="shared" si="98"/>
        <v>5.1515935373554793</v>
      </c>
      <c r="R103">
        <f t="shared" si="99"/>
        <v>0.55669013167194092</v>
      </c>
      <c r="S103">
        <f t="shared" si="100"/>
        <v>2.9235327086213236</v>
      </c>
      <c r="T103">
        <f t="shared" si="101"/>
        <v>0.50380940676191266</v>
      </c>
      <c r="U103">
        <f t="shared" si="102"/>
        <v>0.31921235687696159</v>
      </c>
      <c r="V103">
        <f t="shared" si="103"/>
        <v>321.50223038119418</v>
      </c>
      <c r="W103">
        <f t="shared" si="104"/>
        <v>30.472360914695862</v>
      </c>
      <c r="X103">
        <f t="shared" si="105"/>
        <v>30.8245</v>
      </c>
      <c r="Y103">
        <f t="shared" si="106"/>
        <v>4.4664310863555379</v>
      </c>
      <c r="Z103">
        <f t="shared" si="107"/>
        <v>70.219383223591663</v>
      </c>
      <c r="AA103">
        <f t="shared" si="108"/>
        <v>3.0745081487480399</v>
      </c>
      <c r="AB103">
        <f t="shared" si="109"/>
        <v>4.3784322897827659</v>
      </c>
      <c r="AC103">
        <f t="shared" si="110"/>
        <v>1.391922937607498</v>
      </c>
      <c r="AD103">
        <f t="shared" si="111"/>
        <v>-322.18749155316954</v>
      </c>
      <c r="AE103">
        <f t="shared" si="112"/>
        <v>-54.865257744281621</v>
      </c>
      <c r="AF103">
        <f t="shared" si="113"/>
        <v>-4.1997419309908519</v>
      </c>
      <c r="AG103">
        <f t="shared" si="114"/>
        <v>-59.75026084724783</v>
      </c>
      <c r="AH103">
        <v>0</v>
      </c>
      <c r="AI103">
        <v>0</v>
      </c>
      <c r="AJ103">
        <f t="shared" si="115"/>
        <v>1</v>
      </c>
      <c r="AK103">
        <f t="shared" si="116"/>
        <v>0</v>
      </c>
      <c r="AL103">
        <f t="shared" si="117"/>
        <v>52092.367858625505</v>
      </c>
      <c r="AM103" t="s">
        <v>365</v>
      </c>
      <c r="AN103">
        <v>10238.9</v>
      </c>
      <c r="AO103">
        <v>302.21199999999999</v>
      </c>
      <c r="AP103">
        <v>4052.3</v>
      </c>
      <c r="AQ103">
        <f t="shared" si="118"/>
        <v>0.92542210596451402</v>
      </c>
      <c r="AR103">
        <v>-0.32343011824092399</v>
      </c>
      <c r="AS103" t="s">
        <v>808</v>
      </c>
      <c r="AT103">
        <v>10390.9</v>
      </c>
      <c r="AU103">
        <v>673.89764000000002</v>
      </c>
      <c r="AV103">
        <v>855.26199999999994</v>
      </c>
      <c r="AW103">
        <f t="shared" si="119"/>
        <v>0.21205707724650447</v>
      </c>
      <c r="AX103">
        <v>0.5</v>
      </c>
      <c r="AY103">
        <f t="shared" si="120"/>
        <v>1681.1550001975097</v>
      </c>
      <c r="AZ103">
        <f t="shared" si="121"/>
        <v>-1.6813171374431868</v>
      </c>
      <c r="BA103">
        <f t="shared" si="122"/>
        <v>178.25040787011528</v>
      </c>
      <c r="BB103">
        <f t="shared" si="123"/>
        <v>-8.0771078160118016E-4</v>
      </c>
      <c r="BC103">
        <f t="shared" si="124"/>
        <v>3.7380802607855848</v>
      </c>
      <c r="BD103">
        <f t="shared" si="125"/>
        <v>236.32871671506064</v>
      </c>
      <c r="BE103" t="s">
        <v>809</v>
      </c>
      <c r="BF103">
        <v>533.85</v>
      </c>
      <c r="BG103">
        <f t="shared" si="126"/>
        <v>533.85</v>
      </c>
      <c r="BH103">
        <f t="shared" si="127"/>
        <v>0.37580530878257179</v>
      </c>
      <c r="BI103">
        <f t="shared" si="128"/>
        <v>0.56427376700309873</v>
      </c>
      <c r="BJ103">
        <f t="shared" si="129"/>
        <v>0.90864954738592285</v>
      </c>
      <c r="BK103">
        <f t="shared" si="130"/>
        <v>0.32793483410179902</v>
      </c>
      <c r="BL103">
        <f t="shared" si="131"/>
        <v>0.85252346078278707</v>
      </c>
      <c r="BM103">
        <f t="shared" si="132"/>
        <v>0.44700787276032639</v>
      </c>
      <c r="BN103">
        <f t="shared" si="133"/>
        <v>0.55299212723967361</v>
      </c>
      <c r="BO103">
        <f t="shared" si="134"/>
        <v>1999.95</v>
      </c>
      <c r="BP103">
        <f t="shared" si="135"/>
        <v>1681.1550001975097</v>
      </c>
      <c r="BQ103">
        <f t="shared" si="136"/>
        <v>0.84059851506163141</v>
      </c>
      <c r="BR103">
        <f t="shared" si="137"/>
        <v>0.16075513406894881</v>
      </c>
      <c r="BS103">
        <v>6</v>
      </c>
      <c r="BT103">
        <v>0.5</v>
      </c>
      <c r="BU103" t="s">
        <v>368</v>
      </c>
      <c r="BV103">
        <v>2</v>
      </c>
      <c r="BW103">
        <v>1628189576</v>
      </c>
      <c r="BX103">
        <v>51.641300000000001</v>
      </c>
      <c r="BY103">
        <v>50.076700000000002</v>
      </c>
      <c r="BZ103">
        <v>30.819900000000001</v>
      </c>
      <c r="CA103">
        <v>22.324400000000001</v>
      </c>
      <c r="CB103">
        <v>52.298200000000001</v>
      </c>
      <c r="CC103">
        <v>30.4893</v>
      </c>
      <c r="CD103">
        <v>500.077</v>
      </c>
      <c r="CE103">
        <v>99.657399999999996</v>
      </c>
      <c r="CF103">
        <v>9.9839600000000001E-2</v>
      </c>
      <c r="CG103">
        <v>30.476400000000002</v>
      </c>
      <c r="CH103">
        <v>30.8245</v>
      </c>
      <c r="CI103">
        <v>999.9</v>
      </c>
      <c r="CJ103">
        <v>0</v>
      </c>
      <c r="CK103">
        <v>0</v>
      </c>
      <c r="CL103">
        <v>10000</v>
      </c>
      <c r="CM103">
        <v>0</v>
      </c>
      <c r="CN103">
        <v>640.25699999999995</v>
      </c>
      <c r="CO103">
        <v>1.5646599999999999</v>
      </c>
      <c r="CP103">
        <v>53.283499999999997</v>
      </c>
      <c r="CQ103">
        <v>51.220100000000002</v>
      </c>
      <c r="CR103">
        <v>8.4954400000000003</v>
      </c>
      <c r="CS103">
        <v>50.076700000000002</v>
      </c>
      <c r="CT103">
        <v>22.324400000000001</v>
      </c>
      <c r="CU103">
        <v>3.0714199999999998</v>
      </c>
      <c r="CV103">
        <v>2.22479</v>
      </c>
      <c r="CW103">
        <v>24.420300000000001</v>
      </c>
      <c r="CX103">
        <v>19.141999999999999</v>
      </c>
      <c r="CY103">
        <v>1999.95</v>
      </c>
      <c r="CZ103">
        <v>0.97999700000000001</v>
      </c>
      <c r="DA103">
        <v>2.0002700000000002E-2</v>
      </c>
      <c r="DB103">
        <v>0</v>
      </c>
      <c r="DC103">
        <v>673.68</v>
      </c>
      <c r="DD103">
        <v>4.9996700000000001</v>
      </c>
      <c r="DE103">
        <v>13417.2</v>
      </c>
      <c r="DF103">
        <v>16733.599999999999</v>
      </c>
      <c r="DG103">
        <v>48.311999999999998</v>
      </c>
      <c r="DH103">
        <v>50.75</v>
      </c>
      <c r="DI103">
        <v>49.061999999999998</v>
      </c>
      <c r="DJ103">
        <v>49.811999999999998</v>
      </c>
      <c r="DK103">
        <v>49.875</v>
      </c>
      <c r="DL103">
        <v>1955.05</v>
      </c>
      <c r="DM103">
        <v>39.9</v>
      </c>
      <c r="DN103">
        <v>0</v>
      </c>
      <c r="DO103">
        <v>118.799999952316</v>
      </c>
      <c r="DP103">
        <v>0</v>
      </c>
      <c r="DQ103">
        <v>673.89764000000002</v>
      </c>
      <c r="DR103">
        <v>-1.3797692590905799</v>
      </c>
      <c r="DS103">
        <v>-520.661539557227</v>
      </c>
      <c r="DT103">
        <v>13475.492</v>
      </c>
      <c r="DU103">
        <v>15</v>
      </c>
      <c r="DV103">
        <v>1628189533.0999999</v>
      </c>
      <c r="DW103" t="s">
        <v>810</v>
      </c>
      <c r="DX103">
        <v>1628189523.5999999</v>
      </c>
      <c r="DY103">
        <v>1628189533.0999999</v>
      </c>
      <c r="DZ103">
        <v>94</v>
      </c>
      <c r="EA103">
        <v>1.2E-2</v>
      </c>
      <c r="EB103">
        <v>-7.0000000000000001E-3</v>
      </c>
      <c r="EC103">
        <v>-0.65900000000000003</v>
      </c>
      <c r="ED103">
        <v>0.28299999999999997</v>
      </c>
      <c r="EE103">
        <v>50</v>
      </c>
      <c r="EF103">
        <v>22</v>
      </c>
      <c r="EG103">
        <v>0.25</v>
      </c>
      <c r="EH103">
        <v>0.01</v>
      </c>
      <c r="EI103">
        <v>-1.6154457336547301</v>
      </c>
      <c r="EJ103">
        <v>-0.661777648590965</v>
      </c>
      <c r="EK103">
        <v>0.104415371528842</v>
      </c>
      <c r="EL103">
        <v>1</v>
      </c>
      <c r="EM103">
        <v>0.54704674929834796</v>
      </c>
      <c r="EN103">
        <v>0.112048873140509</v>
      </c>
      <c r="EO103">
        <v>1.9375786538715901E-2</v>
      </c>
      <c r="EP103">
        <v>1</v>
      </c>
      <c r="EQ103">
        <v>2</v>
      </c>
      <c r="ER103">
        <v>2</v>
      </c>
      <c r="ES103" t="s">
        <v>370</v>
      </c>
      <c r="ET103">
        <v>2.9206400000000001</v>
      </c>
      <c r="EU103">
        <v>2.78633</v>
      </c>
      <c r="EV103">
        <v>1.40386E-2</v>
      </c>
      <c r="EW103">
        <v>1.35417E-2</v>
      </c>
      <c r="EX103">
        <v>0.13719999999999999</v>
      </c>
      <c r="EY103">
        <v>0.110765</v>
      </c>
      <c r="EZ103">
        <v>23962.3</v>
      </c>
      <c r="FA103">
        <v>20781.2</v>
      </c>
      <c r="FB103">
        <v>24008.400000000001</v>
      </c>
      <c r="FC103">
        <v>20675.400000000001</v>
      </c>
      <c r="FD103">
        <v>30432.2</v>
      </c>
      <c r="FE103">
        <v>26322.3</v>
      </c>
      <c r="FF103">
        <v>39099.9</v>
      </c>
      <c r="FG103">
        <v>32906.400000000001</v>
      </c>
      <c r="FH103">
        <v>2.01613</v>
      </c>
      <c r="FI103">
        <v>1.82775</v>
      </c>
      <c r="FJ103">
        <v>3.6679200000000002E-2</v>
      </c>
      <c r="FK103">
        <v>0</v>
      </c>
      <c r="FL103">
        <v>30.228100000000001</v>
      </c>
      <c r="FM103">
        <v>999.9</v>
      </c>
      <c r="FN103">
        <v>30.728999999999999</v>
      </c>
      <c r="FO103">
        <v>43.164999999999999</v>
      </c>
      <c r="FP103">
        <v>27.020099999999999</v>
      </c>
      <c r="FQ103">
        <v>61.0989</v>
      </c>
      <c r="FR103">
        <v>34.8157</v>
      </c>
      <c r="FS103">
        <v>1</v>
      </c>
      <c r="FT103">
        <v>0.418516</v>
      </c>
      <c r="FU103">
        <v>2.63083</v>
      </c>
      <c r="FV103">
        <v>20.392499999999998</v>
      </c>
      <c r="FW103">
        <v>5.2466400000000002</v>
      </c>
      <c r="FX103">
        <v>11.997999999999999</v>
      </c>
      <c r="FY103">
        <v>4.9638999999999998</v>
      </c>
      <c r="FZ103">
        <v>3.3010000000000002</v>
      </c>
      <c r="GA103">
        <v>9999</v>
      </c>
      <c r="GB103">
        <v>9999</v>
      </c>
      <c r="GC103">
        <v>9999</v>
      </c>
      <c r="GD103">
        <v>999.9</v>
      </c>
      <c r="GE103">
        <v>1.87103</v>
      </c>
      <c r="GF103">
        <v>1.8763399999999999</v>
      </c>
      <c r="GG103">
        <v>1.8764799999999999</v>
      </c>
      <c r="GH103">
        <v>1.8751500000000001</v>
      </c>
      <c r="GI103">
        <v>1.8774500000000001</v>
      </c>
      <c r="GJ103">
        <v>1.8733299999999999</v>
      </c>
      <c r="GK103">
        <v>1.87104</v>
      </c>
      <c r="GL103">
        <v>1.8783799999999999</v>
      </c>
      <c r="GM103">
        <v>5</v>
      </c>
      <c r="GN103">
        <v>0</v>
      </c>
      <c r="GO103">
        <v>0</v>
      </c>
      <c r="GP103">
        <v>0</v>
      </c>
      <c r="GQ103" t="s">
        <v>371</v>
      </c>
      <c r="GR103" t="s">
        <v>372</v>
      </c>
      <c r="GS103" t="s">
        <v>373</v>
      </c>
      <c r="GT103" t="s">
        <v>373</v>
      </c>
      <c r="GU103" t="s">
        <v>373</v>
      </c>
      <c r="GV103" t="s">
        <v>373</v>
      </c>
      <c r="GW103">
        <v>0</v>
      </c>
      <c r="GX103">
        <v>100</v>
      </c>
      <c r="GY103">
        <v>100</v>
      </c>
      <c r="GZ103">
        <v>-0.65700000000000003</v>
      </c>
      <c r="HA103">
        <v>0.3306</v>
      </c>
      <c r="HB103">
        <v>-0.71668924282684598</v>
      </c>
      <c r="HC103">
        <v>1.17587188380478E-3</v>
      </c>
      <c r="HD103">
        <v>-6.2601144054332803E-7</v>
      </c>
      <c r="HE103">
        <v>2.41796582943236E-10</v>
      </c>
      <c r="HF103">
        <v>0.33053619710925197</v>
      </c>
      <c r="HG103">
        <v>0</v>
      </c>
      <c r="HH103">
        <v>0</v>
      </c>
      <c r="HI103">
        <v>0</v>
      </c>
      <c r="HJ103">
        <v>2</v>
      </c>
      <c r="HK103">
        <v>2154</v>
      </c>
      <c r="HL103">
        <v>1</v>
      </c>
      <c r="HM103">
        <v>23</v>
      </c>
      <c r="HN103">
        <v>0.9</v>
      </c>
      <c r="HO103">
        <v>0.7</v>
      </c>
      <c r="HP103">
        <v>18</v>
      </c>
      <c r="HQ103">
        <v>504.69200000000001</v>
      </c>
      <c r="HR103">
        <v>447.42399999999998</v>
      </c>
      <c r="HS103">
        <v>26.9999</v>
      </c>
      <c r="HT103">
        <v>32.627499999999998</v>
      </c>
      <c r="HU103">
        <v>30.001000000000001</v>
      </c>
      <c r="HV103">
        <v>32.411299999999997</v>
      </c>
      <c r="HW103">
        <v>32.378</v>
      </c>
      <c r="HX103">
        <v>5.1121499999999997</v>
      </c>
      <c r="HY103">
        <v>12.9092</v>
      </c>
      <c r="HZ103">
        <v>6.52949</v>
      </c>
      <c r="IA103">
        <v>27</v>
      </c>
      <c r="IB103">
        <v>50</v>
      </c>
      <c r="IC103">
        <v>22.253</v>
      </c>
      <c r="ID103">
        <v>98.712900000000005</v>
      </c>
      <c r="IE103">
        <v>94.152100000000004</v>
      </c>
    </row>
    <row r="104" spans="1:239" x14ac:dyDescent="0.3">
      <c r="A104">
        <v>88</v>
      </c>
      <c r="B104">
        <v>1628189688.5</v>
      </c>
      <c r="C104">
        <v>14930.9000000954</v>
      </c>
      <c r="D104" t="s">
        <v>811</v>
      </c>
      <c r="E104" t="s">
        <v>812</v>
      </c>
      <c r="F104">
        <v>0</v>
      </c>
      <c r="G104" t="s">
        <v>696</v>
      </c>
      <c r="H104" t="s">
        <v>777</v>
      </c>
      <c r="I104" t="s">
        <v>364</v>
      </c>
      <c r="J104">
        <v>1628189688.5</v>
      </c>
      <c r="K104">
        <f t="shared" si="92"/>
        <v>7.0507049864506604E-3</v>
      </c>
      <c r="L104">
        <f t="shared" si="93"/>
        <v>7.0507049864506603</v>
      </c>
      <c r="M104">
        <f t="shared" si="94"/>
        <v>-4.4739119762234107</v>
      </c>
      <c r="N104">
        <f t="shared" si="95"/>
        <v>25.1495</v>
      </c>
      <c r="O104">
        <f t="shared" si="96"/>
        <v>38.490756447823429</v>
      </c>
      <c r="P104">
        <f t="shared" si="97"/>
        <v>3.8396209331806008</v>
      </c>
      <c r="Q104">
        <f t="shared" si="98"/>
        <v>2.5087723799329495</v>
      </c>
      <c r="R104">
        <f t="shared" si="99"/>
        <v>0.5554553562601604</v>
      </c>
      <c r="S104">
        <f t="shared" si="100"/>
        <v>2.91964312293132</v>
      </c>
      <c r="T104">
        <f t="shared" si="101"/>
        <v>0.50273406214988181</v>
      </c>
      <c r="U104">
        <f t="shared" si="102"/>
        <v>0.31852754319694349</v>
      </c>
      <c r="V104">
        <f t="shared" si="103"/>
        <v>321.53255438115804</v>
      </c>
      <c r="W104">
        <f t="shared" si="104"/>
        <v>30.24494817476419</v>
      </c>
      <c r="X104">
        <f t="shared" si="105"/>
        <v>30.488800000000001</v>
      </c>
      <c r="Y104">
        <f t="shared" si="106"/>
        <v>4.3815408342978035</v>
      </c>
      <c r="Z104">
        <f t="shared" si="107"/>
        <v>70.483463199939749</v>
      </c>
      <c r="AA104">
        <f t="shared" si="108"/>
        <v>3.0345177804855892</v>
      </c>
      <c r="AB104">
        <f t="shared" si="109"/>
        <v>4.3052904081594328</v>
      </c>
      <c r="AC104">
        <f t="shared" si="110"/>
        <v>1.3470230538122143</v>
      </c>
      <c r="AD104">
        <f t="shared" si="111"/>
        <v>-310.93608990247412</v>
      </c>
      <c r="AE104">
        <f t="shared" si="112"/>
        <v>-48.22852433332023</v>
      </c>
      <c r="AF104">
        <f t="shared" si="113"/>
        <v>-3.685154255214163</v>
      </c>
      <c r="AG104">
        <f t="shared" si="114"/>
        <v>-41.317214109850489</v>
      </c>
      <c r="AH104">
        <v>0</v>
      </c>
      <c r="AI104">
        <v>0</v>
      </c>
      <c r="AJ104">
        <f t="shared" si="115"/>
        <v>1</v>
      </c>
      <c r="AK104">
        <f t="shared" si="116"/>
        <v>0</v>
      </c>
      <c r="AL104">
        <f t="shared" si="117"/>
        <v>52031.855679536107</v>
      </c>
      <c r="AM104" t="s">
        <v>365</v>
      </c>
      <c r="AN104">
        <v>10238.9</v>
      </c>
      <c r="AO104">
        <v>302.21199999999999</v>
      </c>
      <c r="AP104">
        <v>4052.3</v>
      </c>
      <c r="AQ104">
        <f t="shared" si="118"/>
        <v>0.92542210596451402</v>
      </c>
      <c r="AR104">
        <v>-0.32343011824092399</v>
      </c>
      <c r="AS104" t="s">
        <v>813</v>
      </c>
      <c r="AT104">
        <v>10389.799999999999</v>
      </c>
      <c r="AU104">
        <v>679.43367999999998</v>
      </c>
      <c r="AV104">
        <v>819.95799999999997</v>
      </c>
      <c r="AW104">
        <f t="shared" si="119"/>
        <v>0.17137989994609482</v>
      </c>
      <c r="AX104">
        <v>0.5</v>
      </c>
      <c r="AY104">
        <f t="shared" si="120"/>
        <v>1681.314600197491</v>
      </c>
      <c r="AZ104">
        <f t="shared" si="121"/>
        <v>-4.4739119762234107</v>
      </c>
      <c r="BA104">
        <f t="shared" si="122"/>
        <v>144.0717639798772</v>
      </c>
      <c r="BB104">
        <f t="shared" si="123"/>
        <v>-2.4685932409645177E-3</v>
      </c>
      <c r="BC104">
        <f t="shared" si="124"/>
        <v>3.9420823993424055</v>
      </c>
      <c r="BD104">
        <f t="shared" si="125"/>
        <v>233.55009341829447</v>
      </c>
      <c r="BE104" t="s">
        <v>814</v>
      </c>
      <c r="BF104">
        <v>539.41999999999996</v>
      </c>
      <c r="BG104">
        <f t="shared" si="126"/>
        <v>539.41999999999996</v>
      </c>
      <c r="BH104">
        <f t="shared" si="127"/>
        <v>0.34213703628722447</v>
      </c>
      <c r="BI104">
        <f t="shared" si="128"/>
        <v>0.50091010843450789</v>
      </c>
      <c r="BJ104">
        <f t="shared" si="129"/>
        <v>0.92014016988909386</v>
      </c>
      <c r="BK104">
        <f t="shared" si="130"/>
        <v>0.27141555898065844</v>
      </c>
      <c r="BL104">
        <f t="shared" si="131"/>
        <v>0.86193763986338456</v>
      </c>
      <c r="BM104">
        <f t="shared" si="132"/>
        <v>0.39768551169224081</v>
      </c>
      <c r="BN104">
        <f t="shared" si="133"/>
        <v>0.60231448830775913</v>
      </c>
      <c r="BO104">
        <f t="shared" si="134"/>
        <v>2000.14</v>
      </c>
      <c r="BP104">
        <f t="shared" si="135"/>
        <v>1681.314600197491</v>
      </c>
      <c r="BQ104">
        <f t="shared" si="136"/>
        <v>0.84059845820667101</v>
      </c>
      <c r="BR104">
        <f t="shared" si="137"/>
        <v>0.16075502433887529</v>
      </c>
      <c r="BS104">
        <v>6</v>
      </c>
      <c r="BT104">
        <v>0.5</v>
      </c>
      <c r="BU104" t="s">
        <v>368</v>
      </c>
      <c r="BV104">
        <v>2</v>
      </c>
      <c r="BW104">
        <v>1628189688.5</v>
      </c>
      <c r="BX104">
        <v>25.1495</v>
      </c>
      <c r="BY104">
        <v>19.994199999999999</v>
      </c>
      <c r="BZ104">
        <v>30.419899999999998</v>
      </c>
      <c r="CA104">
        <v>22.217400000000001</v>
      </c>
      <c r="CB104">
        <v>25.844899999999999</v>
      </c>
      <c r="CC104">
        <v>30.0945</v>
      </c>
      <c r="CD104">
        <v>500.05900000000003</v>
      </c>
      <c r="CE104">
        <v>99.654399999999995</v>
      </c>
      <c r="CF104">
        <v>9.99641E-2</v>
      </c>
      <c r="CG104">
        <v>30.182400000000001</v>
      </c>
      <c r="CH104">
        <v>30.488800000000001</v>
      </c>
      <c r="CI104">
        <v>999.9</v>
      </c>
      <c r="CJ104">
        <v>0</v>
      </c>
      <c r="CK104">
        <v>0</v>
      </c>
      <c r="CL104">
        <v>9978.1200000000008</v>
      </c>
      <c r="CM104">
        <v>0</v>
      </c>
      <c r="CN104">
        <v>419.50900000000001</v>
      </c>
      <c r="CO104">
        <v>5.1552600000000002</v>
      </c>
      <c r="CP104">
        <v>25.938500000000001</v>
      </c>
      <c r="CQ104">
        <v>20.448499999999999</v>
      </c>
      <c r="CR104">
        <v>8.2025199999999998</v>
      </c>
      <c r="CS104">
        <v>19.994199999999999</v>
      </c>
      <c r="CT104">
        <v>22.217400000000001</v>
      </c>
      <c r="CU104">
        <v>3.0314800000000002</v>
      </c>
      <c r="CV104">
        <v>2.2140599999999999</v>
      </c>
      <c r="CW104">
        <v>24.201799999999999</v>
      </c>
      <c r="CX104">
        <v>19.064399999999999</v>
      </c>
      <c r="CY104">
        <v>2000.14</v>
      </c>
      <c r="CZ104">
        <v>0.98</v>
      </c>
      <c r="DA104">
        <v>1.9999699999999999E-2</v>
      </c>
      <c r="DB104">
        <v>0</v>
      </c>
      <c r="DC104">
        <v>679.62900000000002</v>
      </c>
      <c r="DD104">
        <v>4.9996700000000001</v>
      </c>
      <c r="DE104">
        <v>13511.1</v>
      </c>
      <c r="DF104">
        <v>16735.2</v>
      </c>
      <c r="DG104">
        <v>48.436999999999998</v>
      </c>
      <c r="DH104">
        <v>50.311999999999998</v>
      </c>
      <c r="DI104">
        <v>49.186999999999998</v>
      </c>
      <c r="DJ104">
        <v>49.75</v>
      </c>
      <c r="DK104">
        <v>50</v>
      </c>
      <c r="DL104">
        <v>1955.24</v>
      </c>
      <c r="DM104">
        <v>39.9</v>
      </c>
      <c r="DN104">
        <v>0</v>
      </c>
      <c r="DO104">
        <v>112</v>
      </c>
      <c r="DP104">
        <v>0</v>
      </c>
      <c r="DQ104">
        <v>679.43367999999998</v>
      </c>
      <c r="DR104">
        <v>2.5450000199601099</v>
      </c>
      <c r="DS104">
        <v>44.60000000302</v>
      </c>
      <c r="DT104">
        <v>13504.724</v>
      </c>
      <c r="DU104">
        <v>15</v>
      </c>
      <c r="DV104">
        <v>1628189645</v>
      </c>
      <c r="DW104" t="s">
        <v>815</v>
      </c>
      <c r="DX104">
        <v>1628189640</v>
      </c>
      <c r="DY104">
        <v>1628189645</v>
      </c>
      <c r="DZ104">
        <v>95</v>
      </c>
      <c r="EA104">
        <v>-8.9999999999999993E-3</v>
      </c>
      <c r="EB104">
        <v>-5.0000000000000001E-3</v>
      </c>
      <c r="EC104">
        <v>-0.70099999999999996</v>
      </c>
      <c r="ED104">
        <v>0.27100000000000002</v>
      </c>
      <c r="EE104">
        <v>20</v>
      </c>
      <c r="EF104">
        <v>22</v>
      </c>
      <c r="EG104">
        <v>0.32</v>
      </c>
      <c r="EH104">
        <v>0.01</v>
      </c>
      <c r="EI104">
        <v>-4.41477482618627</v>
      </c>
      <c r="EJ104">
        <v>-0.53339244149894105</v>
      </c>
      <c r="EK104">
        <v>9.0003087812299001E-2</v>
      </c>
      <c r="EL104">
        <v>1</v>
      </c>
      <c r="EM104">
        <v>0.55031574727630095</v>
      </c>
      <c r="EN104">
        <v>0.100468637261776</v>
      </c>
      <c r="EO104">
        <v>1.9085732423186001E-2</v>
      </c>
      <c r="EP104">
        <v>1</v>
      </c>
      <c r="EQ104">
        <v>2</v>
      </c>
      <c r="ER104">
        <v>2</v>
      </c>
      <c r="ES104" t="s">
        <v>370</v>
      </c>
      <c r="ET104">
        <v>2.9204699999999999</v>
      </c>
      <c r="EU104">
        <v>2.78626</v>
      </c>
      <c r="EV104">
        <v>6.9677599999999999E-3</v>
      </c>
      <c r="EW104">
        <v>5.43305E-3</v>
      </c>
      <c r="EX104">
        <v>0.135937</v>
      </c>
      <c r="EY104">
        <v>0.110365</v>
      </c>
      <c r="EZ104">
        <v>24126</v>
      </c>
      <c r="FA104">
        <v>20947.3</v>
      </c>
      <c r="FB104">
        <v>24001.1</v>
      </c>
      <c r="FC104">
        <v>20671.400000000001</v>
      </c>
      <c r="FD104">
        <v>30469</v>
      </c>
      <c r="FE104">
        <v>26330.1</v>
      </c>
      <c r="FF104">
        <v>39088.800000000003</v>
      </c>
      <c r="FG104">
        <v>32901.1</v>
      </c>
      <c r="FH104">
        <v>2.0144000000000002</v>
      </c>
      <c r="FI104">
        <v>1.82535</v>
      </c>
      <c r="FJ104">
        <v>5.5476999999999999E-2</v>
      </c>
      <c r="FK104">
        <v>0</v>
      </c>
      <c r="FL104">
        <v>29.586099999999998</v>
      </c>
      <c r="FM104">
        <v>999.9</v>
      </c>
      <c r="FN104">
        <v>30.466000000000001</v>
      </c>
      <c r="FO104">
        <v>43.316000000000003</v>
      </c>
      <c r="FP104">
        <v>27.0032</v>
      </c>
      <c r="FQ104">
        <v>61.029000000000003</v>
      </c>
      <c r="FR104">
        <v>34.8157</v>
      </c>
      <c r="FS104">
        <v>1</v>
      </c>
      <c r="FT104">
        <v>0.42691600000000002</v>
      </c>
      <c r="FU104">
        <v>2.3183400000000001</v>
      </c>
      <c r="FV104">
        <v>20.397200000000002</v>
      </c>
      <c r="FW104">
        <v>5.2439499999999999</v>
      </c>
      <c r="FX104">
        <v>11.997999999999999</v>
      </c>
      <c r="FY104">
        <v>4.9631499999999997</v>
      </c>
      <c r="FZ104">
        <v>3.3002500000000001</v>
      </c>
      <c r="GA104">
        <v>9999</v>
      </c>
      <c r="GB104">
        <v>9999</v>
      </c>
      <c r="GC104">
        <v>9999</v>
      </c>
      <c r="GD104">
        <v>999.9</v>
      </c>
      <c r="GE104">
        <v>1.87103</v>
      </c>
      <c r="GF104">
        <v>1.87635</v>
      </c>
      <c r="GG104">
        <v>1.8765000000000001</v>
      </c>
      <c r="GH104">
        <v>1.8751500000000001</v>
      </c>
      <c r="GI104">
        <v>1.8775200000000001</v>
      </c>
      <c r="GJ104">
        <v>1.8733599999999999</v>
      </c>
      <c r="GK104">
        <v>1.87107</v>
      </c>
      <c r="GL104">
        <v>1.8783700000000001</v>
      </c>
      <c r="GM104">
        <v>5</v>
      </c>
      <c r="GN104">
        <v>0</v>
      </c>
      <c r="GO104">
        <v>0</v>
      </c>
      <c r="GP104">
        <v>0</v>
      </c>
      <c r="GQ104" t="s">
        <v>371</v>
      </c>
      <c r="GR104" t="s">
        <v>372</v>
      </c>
      <c r="GS104" t="s">
        <v>373</v>
      </c>
      <c r="GT104" t="s">
        <v>373</v>
      </c>
      <c r="GU104" t="s">
        <v>373</v>
      </c>
      <c r="GV104" t="s">
        <v>373</v>
      </c>
      <c r="GW104">
        <v>0</v>
      </c>
      <c r="GX104">
        <v>100</v>
      </c>
      <c r="GY104">
        <v>100</v>
      </c>
      <c r="GZ104">
        <v>-0.69499999999999995</v>
      </c>
      <c r="HA104">
        <v>0.32540000000000002</v>
      </c>
      <c r="HB104">
        <v>-0.72538569766541205</v>
      </c>
      <c r="HC104">
        <v>1.17587188380478E-3</v>
      </c>
      <c r="HD104">
        <v>-6.2601144054332803E-7</v>
      </c>
      <c r="HE104">
        <v>2.41796582943236E-10</v>
      </c>
      <c r="HF104">
        <v>0.32543186926641998</v>
      </c>
      <c r="HG104">
        <v>0</v>
      </c>
      <c r="HH104">
        <v>0</v>
      </c>
      <c r="HI104">
        <v>0</v>
      </c>
      <c r="HJ104">
        <v>2</v>
      </c>
      <c r="HK104">
        <v>2154</v>
      </c>
      <c r="HL104">
        <v>1</v>
      </c>
      <c r="HM104">
        <v>23</v>
      </c>
      <c r="HN104">
        <v>0.8</v>
      </c>
      <c r="HO104">
        <v>0.7</v>
      </c>
      <c r="HP104">
        <v>18</v>
      </c>
      <c r="HQ104">
        <v>504.60899999999998</v>
      </c>
      <c r="HR104">
        <v>446.72399999999999</v>
      </c>
      <c r="HS104">
        <v>26.996300000000002</v>
      </c>
      <c r="HT104">
        <v>32.746200000000002</v>
      </c>
      <c r="HU104">
        <v>30</v>
      </c>
      <c r="HV104">
        <v>32.539499999999997</v>
      </c>
      <c r="HW104">
        <v>32.491100000000003</v>
      </c>
      <c r="HX104">
        <v>3.8241399999999999</v>
      </c>
      <c r="HY104">
        <v>12.5524</v>
      </c>
      <c r="HZ104">
        <v>6.4996400000000003</v>
      </c>
      <c r="IA104">
        <v>27</v>
      </c>
      <c r="IB104">
        <v>20</v>
      </c>
      <c r="IC104">
        <v>22.083600000000001</v>
      </c>
      <c r="ID104">
        <v>98.684100000000001</v>
      </c>
      <c r="IE104">
        <v>94.135900000000007</v>
      </c>
    </row>
    <row r="105" spans="1:239" x14ac:dyDescent="0.3">
      <c r="A105">
        <v>89</v>
      </c>
      <c r="B105">
        <v>1628189839</v>
      </c>
      <c r="C105">
        <v>15081.4000000954</v>
      </c>
      <c r="D105" t="s">
        <v>816</v>
      </c>
      <c r="E105" t="s">
        <v>817</v>
      </c>
      <c r="F105">
        <v>0</v>
      </c>
      <c r="G105" t="s">
        <v>696</v>
      </c>
      <c r="H105" t="s">
        <v>777</v>
      </c>
      <c r="I105" t="s">
        <v>364</v>
      </c>
      <c r="J105">
        <v>1628189839</v>
      </c>
      <c r="K105">
        <f t="shared" si="92"/>
        <v>6.5989290951005029E-3</v>
      </c>
      <c r="L105">
        <f t="shared" si="93"/>
        <v>6.5989290951005026</v>
      </c>
      <c r="M105">
        <f t="shared" si="94"/>
        <v>30.470731329377639</v>
      </c>
      <c r="N105">
        <f t="shared" si="95"/>
        <v>360.601</v>
      </c>
      <c r="O105">
        <f t="shared" si="96"/>
        <v>256.40753511983604</v>
      </c>
      <c r="P105">
        <f t="shared" si="97"/>
        <v>25.577519772836055</v>
      </c>
      <c r="Q105">
        <f t="shared" si="98"/>
        <v>35.971170672865803</v>
      </c>
      <c r="R105">
        <f t="shared" si="99"/>
        <v>0.54296601172470726</v>
      </c>
      <c r="S105">
        <f t="shared" si="100"/>
        <v>2.9245520761692663</v>
      </c>
      <c r="T105">
        <f t="shared" si="101"/>
        <v>0.49255004955357318</v>
      </c>
      <c r="U105">
        <f t="shared" si="102"/>
        <v>0.31198241803291793</v>
      </c>
      <c r="V105">
        <f t="shared" si="103"/>
        <v>321.47567738132216</v>
      </c>
      <c r="W105">
        <f t="shared" si="104"/>
        <v>30.043674128737418</v>
      </c>
      <c r="X105">
        <f t="shared" si="105"/>
        <v>29.997</v>
      </c>
      <c r="Y105">
        <f t="shared" si="106"/>
        <v>4.2597156773156035</v>
      </c>
      <c r="Z105">
        <f t="shared" si="107"/>
        <v>70.298044294711275</v>
      </c>
      <c r="AA105">
        <f t="shared" si="108"/>
        <v>2.9717132150134802</v>
      </c>
      <c r="AB105">
        <f t="shared" si="109"/>
        <v>4.227305673761184</v>
      </c>
      <c r="AC105">
        <f t="shared" si="110"/>
        <v>1.2880024623021233</v>
      </c>
      <c r="AD105">
        <f t="shared" si="111"/>
        <v>-291.0127730939322</v>
      </c>
      <c r="AE105">
        <f t="shared" si="112"/>
        <v>-20.954137208395039</v>
      </c>
      <c r="AF105">
        <f t="shared" si="113"/>
        <v>-1.5920286283361527</v>
      </c>
      <c r="AG105">
        <f t="shared" si="114"/>
        <v>7.9167384506587695</v>
      </c>
      <c r="AH105">
        <v>0</v>
      </c>
      <c r="AI105">
        <v>0</v>
      </c>
      <c r="AJ105">
        <f t="shared" si="115"/>
        <v>1</v>
      </c>
      <c r="AK105">
        <f t="shared" si="116"/>
        <v>0</v>
      </c>
      <c r="AL105">
        <f t="shared" si="117"/>
        <v>52226.72843292202</v>
      </c>
      <c r="AM105" t="s">
        <v>365</v>
      </c>
      <c r="AN105">
        <v>10238.9</v>
      </c>
      <c r="AO105">
        <v>302.21199999999999</v>
      </c>
      <c r="AP105">
        <v>4052.3</v>
      </c>
      <c r="AQ105">
        <f t="shared" si="118"/>
        <v>0.92542210596451402</v>
      </c>
      <c r="AR105">
        <v>-0.32343011824092399</v>
      </c>
      <c r="AS105" t="s">
        <v>818</v>
      </c>
      <c r="AT105">
        <v>10391.700000000001</v>
      </c>
      <c r="AU105">
        <v>725.35483999999997</v>
      </c>
      <c r="AV105">
        <v>1153.47</v>
      </c>
      <c r="AW105">
        <f t="shared" si="119"/>
        <v>0.37115413491464888</v>
      </c>
      <c r="AX105">
        <v>0.5</v>
      </c>
      <c r="AY105">
        <f t="shared" si="120"/>
        <v>1681.0125001975762</v>
      </c>
      <c r="AZ105">
        <f t="shared" si="121"/>
        <v>30.470731329377639</v>
      </c>
      <c r="BA105">
        <f t="shared" si="122"/>
        <v>311.95737014577122</v>
      </c>
      <c r="BB105">
        <f t="shared" si="123"/>
        <v>1.8318817643532812E-2</v>
      </c>
      <c r="BC105">
        <f t="shared" si="124"/>
        <v>2.5131386165223195</v>
      </c>
      <c r="BD105">
        <f t="shared" si="125"/>
        <v>254.51047898603622</v>
      </c>
      <c r="BE105" t="s">
        <v>819</v>
      </c>
      <c r="BF105">
        <v>531.11</v>
      </c>
      <c r="BG105">
        <f t="shared" si="126"/>
        <v>531.11</v>
      </c>
      <c r="BH105">
        <f t="shared" si="127"/>
        <v>0.53955456145370051</v>
      </c>
      <c r="BI105">
        <f t="shared" si="128"/>
        <v>0.68788990295006114</v>
      </c>
      <c r="BJ105">
        <f t="shared" si="129"/>
        <v>0.82325293437729852</v>
      </c>
      <c r="BK105">
        <f t="shared" si="130"/>
        <v>0.50292057167157322</v>
      </c>
      <c r="BL105">
        <f t="shared" si="131"/>
        <v>0.77300319352505853</v>
      </c>
      <c r="BM105">
        <f t="shared" si="132"/>
        <v>0.50367790522471312</v>
      </c>
      <c r="BN105">
        <f t="shared" si="133"/>
        <v>0.49632209477528688</v>
      </c>
      <c r="BO105">
        <f t="shared" si="134"/>
        <v>1999.78</v>
      </c>
      <c r="BP105">
        <f t="shared" si="135"/>
        <v>1681.0125001975762</v>
      </c>
      <c r="BQ105">
        <f t="shared" si="136"/>
        <v>0.84059871595754343</v>
      </c>
      <c r="BR105">
        <f t="shared" si="137"/>
        <v>0.16075552179805885</v>
      </c>
      <c r="BS105">
        <v>6</v>
      </c>
      <c r="BT105">
        <v>0.5</v>
      </c>
      <c r="BU105" t="s">
        <v>368</v>
      </c>
      <c r="BV105">
        <v>2</v>
      </c>
      <c r="BW105">
        <v>1628189839</v>
      </c>
      <c r="BX105">
        <v>360.601</v>
      </c>
      <c r="BY105">
        <v>400.00900000000001</v>
      </c>
      <c r="BZ105">
        <v>29.790600000000001</v>
      </c>
      <c r="CA105">
        <v>22.110199999999999</v>
      </c>
      <c r="CB105">
        <v>361.13200000000001</v>
      </c>
      <c r="CC105">
        <v>29.4556</v>
      </c>
      <c r="CD105">
        <v>500.15699999999998</v>
      </c>
      <c r="CE105">
        <v>99.653599999999997</v>
      </c>
      <c r="CF105">
        <v>9.9785799999999994E-2</v>
      </c>
      <c r="CG105">
        <v>29.864100000000001</v>
      </c>
      <c r="CH105">
        <v>29.997</v>
      </c>
      <c r="CI105">
        <v>999.9</v>
      </c>
      <c r="CJ105">
        <v>0</v>
      </c>
      <c r="CK105">
        <v>0</v>
      </c>
      <c r="CL105">
        <v>10006.200000000001</v>
      </c>
      <c r="CM105">
        <v>0</v>
      </c>
      <c r="CN105">
        <v>473.767</v>
      </c>
      <c r="CO105">
        <v>-39.407899999999998</v>
      </c>
      <c r="CP105">
        <v>371.67399999999998</v>
      </c>
      <c r="CQ105">
        <v>409.053</v>
      </c>
      <c r="CR105">
        <v>7.6803800000000004</v>
      </c>
      <c r="CS105">
        <v>400.00900000000001</v>
      </c>
      <c r="CT105">
        <v>22.110199999999999</v>
      </c>
      <c r="CU105">
        <v>2.9687399999999999</v>
      </c>
      <c r="CV105">
        <v>2.20336</v>
      </c>
      <c r="CW105">
        <v>23.8536</v>
      </c>
      <c r="CX105">
        <v>18.986699999999999</v>
      </c>
      <c r="CY105">
        <v>1999.78</v>
      </c>
      <c r="CZ105">
        <v>0.97999400000000003</v>
      </c>
      <c r="DA105">
        <v>2.0005599999999998E-2</v>
      </c>
      <c r="DB105">
        <v>0</v>
      </c>
      <c r="DC105">
        <v>727.48900000000003</v>
      </c>
      <c r="DD105">
        <v>4.9996700000000001</v>
      </c>
      <c r="DE105">
        <v>14448.5</v>
      </c>
      <c r="DF105">
        <v>16732.099999999999</v>
      </c>
      <c r="DG105">
        <v>48.125</v>
      </c>
      <c r="DH105">
        <v>49.5</v>
      </c>
      <c r="DI105">
        <v>48.811999999999998</v>
      </c>
      <c r="DJ105">
        <v>49</v>
      </c>
      <c r="DK105">
        <v>49.561999999999998</v>
      </c>
      <c r="DL105">
        <v>1954.87</v>
      </c>
      <c r="DM105">
        <v>39.909999999999997</v>
      </c>
      <c r="DN105">
        <v>0</v>
      </c>
      <c r="DO105">
        <v>150</v>
      </c>
      <c r="DP105">
        <v>0</v>
      </c>
      <c r="DQ105">
        <v>725.35483999999997</v>
      </c>
      <c r="DR105">
        <v>19.422692277596902</v>
      </c>
      <c r="DS105">
        <v>374.85384551656699</v>
      </c>
      <c r="DT105">
        <v>14406.504000000001</v>
      </c>
      <c r="DU105">
        <v>15</v>
      </c>
      <c r="DV105">
        <v>1628189796</v>
      </c>
      <c r="DW105" t="s">
        <v>820</v>
      </c>
      <c r="DX105">
        <v>1628189796</v>
      </c>
      <c r="DY105">
        <v>1628189794</v>
      </c>
      <c r="DZ105">
        <v>96</v>
      </c>
      <c r="EA105">
        <v>-0.16</v>
      </c>
      <c r="EB105">
        <v>0.01</v>
      </c>
      <c r="EC105">
        <v>-0.499</v>
      </c>
      <c r="ED105">
        <v>0.27800000000000002</v>
      </c>
      <c r="EE105">
        <v>400</v>
      </c>
      <c r="EF105">
        <v>22</v>
      </c>
      <c r="EG105">
        <v>7.0000000000000007E-2</v>
      </c>
      <c r="EH105">
        <v>0.01</v>
      </c>
      <c r="EI105">
        <v>30.357824055855101</v>
      </c>
      <c r="EJ105">
        <v>-9.8023671131055604E-2</v>
      </c>
      <c r="EK105">
        <v>5.8664177710506797E-2</v>
      </c>
      <c r="EL105">
        <v>1</v>
      </c>
      <c r="EM105">
        <v>0.53646246577887002</v>
      </c>
      <c r="EN105">
        <v>0.1018636219663</v>
      </c>
      <c r="EO105">
        <v>1.7994494088028199E-2</v>
      </c>
      <c r="EP105">
        <v>1</v>
      </c>
      <c r="EQ105">
        <v>2</v>
      </c>
      <c r="ER105">
        <v>2</v>
      </c>
      <c r="ES105" t="s">
        <v>370</v>
      </c>
      <c r="ET105">
        <v>2.9209100000000001</v>
      </c>
      <c r="EU105">
        <v>2.78634</v>
      </c>
      <c r="EV105">
        <v>8.2181699999999996E-2</v>
      </c>
      <c r="EW105">
        <v>8.9429300000000003E-2</v>
      </c>
      <c r="EX105">
        <v>0.13397999999999999</v>
      </c>
      <c r="EY105">
        <v>0.110018</v>
      </c>
      <c r="EZ105">
        <v>22310.6</v>
      </c>
      <c r="FA105">
        <v>19188.8</v>
      </c>
      <c r="FB105">
        <v>24011.200000000001</v>
      </c>
      <c r="FC105">
        <v>20680.2</v>
      </c>
      <c r="FD105">
        <v>30549.8</v>
      </c>
      <c r="FE105">
        <v>26351.599999999999</v>
      </c>
      <c r="FF105">
        <v>39104</v>
      </c>
      <c r="FG105">
        <v>32914.9</v>
      </c>
      <c r="FH105">
        <v>2.0160999999999998</v>
      </c>
      <c r="FI105">
        <v>1.82938</v>
      </c>
      <c r="FJ105">
        <v>7.5936299999999998E-2</v>
      </c>
      <c r="FK105">
        <v>0</v>
      </c>
      <c r="FL105">
        <v>28.759899999999998</v>
      </c>
      <c r="FM105">
        <v>999.9</v>
      </c>
      <c r="FN105">
        <v>30.137</v>
      </c>
      <c r="FO105">
        <v>43.345999999999997</v>
      </c>
      <c r="FP105">
        <v>26.750399999999999</v>
      </c>
      <c r="FQ105">
        <v>60.389000000000003</v>
      </c>
      <c r="FR105">
        <v>34.543300000000002</v>
      </c>
      <c r="FS105">
        <v>1</v>
      </c>
      <c r="FT105">
        <v>0.41040100000000002</v>
      </c>
      <c r="FU105">
        <v>1.8957599999999999</v>
      </c>
      <c r="FV105">
        <v>20.404499999999999</v>
      </c>
      <c r="FW105">
        <v>5.2482899999999999</v>
      </c>
      <c r="FX105">
        <v>11.997999999999999</v>
      </c>
      <c r="FY105">
        <v>4.9638499999999999</v>
      </c>
      <c r="FZ105">
        <v>3.3010000000000002</v>
      </c>
      <c r="GA105">
        <v>9999</v>
      </c>
      <c r="GB105">
        <v>9999</v>
      </c>
      <c r="GC105">
        <v>9999</v>
      </c>
      <c r="GD105">
        <v>999.9</v>
      </c>
      <c r="GE105">
        <v>1.87103</v>
      </c>
      <c r="GF105">
        <v>1.87636</v>
      </c>
      <c r="GG105">
        <v>1.8765099999999999</v>
      </c>
      <c r="GH105">
        <v>1.8751500000000001</v>
      </c>
      <c r="GI105">
        <v>1.87747</v>
      </c>
      <c r="GJ105">
        <v>1.87334</v>
      </c>
      <c r="GK105">
        <v>1.8710500000000001</v>
      </c>
      <c r="GL105">
        <v>1.87836</v>
      </c>
      <c r="GM105">
        <v>5</v>
      </c>
      <c r="GN105">
        <v>0</v>
      </c>
      <c r="GO105">
        <v>0</v>
      </c>
      <c r="GP105">
        <v>0</v>
      </c>
      <c r="GQ105" t="s">
        <v>371</v>
      </c>
      <c r="GR105" t="s">
        <v>372</v>
      </c>
      <c r="GS105" t="s">
        <v>373</v>
      </c>
      <c r="GT105" t="s">
        <v>373</v>
      </c>
      <c r="GU105" t="s">
        <v>373</v>
      </c>
      <c r="GV105" t="s">
        <v>373</v>
      </c>
      <c r="GW105">
        <v>0</v>
      </c>
      <c r="GX105">
        <v>100</v>
      </c>
      <c r="GY105">
        <v>100</v>
      </c>
      <c r="GZ105">
        <v>-0.53100000000000003</v>
      </c>
      <c r="HA105">
        <v>0.33500000000000002</v>
      </c>
      <c r="HB105">
        <v>-0.88495432869560597</v>
      </c>
      <c r="HC105">
        <v>1.17587188380478E-3</v>
      </c>
      <c r="HD105">
        <v>-6.2601144054332803E-7</v>
      </c>
      <c r="HE105">
        <v>2.41796582943236E-10</v>
      </c>
      <c r="HF105">
        <v>0.33499374443299101</v>
      </c>
      <c r="HG105">
        <v>0</v>
      </c>
      <c r="HH105">
        <v>0</v>
      </c>
      <c r="HI105">
        <v>0</v>
      </c>
      <c r="HJ105">
        <v>2</v>
      </c>
      <c r="HK105">
        <v>2154</v>
      </c>
      <c r="HL105">
        <v>1</v>
      </c>
      <c r="HM105">
        <v>23</v>
      </c>
      <c r="HN105">
        <v>0.7</v>
      </c>
      <c r="HO105">
        <v>0.8</v>
      </c>
      <c r="HP105">
        <v>18</v>
      </c>
      <c r="HQ105">
        <v>504.86799999999999</v>
      </c>
      <c r="HR105">
        <v>448.58499999999998</v>
      </c>
      <c r="HS105">
        <v>26.998100000000001</v>
      </c>
      <c r="HT105">
        <v>32.5533</v>
      </c>
      <c r="HU105">
        <v>29.999300000000002</v>
      </c>
      <c r="HV105">
        <v>32.435499999999998</v>
      </c>
      <c r="HW105">
        <v>32.395000000000003</v>
      </c>
      <c r="HX105">
        <v>20.1098</v>
      </c>
      <c r="HY105">
        <v>11.3674</v>
      </c>
      <c r="HZ105">
        <v>7.0329800000000002</v>
      </c>
      <c r="IA105">
        <v>27</v>
      </c>
      <c r="IB105">
        <v>400</v>
      </c>
      <c r="IC105">
        <v>22.067499999999999</v>
      </c>
      <c r="ID105">
        <v>98.723600000000005</v>
      </c>
      <c r="IE105">
        <v>94.1755</v>
      </c>
    </row>
    <row r="106" spans="1:239" x14ac:dyDescent="0.3">
      <c r="A106">
        <v>90</v>
      </c>
      <c r="B106">
        <v>1628189948</v>
      </c>
      <c r="C106">
        <v>15190.4000000954</v>
      </c>
      <c r="D106" t="s">
        <v>821</v>
      </c>
      <c r="E106" t="s">
        <v>822</v>
      </c>
      <c r="F106">
        <v>0</v>
      </c>
      <c r="G106" t="s">
        <v>696</v>
      </c>
      <c r="H106" t="s">
        <v>777</v>
      </c>
      <c r="I106" t="s">
        <v>364</v>
      </c>
      <c r="J106">
        <v>1628189948</v>
      </c>
      <c r="K106">
        <f t="shared" si="92"/>
        <v>6.490683363741743E-3</v>
      </c>
      <c r="L106">
        <f t="shared" si="93"/>
        <v>6.4906833637417432</v>
      </c>
      <c r="M106">
        <f t="shared" si="94"/>
        <v>31.180138282478886</v>
      </c>
      <c r="N106">
        <f t="shared" si="95"/>
        <v>359.69499999999999</v>
      </c>
      <c r="O106">
        <f t="shared" si="96"/>
        <v>252.65987714399975</v>
      </c>
      <c r="P106">
        <f t="shared" si="97"/>
        <v>25.20217646641423</v>
      </c>
      <c r="Q106">
        <f t="shared" si="98"/>
        <v>35.878656186159496</v>
      </c>
      <c r="R106">
        <f t="shared" si="99"/>
        <v>0.53902156778350019</v>
      </c>
      <c r="S106">
        <f t="shared" si="100"/>
        <v>2.9219354154832997</v>
      </c>
      <c r="T106">
        <f t="shared" si="101"/>
        <v>0.4892594539954806</v>
      </c>
      <c r="U106">
        <f t="shared" si="102"/>
        <v>0.30987434969353972</v>
      </c>
      <c r="V106">
        <f t="shared" si="103"/>
        <v>321.50280938128975</v>
      </c>
      <c r="W106">
        <f t="shared" si="104"/>
        <v>29.980660243816654</v>
      </c>
      <c r="X106">
        <f t="shared" si="105"/>
        <v>29.889700000000001</v>
      </c>
      <c r="Y106">
        <f t="shared" si="106"/>
        <v>4.233531918241348</v>
      </c>
      <c r="Z106">
        <f t="shared" si="107"/>
        <v>70.341695910669628</v>
      </c>
      <c r="AA106">
        <f t="shared" si="108"/>
        <v>2.9579505470102401</v>
      </c>
      <c r="AB106">
        <f t="shared" si="109"/>
        <v>4.2051169064315523</v>
      </c>
      <c r="AC106">
        <f t="shared" si="110"/>
        <v>1.2755813712311079</v>
      </c>
      <c r="AD106">
        <f t="shared" si="111"/>
        <v>-286.23913634101086</v>
      </c>
      <c r="AE106">
        <f t="shared" si="112"/>
        <v>-18.446456446197725</v>
      </c>
      <c r="AF106">
        <f t="shared" si="113"/>
        <v>-1.4013776919853889</v>
      </c>
      <c r="AG106">
        <f t="shared" si="114"/>
        <v>15.415838902095789</v>
      </c>
      <c r="AH106">
        <v>0</v>
      </c>
      <c r="AI106">
        <v>0</v>
      </c>
      <c r="AJ106">
        <f t="shared" si="115"/>
        <v>1</v>
      </c>
      <c r="AK106">
        <f t="shared" si="116"/>
        <v>0</v>
      </c>
      <c r="AL106">
        <f t="shared" si="117"/>
        <v>52167.605327776153</v>
      </c>
      <c r="AM106" t="s">
        <v>365</v>
      </c>
      <c r="AN106">
        <v>10238.9</v>
      </c>
      <c r="AO106">
        <v>302.21199999999999</v>
      </c>
      <c r="AP106">
        <v>4052.3</v>
      </c>
      <c r="AQ106">
        <f t="shared" si="118"/>
        <v>0.92542210596451402</v>
      </c>
      <c r="AR106">
        <v>-0.32343011824092399</v>
      </c>
      <c r="AS106" t="s">
        <v>823</v>
      </c>
      <c r="AT106">
        <v>10392.799999999999</v>
      </c>
      <c r="AU106">
        <v>748.46753846153797</v>
      </c>
      <c r="AV106">
        <v>1213.75</v>
      </c>
      <c r="AW106">
        <f t="shared" si="119"/>
        <v>0.38334291372890794</v>
      </c>
      <c r="AX106">
        <v>0.5</v>
      </c>
      <c r="AY106">
        <f t="shared" si="120"/>
        <v>1681.1553001975594</v>
      </c>
      <c r="AZ106">
        <f t="shared" si="121"/>
        <v>31.180138282478886</v>
      </c>
      <c r="BA106">
        <f t="shared" si="122"/>
        <v>322.22948560426465</v>
      </c>
      <c r="BB106">
        <f t="shared" si="123"/>
        <v>1.8739237473788233E-2</v>
      </c>
      <c r="BC106">
        <f t="shared" si="124"/>
        <v>2.3386611740473739</v>
      </c>
      <c r="BD106">
        <f t="shared" si="125"/>
        <v>257.33038369601093</v>
      </c>
      <c r="BE106" t="s">
        <v>824</v>
      </c>
      <c r="BF106">
        <v>541.33000000000004</v>
      </c>
      <c r="BG106">
        <f t="shared" si="126"/>
        <v>541.33000000000004</v>
      </c>
      <c r="BH106">
        <f t="shared" si="127"/>
        <v>0.55400205973223482</v>
      </c>
      <c r="BI106">
        <f t="shared" si="128"/>
        <v>0.69195214529380755</v>
      </c>
      <c r="BJ106">
        <f t="shared" si="129"/>
        <v>0.80848027753014129</v>
      </c>
      <c r="BK106">
        <f t="shared" si="130"/>
        <v>0.51043671414517222</v>
      </c>
      <c r="BL106">
        <f t="shared" si="131"/>
        <v>0.75692890406838453</v>
      </c>
      <c r="BM106">
        <f t="shared" si="132"/>
        <v>0.50045517749751467</v>
      </c>
      <c r="BN106">
        <f t="shared" si="133"/>
        <v>0.49954482250248533</v>
      </c>
      <c r="BO106">
        <f t="shared" si="134"/>
        <v>1999.95</v>
      </c>
      <c r="BP106">
        <f t="shared" si="135"/>
        <v>1681.1553001975594</v>
      </c>
      <c r="BQ106">
        <f t="shared" si="136"/>
        <v>0.84059866506540637</v>
      </c>
      <c r="BR106">
        <f t="shared" si="137"/>
        <v>0.16075542357623429</v>
      </c>
      <c r="BS106">
        <v>6</v>
      </c>
      <c r="BT106">
        <v>0.5</v>
      </c>
      <c r="BU106" t="s">
        <v>368</v>
      </c>
      <c r="BV106">
        <v>2</v>
      </c>
      <c r="BW106">
        <v>1628189948</v>
      </c>
      <c r="BX106">
        <v>359.69499999999999</v>
      </c>
      <c r="BY106">
        <v>399.904</v>
      </c>
      <c r="BZ106">
        <v>29.654399999999999</v>
      </c>
      <c r="CA106">
        <v>22.098199999999999</v>
      </c>
      <c r="CB106">
        <v>360.24200000000002</v>
      </c>
      <c r="CC106">
        <v>29.3124</v>
      </c>
      <c r="CD106">
        <v>500.10899999999998</v>
      </c>
      <c r="CE106">
        <v>99.647499999999994</v>
      </c>
      <c r="CF106">
        <v>9.9942100000000006E-2</v>
      </c>
      <c r="CG106">
        <v>29.772600000000001</v>
      </c>
      <c r="CH106">
        <v>29.889700000000001</v>
      </c>
      <c r="CI106">
        <v>999.9</v>
      </c>
      <c r="CJ106">
        <v>0</v>
      </c>
      <c r="CK106">
        <v>0</v>
      </c>
      <c r="CL106">
        <v>9991.8799999999992</v>
      </c>
      <c r="CM106">
        <v>0</v>
      </c>
      <c r="CN106">
        <v>554.26599999999996</v>
      </c>
      <c r="CO106">
        <v>-40.209000000000003</v>
      </c>
      <c r="CP106">
        <v>370.68799999999999</v>
      </c>
      <c r="CQ106">
        <v>408.94099999999997</v>
      </c>
      <c r="CR106">
        <v>7.5562100000000001</v>
      </c>
      <c r="CS106">
        <v>399.904</v>
      </c>
      <c r="CT106">
        <v>22.098199999999999</v>
      </c>
      <c r="CU106">
        <v>2.95499</v>
      </c>
      <c r="CV106">
        <v>2.2020300000000002</v>
      </c>
      <c r="CW106">
        <v>23.776399999999999</v>
      </c>
      <c r="CX106">
        <v>18.9771</v>
      </c>
      <c r="CY106">
        <v>1999.95</v>
      </c>
      <c r="CZ106">
        <v>0.97999400000000003</v>
      </c>
      <c r="DA106">
        <v>2.0005599999999998E-2</v>
      </c>
      <c r="DB106">
        <v>0</v>
      </c>
      <c r="DC106">
        <v>750.17399999999998</v>
      </c>
      <c r="DD106">
        <v>4.9996700000000001</v>
      </c>
      <c r="DE106">
        <v>14882.4</v>
      </c>
      <c r="DF106">
        <v>16733.599999999999</v>
      </c>
      <c r="DG106">
        <v>47.875</v>
      </c>
      <c r="DH106">
        <v>49</v>
      </c>
      <c r="DI106">
        <v>48.561999999999998</v>
      </c>
      <c r="DJ106">
        <v>48.561999999999998</v>
      </c>
      <c r="DK106">
        <v>49.311999999999998</v>
      </c>
      <c r="DL106">
        <v>1955.04</v>
      </c>
      <c r="DM106">
        <v>39.909999999999997</v>
      </c>
      <c r="DN106">
        <v>0</v>
      </c>
      <c r="DO106">
        <v>108.59999990463299</v>
      </c>
      <c r="DP106">
        <v>0</v>
      </c>
      <c r="DQ106">
        <v>748.46753846153797</v>
      </c>
      <c r="DR106">
        <v>14.470632478996301</v>
      </c>
      <c r="DS106">
        <v>272.73504274798103</v>
      </c>
      <c r="DT106">
        <v>14848.942307692299</v>
      </c>
      <c r="DU106">
        <v>15</v>
      </c>
      <c r="DV106">
        <v>1628189904.5</v>
      </c>
      <c r="DW106" t="s">
        <v>825</v>
      </c>
      <c r="DX106">
        <v>1628189894</v>
      </c>
      <c r="DY106">
        <v>1628189904.5</v>
      </c>
      <c r="DZ106">
        <v>97</v>
      </c>
      <c r="EA106">
        <v>-1.6E-2</v>
      </c>
      <c r="EB106">
        <v>7.0000000000000001E-3</v>
      </c>
      <c r="EC106">
        <v>-0.51500000000000001</v>
      </c>
      <c r="ED106">
        <v>0.27900000000000003</v>
      </c>
      <c r="EE106">
        <v>400</v>
      </c>
      <c r="EF106">
        <v>22</v>
      </c>
      <c r="EG106">
        <v>0.04</v>
      </c>
      <c r="EH106">
        <v>0.02</v>
      </c>
      <c r="EI106">
        <v>31.312278323051501</v>
      </c>
      <c r="EJ106">
        <v>-0.712021219751235</v>
      </c>
      <c r="EK106">
        <v>0.12063571349734301</v>
      </c>
      <c r="EL106">
        <v>1</v>
      </c>
      <c r="EM106">
        <v>0.52907829091814995</v>
      </c>
      <c r="EN106">
        <v>0.10986446823917199</v>
      </c>
      <c r="EO106">
        <v>1.9016555765938501E-2</v>
      </c>
      <c r="EP106">
        <v>1</v>
      </c>
      <c r="EQ106">
        <v>2</v>
      </c>
      <c r="ER106">
        <v>2</v>
      </c>
      <c r="ES106" t="s">
        <v>370</v>
      </c>
      <c r="ET106">
        <v>2.9209900000000002</v>
      </c>
      <c r="EU106">
        <v>2.7863600000000002</v>
      </c>
      <c r="EV106">
        <v>8.2048599999999999E-2</v>
      </c>
      <c r="EW106">
        <v>8.9437699999999995E-2</v>
      </c>
      <c r="EX106">
        <v>0.13356899999999999</v>
      </c>
      <c r="EY106">
        <v>0.11000500000000001</v>
      </c>
      <c r="EZ106">
        <v>22324.2</v>
      </c>
      <c r="FA106">
        <v>19196.099999999999</v>
      </c>
      <c r="FB106">
        <v>24021.599999999999</v>
      </c>
      <c r="FC106">
        <v>20687.599999999999</v>
      </c>
      <c r="FD106">
        <v>30576</v>
      </c>
      <c r="FE106">
        <v>26360.3</v>
      </c>
      <c r="FF106">
        <v>39120.199999999997</v>
      </c>
      <c r="FG106">
        <v>32925.699999999997</v>
      </c>
      <c r="FH106">
        <v>2.0182699999999998</v>
      </c>
      <c r="FI106">
        <v>1.8327</v>
      </c>
      <c r="FJ106">
        <v>8.1255999999999995E-2</v>
      </c>
      <c r="FK106">
        <v>0</v>
      </c>
      <c r="FL106">
        <v>28.5657</v>
      </c>
      <c r="FM106">
        <v>999.9</v>
      </c>
      <c r="FN106">
        <v>30.149000000000001</v>
      </c>
      <c r="FO106">
        <v>43.276000000000003</v>
      </c>
      <c r="FP106">
        <v>26.667100000000001</v>
      </c>
      <c r="FQ106">
        <v>60.918999999999997</v>
      </c>
      <c r="FR106">
        <v>34.054499999999997</v>
      </c>
      <c r="FS106">
        <v>1</v>
      </c>
      <c r="FT106">
        <v>0.39435199999999998</v>
      </c>
      <c r="FU106">
        <v>1.78434</v>
      </c>
      <c r="FV106">
        <v>20.406099999999999</v>
      </c>
      <c r="FW106">
        <v>5.2475399999999999</v>
      </c>
      <c r="FX106">
        <v>11.997999999999999</v>
      </c>
      <c r="FY106">
        <v>4.9638499999999999</v>
      </c>
      <c r="FZ106">
        <v>3.3010000000000002</v>
      </c>
      <c r="GA106">
        <v>9999</v>
      </c>
      <c r="GB106">
        <v>9999</v>
      </c>
      <c r="GC106">
        <v>9999</v>
      </c>
      <c r="GD106">
        <v>999.9</v>
      </c>
      <c r="GE106">
        <v>1.87103</v>
      </c>
      <c r="GF106">
        <v>1.87636</v>
      </c>
      <c r="GG106">
        <v>1.8765000000000001</v>
      </c>
      <c r="GH106">
        <v>1.8751500000000001</v>
      </c>
      <c r="GI106">
        <v>1.87754</v>
      </c>
      <c r="GJ106">
        <v>1.87334</v>
      </c>
      <c r="GK106">
        <v>1.8710800000000001</v>
      </c>
      <c r="GL106">
        <v>1.8783700000000001</v>
      </c>
      <c r="GM106">
        <v>5</v>
      </c>
      <c r="GN106">
        <v>0</v>
      </c>
      <c r="GO106">
        <v>0</v>
      </c>
      <c r="GP106">
        <v>0</v>
      </c>
      <c r="GQ106" t="s">
        <v>371</v>
      </c>
      <c r="GR106" t="s">
        <v>372</v>
      </c>
      <c r="GS106" t="s">
        <v>373</v>
      </c>
      <c r="GT106" t="s">
        <v>373</v>
      </c>
      <c r="GU106" t="s">
        <v>373</v>
      </c>
      <c r="GV106" t="s">
        <v>373</v>
      </c>
      <c r="GW106">
        <v>0</v>
      </c>
      <c r="GX106">
        <v>100</v>
      </c>
      <c r="GY106">
        <v>100</v>
      </c>
      <c r="GZ106">
        <v>-0.54700000000000004</v>
      </c>
      <c r="HA106">
        <v>0.34200000000000003</v>
      </c>
      <c r="HB106">
        <v>-0.90089130794746697</v>
      </c>
      <c r="HC106">
        <v>1.17587188380478E-3</v>
      </c>
      <c r="HD106">
        <v>-6.2601144054332803E-7</v>
      </c>
      <c r="HE106">
        <v>2.41796582943236E-10</v>
      </c>
      <c r="HF106">
        <v>0.34203623288382701</v>
      </c>
      <c r="HG106">
        <v>0</v>
      </c>
      <c r="HH106">
        <v>0</v>
      </c>
      <c r="HI106">
        <v>0</v>
      </c>
      <c r="HJ106">
        <v>2</v>
      </c>
      <c r="HK106">
        <v>2154</v>
      </c>
      <c r="HL106">
        <v>1</v>
      </c>
      <c r="HM106">
        <v>23</v>
      </c>
      <c r="HN106">
        <v>0.9</v>
      </c>
      <c r="HO106">
        <v>0.7</v>
      </c>
      <c r="HP106">
        <v>18</v>
      </c>
      <c r="HQ106">
        <v>505.05900000000003</v>
      </c>
      <c r="HR106">
        <v>449.66399999999999</v>
      </c>
      <c r="HS106">
        <v>26.999099999999999</v>
      </c>
      <c r="HT106">
        <v>32.35</v>
      </c>
      <c r="HU106">
        <v>29.999400000000001</v>
      </c>
      <c r="HV106">
        <v>32.2851</v>
      </c>
      <c r="HW106">
        <v>32.253</v>
      </c>
      <c r="HX106">
        <v>20.115300000000001</v>
      </c>
      <c r="HY106">
        <v>11.0975</v>
      </c>
      <c r="HZ106">
        <v>7.4737600000000004</v>
      </c>
      <c r="IA106">
        <v>27</v>
      </c>
      <c r="IB106">
        <v>400</v>
      </c>
      <c r="IC106">
        <v>22.029</v>
      </c>
      <c r="ID106">
        <v>98.765199999999993</v>
      </c>
      <c r="IE106">
        <v>94.207499999999996</v>
      </c>
    </row>
    <row r="107" spans="1:239" x14ac:dyDescent="0.3">
      <c r="A107">
        <v>91</v>
      </c>
      <c r="B107">
        <v>1628190075</v>
      </c>
      <c r="C107">
        <v>15317.4000000954</v>
      </c>
      <c r="D107" t="s">
        <v>826</v>
      </c>
      <c r="E107" t="s">
        <v>827</v>
      </c>
      <c r="F107">
        <v>0</v>
      </c>
      <c r="G107" t="s">
        <v>696</v>
      </c>
      <c r="H107" t="s">
        <v>777</v>
      </c>
      <c r="I107" t="s">
        <v>364</v>
      </c>
      <c r="J107">
        <v>1628190075</v>
      </c>
      <c r="K107">
        <f t="shared" si="92"/>
        <v>6.4968735272257329E-3</v>
      </c>
      <c r="L107">
        <f t="shared" si="93"/>
        <v>6.4968735272257332</v>
      </c>
      <c r="M107">
        <f t="shared" si="94"/>
        <v>44.665423741836193</v>
      </c>
      <c r="N107">
        <f t="shared" si="95"/>
        <v>542.17600000000004</v>
      </c>
      <c r="O107">
        <f t="shared" si="96"/>
        <v>387.36929964435683</v>
      </c>
      <c r="P107">
        <f t="shared" si="97"/>
        <v>38.63711756289343</v>
      </c>
      <c r="Q107">
        <f t="shared" si="98"/>
        <v>54.0778989739552</v>
      </c>
      <c r="R107">
        <f t="shared" si="99"/>
        <v>0.53547190611100881</v>
      </c>
      <c r="S107">
        <f t="shared" si="100"/>
        <v>2.926000958716644</v>
      </c>
      <c r="T107">
        <f t="shared" si="101"/>
        <v>0.48639267584877544</v>
      </c>
      <c r="U107">
        <f t="shared" si="102"/>
        <v>0.3080292568544899</v>
      </c>
      <c r="V107">
        <f t="shared" si="103"/>
        <v>321.5113683813758</v>
      </c>
      <c r="W107">
        <f t="shared" si="104"/>
        <v>30.071220077773937</v>
      </c>
      <c r="X107">
        <f t="shared" si="105"/>
        <v>29.911899999999999</v>
      </c>
      <c r="Y107">
        <f t="shared" si="106"/>
        <v>4.2389377088262687</v>
      </c>
      <c r="Z107">
        <f t="shared" si="107"/>
        <v>69.891897572222078</v>
      </c>
      <c r="AA107">
        <f t="shared" si="108"/>
        <v>2.9546970442719096</v>
      </c>
      <c r="AB107">
        <f t="shared" si="109"/>
        <v>4.2275244297362278</v>
      </c>
      <c r="AC107">
        <f t="shared" si="110"/>
        <v>1.2842406645543591</v>
      </c>
      <c r="AD107">
        <f t="shared" si="111"/>
        <v>-286.51212255065479</v>
      </c>
      <c r="AE107">
        <f t="shared" si="112"/>
        <v>-7.3983138368890886</v>
      </c>
      <c r="AF107">
        <f t="shared" si="113"/>
        <v>-0.5615877614894268</v>
      </c>
      <c r="AG107">
        <f t="shared" si="114"/>
        <v>27.039344232342501</v>
      </c>
      <c r="AH107">
        <v>0</v>
      </c>
      <c r="AI107">
        <v>0</v>
      </c>
      <c r="AJ107">
        <f t="shared" si="115"/>
        <v>1</v>
      </c>
      <c r="AK107">
        <f t="shared" si="116"/>
        <v>0</v>
      </c>
      <c r="AL107">
        <f t="shared" si="117"/>
        <v>52267.74170350717</v>
      </c>
      <c r="AM107" t="s">
        <v>365</v>
      </c>
      <c r="AN107">
        <v>10238.9</v>
      </c>
      <c r="AO107">
        <v>302.21199999999999</v>
      </c>
      <c r="AP107">
        <v>4052.3</v>
      </c>
      <c r="AQ107">
        <f t="shared" si="118"/>
        <v>0.92542210596451402</v>
      </c>
      <c r="AR107">
        <v>-0.32343011824092399</v>
      </c>
      <c r="AS107" t="s">
        <v>828</v>
      </c>
      <c r="AT107">
        <v>10395.200000000001</v>
      </c>
      <c r="AU107">
        <v>818.71184615384595</v>
      </c>
      <c r="AV107">
        <v>1388.91</v>
      </c>
      <c r="AW107">
        <f t="shared" si="119"/>
        <v>0.41053643061548561</v>
      </c>
      <c r="AX107">
        <v>0.5</v>
      </c>
      <c r="AY107">
        <f t="shared" si="120"/>
        <v>1681.1976001976038</v>
      </c>
      <c r="AZ107">
        <f t="shared" si="121"/>
        <v>44.665423741836193</v>
      </c>
      <c r="BA107">
        <f t="shared" si="122"/>
        <v>345.09643097222227</v>
      </c>
      <c r="BB107">
        <f t="shared" si="123"/>
        <v>2.6760003615749414E-2</v>
      </c>
      <c r="BC107">
        <f t="shared" si="124"/>
        <v>1.9176116523028852</v>
      </c>
      <c r="BD107">
        <f t="shared" si="125"/>
        <v>264.39980370485125</v>
      </c>
      <c r="BE107" t="s">
        <v>829</v>
      </c>
      <c r="BF107">
        <v>573.27</v>
      </c>
      <c r="BG107">
        <f t="shared" si="126"/>
        <v>573.27</v>
      </c>
      <c r="BH107">
        <f t="shared" si="127"/>
        <v>0.58725187377151866</v>
      </c>
      <c r="BI107">
        <f t="shared" si="128"/>
        <v>0.69908066530105695</v>
      </c>
      <c r="BJ107">
        <f t="shared" si="129"/>
        <v>0.76555534157509431</v>
      </c>
      <c r="BK107">
        <f t="shared" si="130"/>
        <v>0.52470709787462022</v>
      </c>
      <c r="BL107">
        <f t="shared" si="131"/>
        <v>0.71022066682168528</v>
      </c>
      <c r="BM107">
        <f t="shared" si="132"/>
        <v>0.48950308326408271</v>
      </c>
      <c r="BN107">
        <f t="shared" si="133"/>
        <v>0.51049691673591724</v>
      </c>
      <c r="BO107">
        <f t="shared" si="134"/>
        <v>2000</v>
      </c>
      <c r="BP107">
        <f t="shared" si="135"/>
        <v>1681.1976001976038</v>
      </c>
      <c r="BQ107">
        <f t="shared" si="136"/>
        <v>0.84059880009880195</v>
      </c>
      <c r="BR107">
        <f t="shared" si="137"/>
        <v>0.16075568419068789</v>
      </c>
      <c r="BS107">
        <v>6</v>
      </c>
      <c r="BT107">
        <v>0.5</v>
      </c>
      <c r="BU107" t="s">
        <v>368</v>
      </c>
      <c r="BV107">
        <v>2</v>
      </c>
      <c r="BW107">
        <v>1628190075</v>
      </c>
      <c r="BX107">
        <v>542.17600000000004</v>
      </c>
      <c r="BY107">
        <v>599.99</v>
      </c>
      <c r="BZ107">
        <v>29.6233</v>
      </c>
      <c r="CA107">
        <v>22.0595</v>
      </c>
      <c r="CB107">
        <v>542.61</v>
      </c>
      <c r="CC107">
        <v>29.2745</v>
      </c>
      <c r="CD107">
        <v>500.09899999999999</v>
      </c>
      <c r="CE107">
        <v>99.642399999999995</v>
      </c>
      <c r="CF107">
        <v>9.9932699999999999E-2</v>
      </c>
      <c r="CG107">
        <v>29.864999999999998</v>
      </c>
      <c r="CH107">
        <v>29.911899999999999</v>
      </c>
      <c r="CI107">
        <v>999.9</v>
      </c>
      <c r="CJ107">
        <v>0</v>
      </c>
      <c r="CK107">
        <v>0</v>
      </c>
      <c r="CL107">
        <v>10015.6</v>
      </c>
      <c r="CM107">
        <v>0</v>
      </c>
      <c r="CN107">
        <v>2306.14</v>
      </c>
      <c r="CO107">
        <v>-57.8142</v>
      </c>
      <c r="CP107">
        <v>558.72699999999998</v>
      </c>
      <c r="CQ107">
        <v>613.524</v>
      </c>
      <c r="CR107">
        <v>7.56379</v>
      </c>
      <c r="CS107">
        <v>599.99</v>
      </c>
      <c r="CT107">
        <v>22.0595</v>
      </c>
      <c r="CU107">
        <v>2.95173</v>
      </c>
      <c r="CV107">
        <v>2.1980599999999999</v>
      </c>
      <c r="CW107">
        <v>23.758099999999999</v>
      </c>
      <c r="CX107">
        <v>18.9482</v>
      </c>
      <c r="CY107">
        <v>2000</v>
      </c>
      <c r="CZ107">
        <v>0.97999099999999995</v>
      </c>
      <c r="DA107">
        <v>2.0008600000000001E-2</v>
      </c>
      <c r="DB107">
        <v>0</v>
      </c>
      <c r="DC107">
        <v>820.77200000000005</v>
      </c>
      <c r="DD107">
        <v>4.9996700000000001</v>
      </c>
      <c r="DE107">
        <v>16499.3</v>
      </c>
      <c r="DF107">
        <v>16734</v>
      </c>
      <c r="DG107">
        <v>47.561999999999998</v>
      </c>
      <c r="DH107">
        <v>48.875</v>
      </c>
      <c r="DI107">
        <v>48.311999999999998</v>
      </c>
      <c r="DJ107">
        <v>48.25</v>
      </c>
      <c r="DK107">
        <v>49</v>
      </c>
      <c r="DL107">
        <v>1955.08</v>
      </c>
      <c r="DM107">
        <v>39.92</v>
      </c>
      <c r="DN107">
        <v>0</v>
      </c>
      <c r="DO107">
        <v>126.59999990463299</v>
      </c>
      <c r="DP107">
        <v>0</v>
      </c>
      <c r="DQ107">
        <v>818.71184615384595</v>
      </c>
      <c r="DR107">
        <v>14.117059834484399</v>
      </c>
      <c r="DS107">
        <v>363.85299132480998</v>
      </c>
      <c r="DT107">
        <v>16449.357692307702</v>
      </c>
      <c r="DU107">
        <v>15</v>
      </c>
      <c r="DV107">
        <v>1628190031</v>
      </c>
      <c r="DW107" t="s">
        <v>830</v>
      </c>
      <c r="DX107">
        <v>1628190023.5</v>
      </c>
      <c r="DY107">
        <v>1628190031</v>
      </c>
      <c r="DZ107">
        <v>98</v>
      </c>
      <c r="EA107">
        <v>-2.5999999999999999E-2</v>
      </c>
      <c r="EB107">
        <v>7.0000000000000001E-3</v>
      </c>
      <c r="EC107">
        <v>-0.39400000000000002</v>
      </c>
      <c r="ED107">
        <v>0.28299999999999997</v>
      </c>
      <c r="EE107">
        <v>600</v>
      </c>
      <c r="EF107">
        <v>22</v>
      </c>
      <c r="EG107">
        <v>0.06</v>
      </c>
      <c r="EH107">
        <v>0.02</v>
      </c>
      <c r="EI107">
        <v>44.690115902163399</v>
      </c>
      <c r="EJ107">
        <v>-0.79942216536822097</v>
      </c>
      <c r="EK107">
        <v>0.14309236285383201</v>
      </c>
      <c r="EL107">
        <v>1</v>
      </c>
      <c r="EM107">
        <v>0.53008410110637305</v>
      </c>
      <c r="EN107">
        <v>0.10635667365629101</v>
      </c>
      <c r="EO107">
        <v>1.8638318746427799E-2</v>
      </c>
      <c r="EP107">
        <v>1</v>
      </c>
      <c r="EQ107">
        <v>2</v>
      </c>
      <c r="ER107">
        <v>2</v>
      </c>
      <c r="ES107" t="s">
        <v>370</v>
      </c>
      <c r="ET107">
        <v>2.9211900000000002</v>
      </c>
      <c r="EU107">
        <v>2.7865600000000001</v>
      </c>
      <c r="EV107">
        <v>0.111619</v>
      </c>
      <c r="EW107">
        <v>0.120475</v>
      </c>
      <c r="EX107">
        <v>0.13350300000000001</v>
      </c>
      <c r="EY107">
        <v>0.109913</v>
      </c>
      <c r="EZ107">
        <v>21617.3</v>
      </c>
      <c r="FA107">
        <v>18550.7</v>
      </c>
      <c r="FB107">
        <v>24034.3</v>
      </c>
      <c r="FC107">
        <v>20696.900000000001</v>
      </c>
      <c r="FD107">
        <v>30592.799999999999</v>
      </c>
      <c r="FE107">
        <v>26373.9</v>
      </c>
      <c r="FF107">
        <v>39139.800000000003</v>
      </c>
      <c r="FG107">
        <v>32939.4</v>
      </c>
      <c r="FH107">
        <v>2.0211299999999999</v>
      </c>
      <c r="FI107">
        <v>1.8371999999999999</v>
      </c>
      <c r="FJ107">
        <v>8.0726999999999993E-2</v>
      </c>
      <c r="FK107">
        <v>0</v>
      </c>
      <c r="FL107">
        <v>28.596599999999999</v>
      </c>
      <c r="FM107">
        <v>999.9</v>
      </c>
      <c r="FN107">
        <v>30.234000000000002</v>
      </c>
      <c r="FO107">
        <v>43.134999999999998</v>
      </c>
      <c r="FP107">
        <v>26.546399999999998</v>
      </c>
      <c r="FQ107">
        <v>60.939</v>
      </c>
      <c r="FR107">
        <v>34.567300000000003</v>
      </c>
      <c r="FS107">
        <v>1</v>
      </c>
      <c r="FT107">
        <v>0.37594</v>
      </c>
      <c r="FU107">
        <v>1.7806900000000001</v>
      </c>
      <c r="FV107">
        <v>20.406300000000002</v>
      </c>
      <c r="FW107">
        <v>5.2484400000000004</v>
      </c>
      <c r="FX107">
        <v>11.997999999999999</v>
      </c>
      <c r="FY107">
        <v>4.9638499999999999</v>
      </c>
      <c r="FZ107">
        <v>3.3010000000000002</v>
      </c>
      <c r="GA107">
        <v>9999</v>
      </c>
      <c r="GB107">
        <v>9999</v>
      </c>
      <c r="GC107">
        <v>9999</v>
      </c>
      <c r="GD107">
        <v>999.9</v>
      </c>
      <c r="GE107">
        <v>1.87103</v>
      </c>
      <c r="GF107">
        <v>1.87635</v>
      </c>
      <c r="GG107">
        <v>1.8765000000000001</v>
      </c>
      <c r="GH107">
        <v>1.8751500000000001</v>
      </c>
      <c r="GI107">
        <v>1.8774999999999999</v>
      </c>
      <c r="GJ107">
        <v>1.8733200000000001</v>
      </c>
      <c r="GK107">
        <v>1.8710500000000001</v>
      </c>
      <c r="GL107">
        <v>1.8783799999999999</v>
      </c>
      <c r="GM107">
        <v>5</v>
      </c>
      <c r="GN107">
        <v>0</v>
      </c>
      <c r="GO107">
        <v>0</v>
      </c>
      <c r="GP107">
        <v>0</v>
      </c>
      <c r="GQ107" t="s">
        <v>371</v>
      </c>
      <c r="GR107" t="s">
        <v>372</v>
      </c>
      <c r="GS107" t="s">
        <v>373</v>
      </c>
      <c r="GT107" t="s">
        <v>373</v>
      </c>
      <c r="GU107" t="s">
        <v>373</v>
      </c>
      <c r="GV107" t="s">
        <v>373</v>
      </c>
      <c r="GW107">
        <v>0</v>
      </c>
      <c r="GX107">
        <v>100</v>
      </c>
      <c r="GY107">
        <v>100</v>
      </c>
      <c r="GZ107">
        <v>-0.434</v>
      </c>
      <c r="HA107">
        <v>0.3488</v>
      </c>
      <c r="HB107">
        <v>-0.92648388133127701</v>
      </c>
      <c r="HC107">
        <v>1.17587188380478E-3</v>
      </c>
      <c r="HD107">
        <v>-6.2601144054332803E-7</v>
      </c>
      <c r="HE107">
        <v>2.41796582943236E-10</v>
      </c>
      <c r="HF107">
        <v>0.348743456119469</v>
      </c>
      <c r="HG107">
        <v>0</v>
      </c>
      <c r="HH107">
        <v>0</v>
      </c>
      <c r="HI107">
        <v>0</v>
      </c>
      <c r="HJ107">
        <v>2</v>
      </c>
      <c r="HK107">
        <v>2154</v>
      </c>
      <c r="HL107">
        <v>1</v>
      </c>
      <c r="HM107">
        <v>23</v>
      </c>
      <c r="HN107">
        <v>0.9</v>
      </c>
      <c r="HO107">
        <v>0.7</v>
      </c>
      <c r="HP107">
        <v>18</v>
      </c>
      <c r="HQ107">
        <v>505.303</v>
      </c>
      <c r="HR107">
        <v>451.16699999999997</v>
      </c>
      <c r="HS107">
        <v>27.003599999999999</v>
      </c>
      <c r="HT107">
        <v>32.123199999999997</v>
      </c>
      <c r="HU107">
        <v>29.999700000000001</v>
      </c>
      <c r="HV107">
        <v>32.088099999999997</v>
      </c>
      <c r="HW107">
        <v>32.0672</v>
      </c>
      <c r="HX107">
        <v>27.888400000000001</v>
      </c>
      <c r="HY107">
        <v>11.409700000000001</v>
      </c>
      <c r="HZ107">
        <v>7.6525600000000003</v>
      </c>
      <c r="IA107">
        <v>27</v>
      </c>
      <c r="IB107">
        <v>600</v>
      </c>
      <c r="IC107">
        <v>22.030899999999999</v>
      </c>
      <c r="ID107">
        <v>98.815899999999999</v>
      </c>
      <c r="IE107">
        <v>94.247900000000001</v>
      </c>
    </row>
    <row r="108" spans="1:239" x14ac:dyDescent="0.3">
      <c r="A108">
        <v>92</v>
      </c>
      <c r="B108">
        <v>1628190215</v>
      </c>
      <c r="C108">
        <v>15457.4000000954</v>
      </c>
      <c r="D108" t="s">
        <v>831</v>
      </c>
      <c r="E108" t="s">
        <v>832</v>
      </c>
      <c r="F108">
        <v>0</v>
      </c>
      <c r="G108" t="s">
        <v>696</v>
      </c>
      <c r="H108" t="s">
        <v>777</v>
      </c>
      <c r="I108" t="s">
        <v>364</v>
      </c>
      <c r="J108">
        <v>1628190215</v>
      </c>
      <c r="K108">
        <f t="shared" si="92"/>
        <v>6.6194877782989941E-3</v>
      </c>
      <c r="L108">
        <f t="shared" si="93"/>
        <v>6.6194877782989945</v>
      </c>
      <c r="M108">
        <f t="shared" si="94"/>
        <v>53.421946918620549</v>
      </c>
      <c r="N108">
        <f t="shared" si="95"/>
        <v>730.24099999999999</v>
      </c>
      <c r="O108">
        <f t="shared" si="96"/>
        <v>545.82673618125375</v>
      </c>
      <c r="P108">
        <f t="shared" si="97"/>
        <v>54.443097534282778</v>
      </c>
      <c r="Q108">
        <f t="shared" si="98"/>
        <v>72.837366422684994</v>
      </c>
      <c r="R108">
        <f t="shared" si="99"/>
        <v>0.54415262068718717</v>
      </c>
      <c r="S108">
        <f t="shared" si="100"/>
        <v>2.9218756434574868</v>
      </c>
      <c r="T108">
        <f t="shared" si="101"/>
        <v>0.49348528687144733</v>
      </c>
      <c r="U108">
        <f t="shared" si="102"/>
        <v>0.31258647306829135</v>
      </c>
      <c r="V108">
        <f t="shared" si="103"/>
        <v>321.5218203809784</v>
      </c>
      <c r="W108">
        <f t="shared" si="104"/>
        <v>30.171733940831814</v>
      </c>
      <c r="X108">
        <f t="shared" si="105"/>
        <v>30.1038</v>
      </c>
      <c r="Y108">
        <f t="shared" si="106"/>
        <v>4.2859174606440105</v>
      </c>
      <c r="Z108">
        <f t="shared" si="107"/>
        <v>70.352109296568855</v>
      </c>
      <c r="AA108">
        <f t="shared" si="108"/>
        <v>2.9968170428250001</v>
      </c>
      <c r="AB108">
        <f t="shared" si="109"/>
        <v>4.2597401453763633</v>
      </c>
      <c r="AC108">
        <f t="shared" si="110"/>
        <v>1.2891004178190104</v>
      </c>
      <c r="AD108">
        <f t="shared" si="111"/>
        <v>-291.91941102298563</v>
      </c>
      <c r="AE108">
        <f t="shared" si="112"/>
        <v>-16.807827838931544</v>
      </c>
      <c r="AF108">
        <f t="shared" si="113"/>
        <v>-1.2796932634643958</v>
      </c>
      <c r="AG108">
        <f t="shared" si="114"/>
        <v>11.514888255596802</v>
      </c>
      <c r="AH108">
        <v>0</v>
      </c>
      <c r="AI108">
        <v>0</v>
      </c>
      <c r="AJ108">
        <f t="shared" si="115"/>
        <v>1</v>
      </c>
      <c r="AK108">
        <f t="shared" si="116"/>
        <v>0</v>
      </c>
      <c r="AL108">
        <f t="shared" si="117"/>
        <v>52127.174068054657</v>
      </c>
      <c r="AM108" t="s">
        <v>365</v>
      </c>
      <c r="AN108">
        <v>10238.9</v>
      </c>
      <c r="AO108">
        <v>302.21199999999999</v>
      </c>
      <c r="AP108">
        <v>4052.3</v>
      </c>
      <c r="AQ108">
        <f t="shared" si="118"/>
        <v>0.92542210596451402</v>
      </c>
      <c r="AR108">
        <v>-0.32343011824092399</v>
      </c>
      <c r="AS108" t="s">
        <v>833</v>
      </c>
      <c r="AT108">
        <v>10396.299999999999</v>
      </c>
      <c r="AU108">
        <v>839.38680769230803</v>
      </c>
      <c r="AV108">
        <v>1466.06</v>
      </c>
      <c r="AW108">
        <f t="shared" si="119"/>
        <v>0.42745398708626658</v>
      </c>
      <c r="AX108">
        <v>0.5</v>
      </c>
      <c r="AY108">
        <f t="shared" si="120"/>
        <v>1681.2636001973981</v>
      </c>
      <c r="AZ108">
        <f t="shared" si="121"/>
        <v>53.421946918620549</v>
      </c>
      <c r="BA108">
        <f t="shared" si="122"/>
        <v>359.33141462369434</v>
      </c>
      <c r="BB108">
        <f t="shared" si="123"/>
        <v>3.1967251911330978E-2</v>
      </c>
      <c r="BC108">
        <f t="shared" si="124"/>
        <v>1.7640751401716166</v>
      </c>
      <c r="BD108">
        <f t="shared" si="125"/>
        <v>267.07530361145285</v>
      </c>
      <c r="BE108" t="s">
        <v>834</v>
      </c>
      <c r="BF108">
        <v>582.09</v>
      </c>
      <c r="BG108">
        <f t="shared" si="126"/>
        <v>582.09</v>
      </c>
      <c r="BH108">
        <f t="shared" si="127"/>
        <v>0.6029562228012495</v>
      </c>
      <c r="BI108">
        <f t="shared" si="128"/>
        <v>0.70893038486339122</v>
      </c>
      <c r="BJ108">
        <f t="shared" si="129"/>
        <v>0.74526901830148617</v>
      </c>
      <c r="BK108">
        <f t="shared" si="130"/>
        <v>0.53844934416495271</v>
      </c>
      <c r="BL108">
        <f t="shared" si="131"/>
        <v>0.68964781626457838</v>
      </c>
      <c r="BM108">
        <f t="shared" si="132"/>
        <v>0.49162231755779467</v>
      </c>
      <c r="BN108">
        <f t="shared" si="133"/>
        <v>0.50837768244220527</v>
      </c>
      <c r="BO108">
        <f t="shared" si="134"/>
        <v>2000.08</v>
      </c>
      <c r="BP108">
        <f t="shared" si="135"/>
        <v>1681.2636001973981</v>
      </c>
      <c r="BQ108">
        <f t="shared" si="136"/>
        <v>0.84059817617165222</v>
      </c>
      <c r="BR108">
        <f t="shared" si="137"/>
        <v>0.16075448001128875</v>
      </c>
      <c r="BS108">
        <v>6</v>
      </c>
      <c r="BT108">
        <v>0.5</v>
      </c>
      <c r="BU108" t="s">
        <v>368</v>
      </c>
      <c r="BV108">
        <v>2</v>
      </c>
      <c r="BW108">
        <v>1628190215</v>
      </c>
      <c r="BX108">
        <v>730.24099999999999</v>
      </c>
      <c r="BY108">
        <v>800.125</v>
      </c>
      <c r="BZ108">
        <v>30.045000000000002</v>
      </c>
      <c r="CA108">
        <v>22.3428</v>
      </c>
      <c r="CB108">
        <v>730.64700000000005</v>
      </c>
      <c r="CC108">
        <v>29.695</v>
      </c>
      <c r="CD108">
        <v>500.16399999999999</v>
      </c>
      <c r="CE108">
        <v>99.644099999999995</v>
      </c>
      <c r="CF108">
        <v>0.100185</v>
      </c>
      <c r="CG108">
        <v>29.9971</v>
      </c>
      <c r="CH108">
        <v>30.1038</v>
      </c>
      <c r="CI108">
        <v>999.9</v>
      </c>
      <c r="CJ108">
        <v>0</v>
      </c>
      <c r="CK108">
        <v>0</v>
      </c>
      <c r="CL108">
        <v>9991.8799999999992</v>
      </c>
      <c r="CM108">
        <v>0</v>
      </c>
      <c r="CN108">
        <v>1081.75</v>
      </c>
      <c r="CO108">
        <v>-69.883700000000005</v>
      </c>
      <c r="CP108">
        <v>752.86099999999999</v>
      </c>
      <c r="CQ108">
        <v>818.41</v>
      </c>
      <c r="CR108">
        <v>7.7021600000000001</v>
      </c>
      <c r="CS108">
        <v>800.125</v>
      </c>
      <c r="CT108">
        <v>22.3428</v>
      </c>
      <c r="CU108">
        <v>2.9937999999999998</v>
      </c>
      <c r="CV108">
        <v>2.2263299999999999</v>
      </c>
      <c r="CW108">
        <v>23.993500000000001</v>
      </c>
      <c r="CX108">
        <v>19.152999999999999</v>
      </c>
      <c r="CY108">
        <v>2000.08</v>
      </c>
      <c r="CZ108">
        <v>0.98001000000000005</v>
      </c>
      <c r="DA108">
        <v>1.99896E-2</v>
      </c>
      <c r="DB108">
        <v>0</v>
      </c>
      <c r="DC108">
        <v>840.33799999999997</v>
      </c>
      <c r="DD108">
        <v>4.9996700000000001</v>
      </c>
      <c r="DE108">
        <v>16678.7</v>
      </c>
      <c r="DF108">
        <v>16734.8</v>
      </c>
      <c r="DG108">
        <v>47.561999999999998</v>
      </c>
      <c r="DH108">
        <v>49.436999999999998</v>
      </c>
      <c r="DI108">
        <v>48.375</v>
      </c>
      <c r="DJ108">
        <v>48.561999999999998</v>
      </c>
      <c r="DK108">
        <v>49.125</v>
      </c>
      <c r="DL108">
        <v>1955.2</v>
      </c>
      <c r="DM108">
        <v>39.880000000000003</v>
      </c>
      <c r="DN108">
        <v>0</v>
      </c>
      <c r="DO108">
        <v>139.799999952316</v>
      </c>
      <c r="DP108">
        <v>0</v>
      </c>
      <c r="DQ108">
        <v>839.38680769230803</v>
      </c>
      <c r="DR108">
        <v>7.15511110858934</v>
      </c>
      <c r="DS108">
        <v>315.65128246607901</v>
      </c>
      <c r="DT108">
        <v>16673.230769230799</v>
      </c>
      <c r="DU108">
        <v>15</v>
      </c>
      <c r="DV108">
        <v>1628190168</v>
      </c>
      <c r="DW108" t="s">
        <v>835</v>
      </c>
      <c r="DX108">
        <v>1628190161.5</v>
      </c>
      <c r="DY108">
        <v>1628190168</v>
      </c>
      <c r="DZ108">
        <v>99</v>
      </c>
      <c r="EA108">
        <v>-9.9000000000000005E-2</v>
      </c>
      <c r="EB108">
        <v>1E-3</v>
      </c>
      <c r="EC108">
        <v>-0.36099999999999999</v>
      </c>
      <c r="ED108">
        <v>0.29599999999999999</v>
      </c>
      <c r="EE108">
        <v>800</v>
      </c>
      <c r="EF108">
        <v>22</v>
      </c>
      <c r="EG108">
        <v>0.06</v>
      </c>
      <c r="EH108">
        <v>0.01</v>
      </c>
      <c r="EI108">
        <v>53.381338762676798</v>
      </c>
      <c r="EJ108">
        <v>-0.78773202698254696</v>
      </c>
      <c r="EK108">
        <v>0.17209571019742101</v>
      </c>
      <c r="EL108">
        <v>1</v>
      </c>
      <c r="EM108">
        <v>0.54124858353500105</v>
      </c>
      <c r="EN108">
        <v>5.2865206593790799E-2</v>
      </c>
      <c r="EO108">
        <v>1.0803704775426101E-2</v>
      </c>
      <c r="EP108">
        <v>1</v>
      </c>
      <c r="EQ108">
        <v>2</v>
      </c>
      <c r="ER108">
        <v>2</v>
      </c>
      <c r="ES108" t="s">
        <v>370</v>
      </c>
      <c r="ET108">
        <v>2.9213200000000001</v>
      </c>
      <c r="EU108">
        <v>2.7866</v>
      </c>
      <c r="EV108">
        <v>0.13730200000000001</v>
      </c>
      <c r="EW108">
        <v>0.14662900000000001</v>
      </c>
      <c r="EX108">
        <v>0.13481899999999999</v>
      </c>
      <c r="EY108">
        <v>0.110891</v>
      </c>
      <c r="EZ108">
        <v>20989.9</v>
      </c>
      <c r="FA108">
        <v>17995.7</v>
      </c>
      <c r="FB108">
        <v>24031.9</v>
      </c>
      <c r="FC108">
        <v>20693.400000000001</v>
      </c>
      <c r="FD108">
        <v>30543.1</v>
      </c>
      <c r="FE108">
        <v>26340.2</v>
      </c>
      <c r="FF108">
        <v>39135.800000000003</v>
      </c>
      <c r="FG108">
        <v>32933.4</v>
      </c>
      <c r="FH108">
        <v>2.0213199999999998</v>
      </c>
      <c r="FI108">
        <v>1.8373299999999999</v>
      </c>
      <c r="FJ108">
        <v>5.4351999999999998E-2</v>
      </c>
      <c r="FK108">
        <v>0</v>
      </c>
      <c r="FL108">
        <v>29.218800000000002</v>
      </c>
      <c r="FM108">
        <v>999.9</v>
      </c>
      <c r="FN108">
        <v>30.442</v>
      </c>
      <c r="FO108">
        <v>43.084000000000003</v>
      </c>
      <c r="FP108">
        <v>26.657900000000001</v>
      </c>
      <c r="FQ108">
        <v>60.859000000000002</v>
      </c>
      <c r="FR108">
        <v>34.599400000000003</v>
      </c>
      <c r="FS108">
        <v>1</v>
      </c>
      <c r="FT108">
        <v>0.38012400000000002</v>
      </c>
      <c r="FU108">
        <v>1.9455899999999999</v>
      </c>
      <c r="FV108">
        <v>20.403500000000001</v>
      </c>
      <c r="FW108">
        <v>5.24979</v>
      </c>
      <c r="FX108">
        <v>11.997999999999999</v>
      </c>
      <c r="FY108">
        <v>4.9640000000000004</v>
      </c>
      <c r="FZ108">
        <v>3.3010000000000002</v>
      </c>
      <c r="GA108">
        <v>9999</v>
      </c>
      <c r="GB108">
        <v>9999</v>
      </c>
      <c r="GC108">
        <v>9999</v>
      </c>
      <c r="GD108">
        <v>999.9</v>
      </c>
      <c r="GE108">
        <v>1.87103</v>
      </c>
      <c r="GF108">
        <v>1.87636</v>
      </c>
      <c r="GG108">
        <v>1.8765099999999999</v>
      </c>
      <c r="GH108">
        <v>1.8751500000000001</v>
      </c>
      <c r="GI108">
        <v>1.87754</v>
      </c>
      <c r="GJ108">
        <v>1.8733599999999999</v>
      </c>
      <c r="GK108">
        <v>1.8710899999999999</v>
      </c>
      <c r="GL108">
        <v>1.87839</v>
      </c>
      <c r="GM108">
        <v>5</v>
      </c>
      <c r="GN108">
        <v>0</v>
      </c>
      <c r="GO108">
        <v>0</v>
      </c>
      <c r="GP108">
        <v>0</v>
      </c>
      <c r="GQ108" t="s">
        <v>371</v>
      </c>
      <c r="GR108" t="s">
        <v>372</v>
      </c>
      <c r="GS108" t="s">
        <v>373</v>
      </c>
      <c r="GT108" t="s">
        <v>373</v>
      </c>
      <c r="GU108" t="s">
        <v>373</v>
      </c>
      <c r="GV108" t="s">
        <v>373</v>
      </c>
      <c r="GW108">
        <v>0</v>
      </c>
      <c r="GX108">
        <v>100</v>
      </c>
      <c r="GY108">
        <v>100</v>
      </c>
      <c r="GZ108">
        <v>-0.40600000000000003</v>
      </c>
      <c r="HA108">
        <v>0.35</v>
      </c>
      <c r="HB108">
        <v>-1.025618605297</v>
      </c>
      <c r="HC108">
        <v>1.17587188380478E-3</v>
      </c>
      <c r="HD108">
        <v>-6.2601144054332803E-7</v>
      </c>
      <c r="HE108">
        <v>2.41796582943236E-10</v>
      </c>
      <c r="HF108">
        <v>0.34997936483818298</v>
      </c>
      <c r="HG108">
        <v>0</v>
      </c>
      <c r="HH108">
        <v>0</v>
      </c>
      <c r="HI108">
        <v>0</v>
      </c>
      <c r="HJ108">
        <v>2</v>
      </c>
      <c r="HK108">
        <v>2154</v>
      </c>
      <c r="HL108">
        <v>1</v>
      </c>
      <c r="HM108">
        <v>23</v>
      </c>
      <c r="HN108">
        <v>0.9</v>
      </c>
      <c r="HO108">
        <v>0.8</v>
      </c>
      <c r="HP108">
        <v>18</v>
      </c>
      <c r="HQ108">
        <v>505.44600000000003</v>
      </c>
      <c r="HR108">
        <v>451.28199999999998</v>
      </c>
      <c r="HS108">
        <v>26.999099999999999</v>
      </c>
      <c r="HT108">
        <v>32.162799999999997</v>
      </c>
      <c r="HU108">
        <v>30.0002</v>
      </c>
      <c r="HV108">
        <v>32.090600000000002</v>
      </c>
      <c r="HW108">
        <v>32.072200000000002</v>
      </c>
      <c r="HX108">
        <v>35.285699999999999</v>
      </c>
      <c r="HY108">
        <v>10.0603</v>
      </c>
      <c r="HZ108">
        <v>8.3271899999999999</v>
      </c>
      <c r="IA108">
        <v>27</v>
      </c>
      <c r="IB108">
        <v>800</v>
      </c>
      <c r="IC108">
        <v>22.307700000000001</v>
      </c>
      <c r="ID108">
        <v>98.805700000000002</v>
      </c>
      <c r="IE108">
        <v>94.231300000000005</v>
      </c>
    </row>
    <row r="109" spans="1:239" x14ac:dyDescent="0.3">
      <c r="A109">
        <v>93</v>
      </c>
      <c r="B109">
        <v>1628190328</v>
      </c>
      <c r="C109">
        <v>15570.4000000954</v>
      </c>
      <c r="D109" t="s">
        <v>836</v>
      </c>
      <c r="E109" t="s">
        <v>837</v>
      </c>
      <c r="F109">
        <v>0</v>
      </c>
      <c r="G109" t="s">
        <v>696</v>
      </c>
      <c r="H109" t="s">
        <v>777</v>
      </c>
      <c r="I109" t="s">
        <v>364</v>
      </c>
      <c r="J109">
        <v>1628190328</v>
      </c>
      <c r="K109">
        <f t="shared" si="92"/>
        <v>6.6238718487703942E-3</v>
      </c>
      <c r="L109">
        <f t="shared" si="93"/>
        <v>6.6238718487703938</v>
      </c>
      <c r="M109">
        <f t="shared" si="94"/>
        <v>57.639655152098278</v>
      </c>
      <c r="N109">
        <f t="shared" si="95"/>
        <v>923.46699999999998</v>
      </c>
      <c r="O109">
        <f t="shared" si="96"/>
        <v>721.85611174135352</v>
      </c>
      <c r="P109">
        <f t="shared" si="97"/>
        <v>72.000407438970328</v>
      </c>
      <c r="Q109">
        <f t="shared" si="98"/>
        <v>92.10976976567801</v>
      </c>
      <c r="R109">
        <f t="shared" si="99"/>
        <v>0.54470048671240456</v>
      </c>
      <c r="S109">
        <f t="shared" si="100"/>
        <v>2.9274569770911505</v>
      </c>
      <c r="T109">
        <f t="shared" si="101"/>
        <v>0.49402332022077389</v>
      </c>
      <c r="U109">
        <f t="shared" si="102"/>
        <v>0.312923872405934</v>
      </c>
      <c r="V109">
        <f t="shared" si="103"/>
        <v>321.51064838099171</v>
      </c>
      <c r="W109">
        <f t="shared" si="104"/>
        <v>30.132824692477474</v>
      </c>
      <c r="X109">
        <f t="shared" si="105"/>
        <v>30.042200000000001</v>
      </c>
      <c r="Y109">
        <f t="shared" si="106"/>
        <v>4.2707877331856485</v>
      </c>
      <c r="Z109">
        <f t="shared" si="107"/>
        <v>70.15600286801677</v>
      </c>
      <c r="AA109">
        <f t="shared" si="108"/>
        <v>2.9820493949848004</v>
      </c>
      <c r="AB109">
        <f t="shared" si="109"/>
        <v>4.2505976296780705</v>
      </c>
      <c r="AC109">
        <f t="shared" si="110"/>
        <v>1.2887383382008482</v>
      </c>
      <c r="AD109">
        <f t="shared" si="111"/>
        <v>-292.11274853077441</v>
      </c>
      <c r="AE109">
        <f t="shared" si="112"/>
        <v>-13.020567495287326</v>
      </c>
      <c r="AF109">
        <f t="shared" si="113"/>
        <v>-0.98896877161605734</v>
      </c>
      <c r="AG109">
        <f t="shared" si="114"/>
        <v>15.388363583313931</v>
      </c>
      <c r="AH109">
        <v>0</v>
      </c>
      <c r="AI109">
        <v>0</v>
      </c>
      <c r="AJ109">
        <f t="shared" si="115"/>
        <v>1</v>
      </c>
      <c r="AK109">
        <f t="shared" si="116"/>
        <v>0</v>
      </c>
      <c r="AL109">
        <f t="shared" si="117"/>
        <v>52293.043409625781</v>
      </c>
      <c r="AM109" t="s">
        <v>365</v>
      </c>
      <c r="AN109">
        <v>10238.9</v>
      </c>
      <c r="AO109">
        <v>302.21199999999999</v>
      </c>
      <c r="AP109">
        <v>4052.3</v>
      </c>
      <c r="AQ109">
        <f t="shared" si="118"/>
        <v>0.92542210596451402</v>
      </c>
      <c r="AR109">
        <v>-0.32343011824092399</v>
      </c>
      <c r="AS109" t="s">
        <v>838</v>
      </c>
      <c r="AT109">
        <v>10395.9</v>
      </c>
      <c r="AU109">
        <v>839.87199999999996</v>
      </c>
      <c r="AV109">
        <v>1480.01</v>
      </c>
      <c r="AW109">
        <f t="shared" si="119"/>
        <v>0.4325227532246404</v>
      </c>
      <c r="AX109">
        <v>0.5</v>
      </c>
      <c r="AY109">
        <f t="shared" si="120"/>
        <v>1681.2048001974049</v>
      </c>
      <c r="AZ109">
        <f t="shared" si="121"/>
        <v>57.639655152098278</v>
      </c>
      <c r="BA109">
        <f t="shared" si="122"/>
        <v>363.57966445793153</v>
      </c>
      <c r="BB109">
        <f t="shared" si="123"/>
        <v>3.4477111452175996E-2</v>
      </c>
      <c r="BC109">
        <f t="shared" si="124"/>
        <v>1.7380220403916189</v>
      </c>
      <c r="BD109">
        <f t="shared" si="125"/>
        <v>267.53468313799215</v>
      </c>
      <c r="BE109" t="s">
        <v>839</v>
      </c>
      <c r="BF109">
        <v>576.4</v>
      </c>
      <c r="BG109">
        <f t="shared" si="126"/>
        <v>576.4</v>
      </c>
      <c r="BH109">
        <f t="shared" si="127"/>
        <v>0.61054317200559449</v>
      </c>
      <c r="BI109">
        <f t="shared" si="128"/>
        <v>0.70842288155288236</v>
      </c>
      <c r="BJ109">
        <f t="shared" si="129"/>
        <v>0.74003567421387262</v>
      </c>
      <c r="BK109">
        <f t="shared" si="130"/>
        <v>0.54350406436417797</v>
      </c>
      <c r="BL109">
        <f t="shared" si="131"/>
        <v>0.68592790355852973</v>
      </c>
      <c r="BM109">
        <f t="shared" si="132"/>
        <v>0.48618712009339682</v>
      </c>
      <c r="BN109">
        <f t="shared" si="133"/>
        <v>0.51381287990660318</v>
      </c>
      <c r="BO109">
        <f t="shared" si="134"/>
        <v>2000.01</v>
      </c>
      <c r="BP109">
        <f t="shared" si="135"/>
        <v>1681.2048001974049</v>
      </c>
      <c r="BQ109">
        <f t="shared" si="136"/>
        <v>0.84059819710771688</v>
      </c>
      <c r="BR109">
        <f t="shared" si="137"/>
        <v>0.16075452041789376</v>
      </c>
      <c r="BS109">
        <v>6</v>
      </c>
      <c r="BT109">
        <v>0.5</v>
      </c>
      <c r="BU109" t="s">
        <v>368</v>
      </c>
      <c r="BV109">
        <v>2</v>
      </c>
      <c r="BW109">
        <v>1628190328</v>
      </c>
      <c r="BX109">
        <v>923.46699999999998</v>
      </c>
      <c r="BY109">
        <v>999.95699999999999</v>
      </c>
      <c r="BZ109">
        <v>29.897200000000002</v>
      </c>
      <c r="CA109">
        <v>22.187999999999999</v>
      </c>
      <c r="CB109">
        <v>923.76900000000001</v>
      </c>
      <c r="CC109">
        <v>29.5519</v>
      </c>
      <c r="CD109">
        <v>500.11700000000002</v>
      </c>
      <c r="CE109">
        <v>99.643600000000006</v>
      </c>
      <c r="CF109">
        <v>9.9834000000000006E-2</v>
      </c>
      <c r="CG109">
        <v>29.959700000000002</v>
      </c>
      <c r="CH109">
        <v>30.042200000000001</v>
      </c>
      <c r="CI109">
        <v>999.9</v>
      </c>
      <c r="CJ109">
        <v>0</v>
      </c>
      <c r="CK109">
        <v>0</v>
      </c>
      <c r="CL109">
        <v>10023.799999999999</v>
      </c>
      <c r="CM109">
        <v>0</v>
      </c>
      <c r="CN109">
        <v>1426.5</v>
      </c>
      <c r="CO109">
        <v>-76.490200000000002</v>
      </c>
      <c r="CP109">
        <v>951.92700000000002</v>
      </c>
      <c r="CQ109">
        <v>1022.65</v>
      </c>
      <c r="CR109">
        <v>7.7092200000000002</v>
      </c>
      <c r="CS109">
        <v>999.95699999999999</v>
      </c>
      <c r="CT109">
        <v>22.187999999999999</v>
      </c>
      <c r="CU109">
        <v>2.9790700000000001</v>
      </c>
      <c r="CV109">
        <v>2.21089</v>
      </c>
      <c r="CW109">
        <v>23.9114</v>
      </c>
      <c r="CX109">
        <v>19.041499999999999</v>
      </c>
      <c r="CY109">
        <v>2000.01</v>
      </c>
      <c r="CZ109">
        <v>0.98001000000000005</v>
      </c>
      <c r="DA109">
        <v>1.99896E-2</v>
      </c>
      <c r="DB109">
        <v>0</v>
      </c>
      <c r="DC109">
        <v>840.24699999999996</v>
      </c>
      <c r="DD109">
        <v>4.9996700000000001</v>
      </c>
      <c r="DE109">
        <v>16765.099999999999</v>
      </c>
      <c r="DF109">
        <v>16734.099999999999</v>
      </c>
      <c r="DG109">
        <v>47.625</v>
      </c>
      <c r="DH109">
        <v>49.375</v>
      </c>
      <c r="DI109">
        <v>48.375</v>
      </c>
      <c r="DJ109">
        <v>48.625</v>
      </c>
      <c r="DK109">
        <v>49.125</v>
      </c>
      <c r="DL109">
        <v>1955.13</v>
      </c>
      <c r="DM109">
        <v>39.880000000000003</v>
      </c>
      <c r="DN109">
        <v>0</v>
      </c>
      <c r="DO109">
        <v>112.59999990463299</v>
      </c>
      <c r="DP109">
        <v>0</v>
      </c>
      <c r="DQ109">
        <v>839.87199999999996</v>
      </c>
      <c r="DR109">
        <v>1.37476922931643</v>
      </c>
      <c r="DS109">
        <v>11.9316241113505</v>
      </c>
      <c r="DT109">
        <v>16771.738461538502</v>
      </c>
      <c r="DU109">
        <v>15</v>
      </c>
      <c r="DV109">
        <v>1628190280</v>
      </c>
      <c r="DW109" t="s">
        <v>840</v>
      </c>
      <c r="DX109">
        <v>1628190280</v>
      </c>
      <c r="DY109">
        <v>1628190278</v>
      </c>
      <c r="DZ109">
        <v>100</v>
      </c>
      <c r="EA109">
        <v>-1.9E-2</v>
      </c>
      <c r="EB109">
        <v>-5.0000000000000001E-3</v>
      </c>
      <c r="EC109">
        <v>-0.253</v>
      </c>
      <c r="ED109">
        <v>0.29099999999999998</v>
      </c>
      <c r="EE109">
        <v>1000</v>
      </c>
      <c r="EF109">
        <v>22</v>
      </c>
      <c r="EG109">
        <v>0.04</v>
      </c>
      <c r="EH109">
        <v>0.01</v>
      </c>
      <c r="EI109">
        <v>57.7851826239906</v>
      </c>
      <c r="EJ109">
        <v>-0.93699858153582005</v>
      </c>
      <c r="EK109">
        <v>0.169487561512628</v>
      </c>
      <c r="EL109">
        <v>1</v>
      </c>
      <c r="EM109">
        <v>0.54573495200844402</v>
      </c>
      <c r="EN109">
        <v>3.0440538398249201E-2</v>
      </c>
      <c r="EO109">
        <v>7.5794491742447101E-3</v>
      </c>
      <c r="EP109">
        <v>1</v>
      </c>
      <c r="EQ109">
        <v>2</v>
      </c>
      <c r="ER109">
        <v>2</v>
      </c>
      <c r="ES109" t="s">
        <v>370</v>
      </c>
      <c r="ET109">
        <v>2.9211800000000001</v>
      </c>
      <c r="EU109">
        <v>2.78653</v>
      </c>
      <c r="EV109">
        <v>0.160327</v>
      </c>
      <c r="EW109">
        <v>0.16952</v>
      </c>
      <c r="EX109">
        <v>0.13437299999999999</v>
      </c>
      <c r="EY109">
        <v>0.11036</v>
      </c>
      <c r="EZ109">
        <v>20427.8</v>
      </c>
      <c r="FA109">
        <v>17512</v>
      </c>
      <c r="FB109">
        <v>24030.400000000001</v>
      </c>
      <c r="FC109">
        <v>20692.8</v>
      </c>
      <c r="FD109">
        <v>30557.599999999999</v>
      </c>
      <c r="FE109">
        <v>26355.599999999999</v>
      </c>
      <c r="FF109">
        <v>39133.800000000003</v>
      </c>
      <c r="FG109">
        <v>32932.699999999997</v>
      </c>
      <c r="FH109">
        <v>2.0211700000000001</v>
      </c>
      <c r="FI109">
        <v>1.8376999999999999</v>
      </c>
      <c r="FJ109">
        <v>6.1888199999999997E-2</v>
      </c>
      <c r="FK109">
        <v>0</v>
      </c>
      <c r="FL109">
        <v>29.034300000000002</v>
      </c>
      <c r="FM109">
        <v>999.9</v>
      </c>
      <c r="FN109">
        <v>30.399000000000001</v>
      </c>
      <c r="FO109">
        <v>43.094000000000001</v>
      </c>
      <c r="FP109">
        <v>26.6357</v>
      </c>
      <c r="FQ109">
        <v>60.899000000000001</v>
      </c>
      <c r="FR109">
        <v>34.3309</v>
      </c>
      <c r="FS109">
        <v>1</v>
      </c>
      <c r="FT109">
        <v>0.38120399999999999</v>
      </c>
      <c r="FU109">
        <v>1.92361</v>
      </c>
      <c r="FV109">
        <v>20.404199999999999</v>
      </c>
      <c r="FW109">
        <v>5.2473900000000002</v>
      </c>
      <c r="FX109">
        <v>11.997999999999999</v>
      </c>
      <c r="FY109">
        <v>4.9640000000000004</v>
      </c>
      <c r="FZ109">
        <v>3.3010000000000002</v>
      </c>
      <c r="GA109">
        <v>9999</v>
      </c>
      <c r="GB109">
        <v>9999</v>
      </c>
      <c r="GC109">
        <v>9999</v>
      </c>
      <c r="GD109">
        <v>999.9</v>
      </c>
      <c r="GE109">
        <v>1.87103</v>
      </c>
      <c r="GF109">
        <v>1.8763700000000001</v>
      </c>
      <c r="GG109">
        <v>1.8765099999999999</v>
      </c>
      <c r="GH109">
        <v>1.8751500000000001</v>
      </c>
      <c r="GI109">
        <v>1.87747</v>
      </c>
      <c r="GJ109">
        <v>1.8733599999999999</v>
      </c>
      <c r="GK109">
        <v>1.8710800000000001</v>
      </c>
      <c r="GL109">
        <v>1.87839</v>
      </c>
      <c r="GM109">
        <v>5</v>
      </c>
      <c r="GN109">
        <v>0</v>
      </c>
      <c r="GO109">
        <v>0</v>
      </c>
      <c r="GP109">
        <v>0</v>
      </c>
      <c r="GQ109" t="s">
        <v>371</v>
      </c>
      <c r="GR109" t="s">
        <v>372</v>
      </c>
      <c r="GS109" t="s">
        <v>373</v>
      </c>
      <c r="GT109" t="s">
        <v>373</v>
      </c>
      <c r="GU109" t="s">
        <v>373</v>
      </c>
      <c r="GV109" t="s">
        <v>373</v>
      </c>
      <c r="GW109">
        <v>0</v>
      </c>
      <c r="GX109">
        <v>100</v>
      </c>
      <c r="GY109">
        <v>100</v>
      </c>
      <c r="GZ109">
        <v>-0.30199999999999999</v>
      </c>
      <c r="HA109">
        <v>0.3453</v>
      </c>
      <c r="HB109">
        <v>-1.0449068403255299</v>
      </c>
      <c r="HC109">
        <v>1.17587188380478E-3</v>
      </c>
      <c r="HD109">
        <v>-6.2601144054332803E-7</v>
      </c>
      <c r="HE109">
        <v>2.41796582943236E-10</v>
      </c>
      <c r="HF109">
        <v>0.34534337108534402</v>
      </c>
      <c r="HG109">
        <v>0</v>
      </c>
      <c r="HH109">
        <v>0</v>
      </c>
      <c r="HI109">
        <v>0</v>
      </c>
      <c r="HJ109">
        <v>2</v>
      </c>
      <c r="HK109">
        <v>2154</v>
      </c>
      <c r="HL109">
        <v>1</v>
      </c>
      <c r="HM109">
        <v>23</v>
      </c>
      <c r="HN109">
        <v>0.8</v>
      </c>
      <c r="HO109">
        <v>0.8</v>
      </c>
      <c r="HP109">
        <v>18</v>
      </c>
      <c r="HQ109">
        <v>505.32900000000001</v>
      </c>
      <c r="HR109">
        <v>451.43799999999999</v>
      </c>
      <c r="HS109">
        <v>27.000900000000001</v>
      </c>
      <c r="HT109">
        <v>32.1798</v>
      </c>
      <c r="HU109">
        <v>30</v>
      </c>
      <c r="HV109">
        <v>32.087699999999998</v>
      </c>
      <c r="HW109">
        <v>32.060899999999997</v>
      </c>
      <c r="HX109">
        <v>42.373800000000003</v>
      </c>
      <c r="HY109">
        <v>10.9054</v>
      </c>
      <c r="HZ109">
        <v>8.7233999999999998</v>
      </c>
      <c r="IA109">
        <v>27</v>
      </c>
      <c r="IB109">
        <v>1000</v>
      </c>
      <c r="IC109">
        <v>22.1449</v>
      </c>
      <c r="ID109">
        <v>98.8001</v>
      </c>
      <c r="IE109">
        <v>94.229100000000003</v>
      </c>
    </row>
    <row r="110" spans="1:239" x14ac:dyDescent="0.3">
      <c r="A110">
        <v>94</v>
      </c>
      <c r="B110">
        <v>1628190463</v>
      </c>
      <c r="C110">
        <v>15705.4000000954</v>
      </c>
      <c r="D110" t="s">
        <v>841</v>
      </c>
      <c r="E110" t="s">
        <v>842</v>
      </c>
      <c r="F110">
        <v>0</v>
      </c>
      <c r="G110" t="s">
        <v>696</v>
      </c>
      <c r="H110" t="s">
        <v>777</v>
      </c>
      <c r="I110" t="s">
        <v>364</v>
      </c>
      <c r="J110">
        <v>1628190463</v>
      </c>
      <c r="K110">
        <f t="shared" si="92"/>
        <v>6.4319484119143341E-3</v>
      </c>
      <c r="L110">
        <f t="shared" si="93"/>
        <v>6.431948411914334</v>
      </c>
      <c r="M110">
        <f t="shared" si="94"/>
        <v>59.50845006433083</v>
      </c>
      <c r="N110">
        <f t="shared" si="95"/>
        <v>1120.1099999999999</v>
      </c>
      <c r="O110">
        <f t="shared" si="96"/>
        <v>903.61540065670135</v>
      </c>
      <c r="P110">
        <f t="shared" si="97"/>
        <v>90.128279249998428</v>
      </c>
      <c r="Q110">
        <f t="shared" si="98"/>
        <v>111.721852900413</v>
      </c>
      <c r="R110">
        <f t="shared" si="99"/>
        <v>0.52964518565100493</v>
      </c>
      <c r="S110">
        <f t="shared" si="100"/>
        <v>2.9253444466889089</v>
      </c>
      <c r="T110">
        <f t="shared" si="101"/>
        <v>0.48156723870569274</v>
      </c>
      <c r="U110">
        <f t="shared" si="102"/>
        <v>0.30493462170896674</v>
      </c>
      <c r="V110">
        <f t="shared" si="103"/>
        <v>321.50817638137954</v>
      </c>
      <c r="W110">
        <f t="shared" si="104"/>
        <v>30.094517132452467</v>
      </c>
      <c r="X110">
        <f t="shared" si="105"/>
        <v>29.9816</v>
      </c>
      <c r="Y110">
        <f t="shared" si="106"/>
        <v>4.2559490575092447</v>
      </c>
      <c r="Z110">
        <f t="shared" si="107"/>
        <v>70.276226858344799</v>
      </c>
      <c r="AA110">
        <f t="shared" si="108"/>
        <v>2.9720380743225903</v>
      </c>
      <c r="AB110">
        <f t="shared" si="109"/>
        <v>4.2290803123413312</v>
      </c>
      <c r="AC110">
        <f t="shared" si="110"/>
        <v>1.2839109831866544</v>
      </c>
      <c r="AD110">
        <f t="shared" si="111"/>
        <v>-283.64892496542211</v>
      </c>
      <c r="AE110">
        <f t="shared" si="112"/>
        <v>-17.379770913049985</v>
      </c>
      <c r="AF110">
        <f t="shared" si="113"/>
        <v>-1.3200490267416995</v>
      </c>
      <c r="AG110">
        <f t="shared" si="114"/>
        <v>19.159431476165761</v>
      </c>
      <c r="AH110">
        <v>0</v>
      </c>
      <c r="AI110">
        <v>0</v>
      </c>
      <c r="AJ110">
        <f t="shared" si="115"/>
        <v>1</v>
      </c>
      <c r="AK110">
        <f t="shared" si="116"/>
        <v>0</v>
      </c>
      <c r="AL110">
        <f t="shared" si="117"/>
        <v>52247.86195545338</v>
      </c>
      <c r="AM110" t="s">
        <v>365</v>
      </c>
      <c r="AN110">
        <v>10238.9</v>
      </c>
      <c r="AO110">
        <v>302.21199999999999</v>
      </c>
      <c r="AP110">
        <v>4052.3</v>
      </c>
      <c r="AQ110">
        <f t="shared" si="118"/>
        <v>0.92542210596451402</v>
      </c>
      <c r="AR110">
        <v>-0.32343011824092399</v>
      </c>
      <c r="AS110" t="s">
        <v>843</v>
      </c>
      <c r="AT110">
        <v>10395.5</v>
      </c>
      <c r="AU110">
        <v>830.62379999999996</v>
      </c>
      <c r="AV110">
        <v>1465.05</v>
      </c>
      <c r="AW110">
        <f t="shared" si="119"/>
        <v>0.4330406470768916</v>
      </c>
      <c r="AX110">
        <v>0.5</v>
      </c>
      <c r="AY110">
        <f t="shared" si="120"/>
        <v>1681.1808001976058</v>
      </c>
      <c r="AZ110">
        <f t="shared" si="121"/>
        <v>59.50845006433083</v>
      </c>
      <c r="BA110">
        <f t="shared" si="122"/>
        <v>364.00981078540883</v>
      </c>
      <c r="BB110">
        <f t="shared" si="123"/>
        <v>3.5589200266585914E-2</v>
      </c>
      <c r="BC110">
        <f t="shared" si="124"/>
        <v>1.7659806832531313</v>
      </c>
      <c r="BD110">
        <f t="shared" si="125"/>
        <v>267.04176615630689</v>
      </c>
      <c r="BE110" t="s">
        <v>844</v>
      </c>
      <c r="BF110">
        <v>578.36</v>
      </c>
      <c r="BG110">
        <f t="shared" si="126"/>
        <v>578.36</v>
      </c>
      <c r="BH110">
        <f t="shared" si="127"/>
        <v>0.605228490495205</v>
      </c>
      <c r="BI110">
        <f t="shared" si="128"/>
        <v>0.71549944174401425</v>
      </c>
      <c r="BJ110">
        <f t="shared" si="129"/>
        <v>0.74475955255416038</v>
      </c>
      <c r="BK110">
        <f t="shared" si="130"/>
        <v>0.54558433762914527</v>
      </c>
      <c r="BL110">
        <f t="shared" si="131"/>
        <v>0.68991714327770437</v>
      </c>
      <c r="BM110">
        <f t="shared" si="132"/>
        <v>0.49819937392483588</v>
      </c>
      <c r="BN110">
        <f t="shared" si="133"/>
        <v>0.50180062607516418</v>
      </c>
      <c r="BO110">
        <f t="shared" si="134"/>
        <v>1999.98</v>
      </c>
      <c r="BP110">
        <f t="shared" si="135"/>
        <v>1681.1808001976058</v>
      </c>
      <c r="BQ110">
        <f t="shared" si="136"/>
        <v>0.84059880608686377</v>
      </c>
      <c r="BR110">
        <f t="shared" si="137"/>
        <v>0.16075569574764725</v>
      </c>
      <c r="BS110">
        <v>6</v>
      </c>
      <c r="BT110">
        <v>0.5</v>
      </c>
      <c r="BU110" t="s">
        <v>368</v>
      </c>
      <c r="BV110">
        <v>2</v>
      </c>
      <c r="BW110">
        <v>1628190463</v>
      </c>
      <c r="BX110">
        <v>1120.1099999999999</v>
      </c>
      <c r="BY110">
        <v>1200.1500000000001</v>
      </c>
      <c r="BZ110">
        <v>29.7973</v>
      </c>
      <c r="CA110">
        <v>22.310400000000001</v>
      </c>
      <c r="CB110">
        <v>1120.23</v>
      </c>
      <c r="CC110">
        <v>29.452300000000001</v>
      </c>
      <c r="CD110">
        <v>500.09699999999998</v>
      </c>
      <c r="CE110">
        <v>99.641900000000007</v>
      </c>
      <c r="CF110">
        <v>9.99583E-2</v>
      </c>
      <c r="CG110">
        <v>29.871400000000001</v>
      </c>
      <c r="CH110">
        <v>29.9816</v>
      </c>
      <c r="CI110">
        <v>999.9</v>
      </c>
      <c r="CJ110">
        <v>0</v>
      </c>
      <c r="CK110">
        <v>0</v>
      </c>
      <c r="CL110">
        <v>10011.9</v>
      </c>
      <c r="CM110">
        <v>0</v>
      </c>
      <c r="CN110">
        <v>553.13599999999997</v>
      </c>
      <c r="CO110">
        <v>-80.039599999999993</v>
      </c>
      <c r="CP110">
        <v>1154.51</v>
      </c>
      <c r="CQ110">
        <v>1227.54</v>
      </c>
      <c r="CR110">
        <v>7.4869399999999997</v>
      </c>
      <c r="CS110">
        <v>1200.1500000000001</v>
      </c>
      <c r="CT110">
        <v>22.310400000000001</v>
      </c>
      <c r="CU110">
        <v>2.9690599999999998</v>
      </c>
      <c r="CV110">
        <v>2.2230500000000002</v>
      </c>
      <c r="CW110">
        <v>23.855399999999999</v>
      </c>
      <c r="CX110">
        <v>19.1294</v>
      </c>
      <c r="CY110">
        <v>1999.98</v>
      </c>
      <c r="CZ110">
        <v>0.97999099999999995</v>
      </c>
      <c r="DA110">
        <v>2.0008600000000001E-2</v>
      </c>
      <c r="DB110">
        <v>0</v>
      </c>
      <c r="DC110">
        <v>830.21900000000005</v>
      </c>
      <c r="DD110">
        <v>4.9996700000000001</v>
      </c>
      <c r="DE110">
        <v>16456.3</v>
      </c>
      <c r="DF110">
        <v>16733.8</v>
      </c>
      <c r="DG110">
        <v>47.625</v>
      </c>
      <c r="DH110">
        <v>49.186999999999998</v>
      </c>
      <c r="DI110">
        <v>48.311999999999998</v>
      </c>
      <c r="DJ110">
        <v>48.625</v>
      </c>
      <c r="DK110">
        <v>49.125</v>
      </c>
      <c r="DL110">
        <v>1955.06</v>
      </c>
      <c r="DM110">
        <v>39.92</v>
      </c>
      <c r="DN110">
        <v>0</v>
      </c>
      <c r="DO110">
        <v>134.40000009536701</v>
      </c>
      <c r="DP110">
        <v>0</v>
      </c>
      <c r="DQ110">
        <v>830.62379999999996</v>
      </c>
      <c r="DR110">
        <v>-0.86438462396374505</v>
      </c>
      <c r="DS110">
        <v>-20.438461507122899</v>
      </c>
      <c r="DT110">
        <v>16458.939999999999</v>
      </c>
      <c r="DU110">
        <v>15</v>
      </c>
      <c r="DV110">
        <v>1628190413.5</v>
      </c>
      <c r="DW110" t="s">
        <v>845</v>
      </c>
      <c r="DX110">
        <v>1628190412.5</v>
      </c>
      <c r="DY110">
        <v>1628190413.5</v>
      </c>
      <c r="DZ110">
        <v>101</v>
      </c>
      <c r="EA110">
        <v>6.0999999999999999E-2</v>
      </c>
      <c r="EB110">
        <v>0</v>
      </c>
      <c r="EC110">
        <v>-5.8000000000000003E-2</v>
      </c>
      <c r="ED110">
        <v>0.29099999999999998</v>
      </c>
      <c r="EE110">
        <v>1200</v>
      </c>
      <c r="EF110">
        <v>22</v>
      </c>
      <c r="EG110">
        <v>0.02</v>
      </c>
      <c r="EH110">
        <v>0.01</v>
      </c>
      <c r="EI110">
        <v>59.447591561655301</v>
      </c>
      <c r="EJ110">
        <v>-0.71498755439259098</v>
      </c>
      <c r="EK110">
        <v>0.16703851146424201</v>
      </c>
      <c r="EL110">
        <v>1</v>
      </c>
      <c r="EM110">
        <v>0.53386311913649998</v>
      </c>
      <c r="EN110">
        <v>1.0015189530342E-2</v>
      </c>
      <c r="EO110">
        <v>6.2418734306160699E-3</v>
      </c>
      <c r="EP110">
        <v>1</v>
      </c>
      <c r="EQ110">
        <v>2</v>
      </c>
      <c r="ER110">
        <v>2</v>
      </c>
      <c r="ES110" t="s">
        <v>370</v>
      </c>
      <c r="ET110">
        <v>2.92117</v>
      </c>
      <c r="EU110">
        <v>2.7865500000000001</v>
      </c>
      <c r="EV110">
        <v>0.181284</v>
      </c>
      <c r="EW110">
        <v>0.190133</v>
      </c>
      <c r="EX110">
        <v>0.134072</v>
      </c>
      <c r="EY110">
        <v>0.110791</v>
      </c>
      <c r="EZ110">
        <v>19919.7</v>
      </c>
      <c r="FA110">
        <v>17078.3</v>
      </c>
      <c r="FB110">
        <v>24033.1</v>
      </c>
      <c r="FC110">
        <v>20694.599999999999</v>
      </c>
      <c r="FD110">
        <v>30571.7</v>
      </c>
      <c r="FE110">
        <v>26344.9</v>
      </c>
      <c r="FF110">
        <v>39138.199999999997</v>
      </c>
      <c r="FG110">
        <v>32935.300000000003</v>
      </c>
      <c r="FH110">
        <v>2.0213000000000001</v>
      </c>
      <c r="FI110">
        <v>1.8393699999999999</v>
      </c>
      <c r="FJ110">
        <v>6.6056799999999999E-2</v>
      </c>
      <c r="FK110">
        <v>0</v>
      </c>
      <c r="FL110">
        <v>28.9057</v>
      </c>
      <c r="FM110">
        <v>999.9</v>
      </c>
      <c r="FN110">
        <v>30.375</v>
      </c>
      <c r="FO110">
        <v>43.084000000000003</v>
      </c>
      <c r="FP110">
        <v>26.598500000000001</v>
      </c>
      <c r="FQ110">
        <v>61.048999999999999</v>
      </c>
      <c r="FR110">
        <v>34.310899999999997</v>
      </c>
      <c r="FS110">
        <v>1</v>
      </c>
      <c r="FT110">
        <v>0.37766499999999997</v>
      </c>
      <c r="FU110">
        <v>1.8375900000000001</v>
      </c>
      <c r="FV110">
        <v>20.405100000000001</v>
      </c>
      <c r="FW110">
        <v>5.2491899999999996</v>
      </c>
      <c r="FX110">
        <v>11.997999999999999</v>
      </c>
      <c r="FY110">
        <v>4.9640500000000003</v>
      </c>
      <c r="FZ110">
        <v>3.3010000000000002</v>
      </c>
      <c r="GA110">
        <v>9999</v>
      </c>
      <c r="GB110">
        <v>9999</v>
      </c>
      <c r="GC110">
        <v>9999</v>
      </c>
      <c r="GD110">
        <v>999.9</v>
      </c>
      <c r="GE110">
        <v>1.87103</v>
      </c>
      <c r="GF110">
        <v>1.87635</v>
      </c>
      <c r="GG110">
        <v>1.8765099999999999</v>
      </c>
      <c r="GH110">
        <v>1.8751500000000001</v>
      </c>
      <c r="GI110">
        <v>1.8775200000000001</v>
      </c>
      <c r="GJ110">
        <v>1.87334</v>
      </c>
      <c r="GK110">
        <v>1.87104</v>
      </c>
      <c r="GL110">
        <v>1.87839</v>
      </c>
      <c r="GM110">
        <v>5</v>
      </c>
      <c r="GN110">
        <v>0</v>
      </c>
      <c r="GO110">
        <v>0</v>
      </c>
      <c r="GP110">
        <v>0</v>
      </c>
      <c r="GQ110" t="s">
        <v>371</v>
      </c>
      <c r="GR110" t="s">
        <v>372</v>
      </c>
      <c r="GS110" t="s">
        <v>373</v>
      </c>
      <c r="GT110" t="s">
        <v>373</v>
      </c>
      <c r="GU110" t="s">
        <v>373</v>
      </c>
      <c r="GV110" t="s">
        <v>373</v>
      </c>
      <c r="GW110">
        <v>0</v>
      </c>
      <c r="GX110">
        <v>100</v>
      </c>
      <c r="GY110">
        <v>100</v>
      </c>
      <c r="GZ110">
        <v>-0.12</v>
      </c>
      <c r="HA110">
        <v>0.34499999999999997</v>
      </c>
      <c r="HB110">
        <v>-0.98501624324368298</v>
      </c>
      <c r="HC110">
        <v>1.17587188380478E-3</v>
      </c>
      <c r="HD110">
        <v>-6.2601144054332803E-7</v>
      </c>
      <c r="HE110">
        <v>2.41796582943236E-10</v>
      </c>
      <c r="HF110">
        <v>0.34502025685250898</v>
      </c>
      <c r="HG110">
        <v>0</v>
      </c>
      <c r="HH110">
        <v>0</v>
      </c>
      <c r="HI110">
        <v>0</v>
      </c>
      <c r="HJ110">
        <v>2</v>
      </c>
      <c r="HK110">
        <v>2154</v>
      </c>
      <c r="HL110">
        <v>1</v>
      </c>
      <c r="HM110">
        <v>23</v>
      </c>
      <c r="HN110">
        <v>0.8</v>
      </c>
      <c r="HO110">
        <v>0.8</v>
      </c>
      <c r="HP110">
        <v>18</v>
      </c>
      <c r="HQ110">
        <v>505.08100000000002</v>
      </c>
      <c r="HR110">
        <v>452.18700000000001</v>
      </c>
      <c r="HS110">
        <v>26.998200000000001</v>
      </c>
      <c r="HT110">
        <v>32.1357</v>
      </c>
      <c r="HU110">
        <v>29.999700000000001</v>
      </c>
      <c r="HV110">
        <v>32.045999999999999</v>
      </c>
      <c r="HW110">
        <v>32.017299999999999</v>
      </c>
      <c r="HX110">
        <v>49.231900000000003</v>
      </c>
      <c r="HY110">
        <v>9.7840100000000003</v>
      </c>
      <c r="HZ110">
        <v>9.2965599999999995</v>
      </c>
      <c r="IA110">
        <v>27</v>
      </c>
      <c r="IB110">
        <v>1200</v>
      </c>
      <c r="IC110">
        <v>22.3096</v>
      </c>
      <c r="ID110">
        <v>98.811400000000006</v>
      </c>
      <c r="IE110">
        <v>94.236699999999999</v>
      </c>
    </row>
    <row r="111" spans="1:239" x14ac:dyDescent="0.3">
      <c r="A111">
        <v>95</v>
      </c>
      <c r="B111">
        <v>1628190600.5</v>
      </c>
      <c r="C111">
        <v>15842.9000000954</v>
      </c>
      <c r="D111" t="s">
        <v>846</v>
      </c>
      <c r="E111" t="s">
        <v>847</v>
      </c>
      <c r="F111">
        <v>0</v>
      </c>
      <c r="G111" t="s">
        <v>696</v>
      </c>
      <c r="H111" t="s">
        <v>777</v>
      </c>
      <c r="I111" t="s">
        <v>364</v>
      </c>
      <c r="J111">
        <v>1628190600.5</v>
      </c>
      <c r="K111">
        <f t="shared" si="92"/>
        <v>6.1180442210376973E-3</v>
      </c>
      <c r="L111">
        <f t="shared" si="93"/>
        <v>6.1180442210376969</v>
      </c>
      <c r="M111">
        <f t="shared" si="94"/>
        <v>59.770824779432857</v>
      </c>
      <c r="N111">
        <f t="shared" si="95"/>
        <v>1417.89</v>
      </c>
      <c r="O111">
        <f t="shared" si="96"/>
        <v>1187.4225769514142</v>
      </c>
      <c r="P111">
        <f t="shared" si="97"/>
        <v>118.43367898402809</v>
      </c>
      <c r="Q111">
        <f t="shared" si="98"/>
        <v>141.42052909739701</v>
      </c>
      <c r="R111">
        <f t="shared" si="99"/>
        <v>0.50897131253673766</v>
      </c>
      <c r="S111">
        <f t="shared" si="100"/>
        <v>2.9247717381568235</v>
      </c>
      <c r="T111">
        <f t="shared" si="101"/>
        <v>0.46439657661364508</v>
      </c>
      <c r="U111">
        <f t="shared" si="102"/>
        <v>0.29392671927806191</v>
      </c>
      <c r="V111">
        <f t="shared" si="103"/>
        <v>321.47553638103363</v>
      </c>
      <c r="W111">
        <f t="shared" si="104"/>
        <v>30.037092175423748</v>
      </c>
      <c r="X111">
        <f t="shared" si="105"/>
        <v>29.7989</v>
      </c>
      <c r="Y111">
        <f t="shared" si="106"/>
        <v>4.2114842414107194</v>
      </c>
      <c r="Z111">
        <f t="shared" si="107"/>
        <v>70.186643746493743</v>
      </c>
      <c r="AA111">
        <f t="shared" si="108"/>
        <v>2.9446277782778996</v>
      </c>
      <c r="AB111">
        <f t="shared" si="109"/>
        <v>4.1954246863741824</v>
      </c>
      <c r="AC111">
        <f t="shared" si="110"/>
        <v>1.2668564631328199</v>
      </c>
      <c r="AD111">
        <f t="shared" si="111"/>
        <v>-269.80575014776247</v>
      </c>
      <c r="AE111">
        <f t="shared" si="112"/>
        <v>-10.469971518114397</v>
      </c>
      <c r="AF111">
        <f t="shared" si="113"/>
        <v>-0.79411747742516048</v>
      </c>
      <c r="AG111">
        <f t="shared" si="114"/>
        <v>40.405697237731594</v>
      </c>
      <c r="AH111">
        <v>0</v>
      </c>
      <c r="AI111">
        <v>0</v>
      </c>
      <c r="AJ111">
        <f t="shared" si="115"/>
        <v>1</v>
      </c>
      <c r="AK111">
        <f t="shared" si="116"/>
        <v>0</v>
      </c>
      <c r="AL111">
        <f t="shared" si="117"/>
        <v>52255.423265639103</v>
      </c>
      <c r="AM111" t="s">
        <v>365</v>
      </c>
      <c r="AN111">
        <v>10238.9</v>
      </c>
      <c r="AO111">
        <v>302.21199999999999</v>
      </c>
      <c r="AP111">
        <v>4052.3</v>
      </c>
      <c r="AQ111">
        <f t="shared" si="118"/>
        <v>0.92542210596451402</v>
      </c>
      <c r="AR111">
        <v>-0.32343011824092399</v>
      </c>
      <c r="AS111" t="s">
        <v>848</v>
      </c>
      <c r="AT111">
        <v>10395.799999999999</v>
      </c>
      <c r="AU111">
        <v>809.1336</v>
      </c>
      <c r="AV111">
        <v>1404.6</v>
      </c>
      <c r="AW111">
        <f t="shared" si="119"/>
        <v>0.42394019649722336</v>
      </c>
      <c r="AX111">
        <v>0.5</v>
      </c>
      <c r="AY111">
        <f t="shared" si="120"/>
        <v>1681.0200001974267</v>
      </c>
      <c r="AZ111">
        <f t="shared" si="121"/>
        <v>59.770824779432857</v>
      </c>
      <c r="BA111">
        <f t="shared" si="122"/>
        <v>356.32597459972976</v>
      </c>
      <c r="BB111">
        <f t="shared" si="123"/>
        <v>3.5748685256936877E-2</v>
      </c>
      <c r="BC111">
        <f t="shared" si="124"/>
        <v>1.8850206464473875</v>
      </c>
      <c r="BD111">
        <f t="shared" si="125"/>
        <v>264.96323754163518</v>
      </c>
      <c r="BE111" t="s">
        <v>849</v>
      </c>
      <c r="BF111">
        <v>563.66</v>
      </c>
      <c r="BG111">
        <f t="shared" si="126"/>
        <v>563.66</v>
      </c>
      <c r="BH111">
        <f t="shared" si="127"/>
        <v>0.59870425743984046</v>
      </c>
      <c r="BI111">
        <f t="shared" si="128"/>
        <v>0.708096178086427</v>
      </c>
      <c r="BJ111">
        <f t="shared" si="129"/>
        <v>0.75894904604659696</v>
      </c>
      <c r="BK111">
        <f t="shared" si="130"/>
        <v>0.54016045167400217</v>
      </c>
      <c r="BL111">
        <f t="shared" si="131"/>
        <v>0.70603676500391466</v>
      </c>
      <c r="BM111">
        <f t="shared" si="132"/>
        <v>0.49327514237475173</v>
      </c>
      <c r="BN111">
        <f t="shared" si="133"/>
        <v>0.50672485762524833</v>
      </c>
      <c r="BO111">
        <f t="shared" si="134"/>
        <v>1999.79</v>
      </c>
      <c r="BP111">
        <f t="shared" si="135"/>
        <v>1681.0200001974267</v>
      </c>
      <c r="BQ111">
        <f t="shared" si="136"/>
        <v>0.84059826291631956</v>
      </c>
      <c r="BR111">
        <f t="shared" si="137"/>
        <v>0.16075464742849682</v>
      </c>
      <c r="BS111">
        <v>6</v>
      </c>
      <c r="BT111">
        <v>0.5</v>
      </c>
      <c r="BU111" t="s">
        <v>368</v>
      </c>
      <c r="BV111">
        <v>2</v>
      </c>
      <c r="BW111">
        <v>1628190600.5</v>
      </c>
      <c r="BX111">
        <v>1417.89</v>
      </c>
      <c r="BY111">
        <v>1499.99</v>
      </c>
      <c r="BZ111">
        <v>29.523</v>
      </c>
      <c r="CA111">
        <v>22.4011</v>
      </c>
      <c r="CB111">
        <v>1418.19</v>
      </c>
      <c r="CC111">
        <v>29.182700000000001</v>
      </c>
      <c r="CD111">
        <v>500.21100000000001</v>
      </c>
      <c r="CE111">
        <v>99.640199999999993</v>
      </c>
      <c r="CF111">
        <v>9.9927299999999997E-2</v>
      </c>
      <c r="CG111">
        <v>29.732500000000002</v>
      </c>
      <c r="CH111">
        <v>29.7989</v>
      </c>
      <c r="CI111">
        <v>999.9</v>
      </c>
      <c r="CJ111">
        <v>0</v>
      </c>
      <c r="CK111">
        <v>0</v>
      </c>
      <c r="CL111">
        <v>10008.799999999999</v>
      </c>
      <c r="CM111">
        <v>0</v>
      </c>
      <c r="CN111">
        <v>2069.9499999999998</v>
      </c>
      <c r="CO111">
        <v>-82.103099999999998</v>
      </c>
      <c r="CP111">
        <v>1461.02</v>
      </c>
      <c r="CQ111">
        <v>1534.36</v>
      </c>
      <c r="CR111">
        <v>7.1219900000000003</v>
      </c>
      <c r="CS111">
        <v>1499.99</v>
      </c>
      <c r="CT111">
        <v>22.4011</v>
      </c>
      <c r="CU111">
        <v>2.9416799999999999</v>
      </c>
      <c r="CV111">
        <v>2.2320500000000001</v>
      </c>
      <c r="CW111">
        <v>23.701499999999999</v>
      </c>
      <c r="CX111">
        <v>19.194199999999999</v>
      </c>
      <c r="CY111">
        <v>1999.79</v>
      </c>
      <c r="CZ111">
        <v>0.98000699999999996</v>
      </c>
      <c r="DA111">
        <v>1.9992599999999999E-2</v>
      </c>
      <c r="DB111">
        <v>0</v>
      </c>
      <c r="DC111">
        <v>808.25099999999998</v>
      </c>
      <c r="DD111">
        <v>4.9996700000000001</v>
      </c>
      <c r="DE111">
        <v>16215</v>
      </c>
      <c r="DF111">
        <v>16732.3</v>
      </c>
      <c r="DG111">
        <v>47.436999999999998</v>
      </c>
      <c r="DH111">
        <v>48.75</v>
      </c>
      <c r="DI111">
        <v>48.125</v>
      </c>
      <c r="DJ111">
        <v>48.186999999999998</v>
      </c>
      <c r="DK111">
        <v>48.936999999999998</v>
      </c>
      <c r="DL111">
        <v>1954.91</v>
      </c>
      <c r="DM111">
        <v>39.880000000000003</v>
      </c>
      <c r="DN111">
        <v>0</v>
      </c>
      <c r="DO111">
        <v>136.799999952316</v>
      </c>
      <c r="DP111">
        <v>0</v>
      </c>
      <c r="DQ111">
        <v>809.1336</v>
      </c>
      <c r="DR111">
        <v>-5.1409230942960704</v>
      </c>
      <c r="DS111">
        <v>578.43077001581503</v>
      </c>
      <c r="DT111">
        <v>16224.592000000001</v>
      </c>
      <c r="DU111">
        <v>15</v>
      </c>
      <c r="DV111">
        <v>1628190551</v>
      </c>
      <c r="DW111" t="s">
        <v>850</v>
      </c>
      <c r="DX111">
        <v>1628190551</v>
      </c>
      <c r="DY111">
        <v>1628190538.5</v>
      </c>
      <c r="DZ111">
        <v>102</v>
      </c>
      <c r="EA111">
        <v>-0.41399999999999998</v>
      </c>
      <c r="EB111">
        <v>-5.0000000000000001E-3</v>
      </c>
      <c r="EC111">
        <v>-0.22700000000000001</v>
      </c>
      <c r="ED111">
        <v>0.28699999999999998</v>
      </c>
      <c r="EE111">
        <v>1500</v>
      </c>
      <c r="EF111">
        <v>22</v>
      </c>
      <c r="EG111">
        <v>7.0000000000000007E-2</v>
      </c>
      <c r="EH111">
        <v>0.01</v>
      </c>
      <c r="EI111">
        <v>59.673134085070799</v>
      </c>
      <c r="EJ111">
        <v>-0.78326333393022896</v>
      </c>
      <c r="EK111">
        <v>0.19938113174883401</v>
      </c>
      <c r="EL111">
        <v>1</v>
      </c>
      <c r="EM111">
        <v>0.51412217166324103</v>
      </c>
      <c r="EN111">
        <v>1.9649238730100101E-2</v>
      </c>
      <c r="EO111">
        <v>7.1838355916393603E-3</v>
      </c>
      <c r="EP111">
        <v>1</v>
      </c>
      <c r="EQ111">
        <v>2</v>
      </c>
      <c r="ER111">
        <v>2</v>
      </c>
      <c r="ES111" t="s">
        <v>370</v>
      </c>
      <c r="ET111">
        <v>2.9216299999999999</v>
      </c>
      <c r="EU111">
        <v>2.7864900000000001</v>
      </c>
      <c r="EV111">
        <v>0.209587</v>
      </c>
      <c r="EW111">
        <v>0.217746</v>
      </c>
      <c r="EX111">
        <v>0.133269</v>
      </c>
      <c r="EY111">
        <v>0.111138</v>
      </c>
      <c r="EZ111">
        <v>19238.099999999999</v>
      </c>
      <c r="FA111">
        <v>16501.3</v>
      </c>
      <c r="FB111">
        <v>24042.7</v>
      </c>
      <c r="FC111">
        <v>20701.900000000001</v>
      </c>
      <c r="FD111">
        <v>30611.200000000001</v>
      </c>
      <c r="FE111">
        <v>26342.5</v>
      </c>
      <c r="FF111">
        <v>39153</v>
      </c>
      <c r="FG111">
        <v>32945.300000000003</v>
      </c>
      <c r="FH111">
        <v>2.0234200000000002</v>
      </c>
      <c r="FI111">
        <v>1.84382</v>
      </c>
      <c r="FJ111">
        <v>7.9389699999999994E-2</v>
      </c>
      <c r="FK111">
        <v>0</v>
      </c>
      <c r="FL111">
        <v>28.505199999999999</v>
      </c>
      <c r="FM111">
        <v>999.9</v>
      </c>
      <c r="FN111">
        <v>30.35</v>
      </c>
      <c r="FO111">
        <v>42.994</v>
      </c>
      <c r="FP111">
        <v>26.4542</v>
      </c>
      <c r="FQ111">
        <v>60.878999999999998</v>
      </c>
      <c r="FR111">
        <v>34.250799999999998</v>
      </c>
      <c r="FS111">
        <v>1</v>
      </c>
      <c r="FT111">
        <v>0.36309200000000003</v>
      </c>
      <c r="FU111">
        <v>1.6534500000000001</v>
      </c>
      <c r="FV111">
        <v>20.4084</v>
      </c>
      <c r="FW111">
        <v>5.2478400000000001</v>
      </c>
      <c r="FX111">
        <v>11.997999999999999</v>
      </c>
      <c r="FY111">
        <v>4.9638</v>
      </c>
      <c r="FZ111">
        <v>3.3010000000000002</v>
      </c>
      <c r="GA111">
        <v>9999</v>
      </c>
      <c r="GB111">
        <v>9999</v>
      </c>
      <c r="GC111">
        <v>9999</v>
      </c>
      <c r="GD111">
        <v>999.9</v>
      </c>
      <c r="GE111">
        <v>1.87103</v>
      </c>
      <c r="GF111">
        <v>1.87635</v>
      </c>
      <c r="GG111">
        <v>1.87652</v>
      </c>
      <c r="GH111">
        <v>1.8751500000000001</v>
      </c>
      <c r="GI111">
        <v>1.87751</v>
      </c>
      <c r="GJ111">
        <v>1.8733299999999999</v>
      </c>
      <c r="GK111">
        <v>1.8710500000000001</v>
      </c>
      <c r="GL111">
        <v>1.87842</v>
      </c>
      <c r="GM111">
        <v>5</v>
      </c>
      <c r="GN111">
        <v>0</v>
      </c>
      <c r="GO111">
        <v>0</v>
      </c>
      <c r="GP111">
        <v>0</v>
      </c>
      <c r="GQ111" t="s">
        <v>371</v>
      </c>
      <c r="GR111" t="s">
        <v>372</v>
      </c>
      <c r="GS111" t="s">
        <v>373</v>
      </c>
      <c r="GT111" t="s">
        <v>373</v>
      </c>
      <c r="GU111" t="s">
        <v>373</v>
      </c>
      <c r="GV111" t="s">
        <v>373</v>
      </c>
      <c r="GW111">
        <v>0</v>
      </c>
      <c r="GX111">
        <v>100</v>
      </c>
      <c r="GY111">
        <v>100</v>
      </c>
      <c r="GZ111">
        <v>-0.3</v>
      </c>
      <c r="HA111">
        <v>0.34029999999999999</v>
      </c>
      <c r="HB111">
        <v>-1.3989313541021799</v>
      </c>
      <c r="HC111">
        <v>1.17587188380478E-3</v>
      </c>
      <c r="HD111">
        <v>-6.2601144054332803E-7</v>
      </c>
      <c r="HE111">
        <v>2.41796582943236E-10</v>
      </c>
      <c r="HF111">
        <v>0.34034422054936098</v>
      </c>
      <c r="HG111">
        <v>0</v>
      </c>
      <c r="HH111">
        <v>0</v>
      </c>
      <c r="HI111">
        <v>0</v>
      </c>
      <c r="HJ111">
        <v>2</v>
      </c>
      <c r="HK111">
        <v>2154</v>
      </c>
      <c r="HL111">
        <v>1</v>
      </c>
      <c r="HM111">
        <v>23</v>
      </c>
      <c r="HN111">
        <v>0.8</v>
      </c>
      <c r="HO111">
        <v>1</v>
      </c>
      <c r="HP111">
        <v>18</v>
      </c>
      <c r="HQ111">
        <v>505.27100000000002</v>
      </c>
      <c r="HR111">
        <v>453.96600000000001</v>
      </c>
      <c r="HS111">
        <v>26.999700000000001</v>
      </c>
      <c r="HT111">
        <v>31.961099999999998</v>
      </c>
      <c r="HU111">
        <v>29.999600000000001</v>
      </c>
      <c r="HV111">
        <v>31.9008</v>
      </c>
      <c r="HW111">
        <v>31.8734</v>
      </c>
      <c r="HX111">
        <v>59.095799999999997</v>
      </c>
      <c r="HY111">
        <v>8.6236999999999995</v>
      </c>
      <c r="HZ111">
        <v>10.0816</v>
      </c>
      <c r="IA111">
        <v>27</v>
      </c>
      <c r="IB111">
        <v>1500</v>
      </c>
      <c r="IC111">
        <v>22.369900000000001</v>
      </c>
      <c r="ID111">
        <v>98.849500000000006</v>
      </c>
      <c r="IE111">
        <v>94.266999999999996</v>
      </c>
    </row>
    <row r="112" spans="1:239" x14ac:dyDescent="0.3">
      <c r="A112">
        <v>96</v>
      </c>
      <c r="B112">
        <v>1628190720.5</v>
      </c>
      <c r="C112">
        <v>15962.9000000954</v>
      </c>
      <c r="D112" t="s">
        <v>851</v>
      </c>
      <c r="E112" t="s">
        <v>852</v>
      </c>
      <c r="F112">
        <v>0</v>
      </c>
      <c r="G112" t="s">
        <v>696</v>
      </c>
      <c r="H112" t="s">
        <v>777</v>
      </c>
      <c r="I112" t="s">
        <v>364</v>
      </c>
      <c r="J112">
        <v>1628190720.5</v>
      </c>
      <c r="K112">
        <f t="shared" si="92"/>
        <v>5.9100161157795983E-3</v>
      </c>
      <c r="L112">
        <f t="shared" si="93"/>
        <v>5.9100161157795981</v>
      </c>
      <c r="M112">
        <f t="shared" si="94"/>
        <v>59.356723768341276</v>
      </c>
      <c r="N112">
        <f t="shared" si="95"/>
        <v>1716.64</v>
      </c>
      <c r="O112">
        <f t="shared" si="96"/>
        <v>1473.160951449913</v>
      </c>
      <c r="P112">
        <f t="shared" si="97"/>
        <v>146.92538929009154</v>
      </c>
      <c r="Q112">
        <f t="shared" si="98"/>
        <v>171.20871960576</v>
      </c>
      <c r="R112">
        <f t="shared" si="99"/>
        <v>0.48760838823604713</v>
      </c>
      <c r="S112">
        <f t="shared" si="100"/>
        <v>2.9266390283702055</v>
      </c>
      <c r="T112">
        <f t="shared" si="101"/>
        <v>0.44655925111175898</v>
      </c>
      <c r="U112">
        <f t="shared" si="102"/>
        <v>0.28249909670889295</v>
      </c>
      <c r="V112">
        <f t="shared" si="103"/>
        <v>321.53850038134334</v>
      </c>
      <c r="W112">
        <f t="shared" si="104"/>
        <v>30.047042242027185</v>
      </c>
      <c r="X112">
        <f t="shared" si="105"/>
        <v>29.792200000000001</v>
      </c>
      <c r="Y112">
        <f t="shared" si="106"/>
        <v>4.2098613474878732</v>
      </c>
      <c r="Z112">
        <f t="shared" si="107"/>
        <v>70.188574705409223</v>
      </c>
      <c r="AA112">
        <f t="shared" si="108"/>
        <v>2.9372093357568003</v>
      </c>
      <c r="AB112">
        <f t="shared" si="109"/>
        <v>4.184739963854029</v>
      </c>
      <c r="AC112">
        <f t="shared" si="110"/>
        <v>1.2726520117310729</v>
      </c>
      <c r="AD112">
        <f t="shared" si="111"/>
        <v>-260.63171070588027</v>
      </c>
      <c r="AE112">
        <f t="shared" si="112"/>
        <v>-16.409220182939865</v>
      </c>
      <c r="AF112">
        <f t="shared" si="113"/>
        <v>-1.2434842354813684</v>
      </c>
      <c r="AG112">
        <f t="shared" si="114"/>
        <v>43.254085257041822</v>
      </c>
      <c r="AH112">
        <v>0</v>
      </c>
      <c r="AI112">
        <v>0</v>
      </c>
      <c r="AJ112">
        <f t="shared" si="115"/>
        <v>1</v>
      </c>
      <c r="AK112">
        <f t="shared" si="116"/>
        <v>0</v>
      </c>
      <c r="AL112">
        <f t="shared" si="117"/>
        <v>52316.359450608543</v>
      </c>
      <c r="AM112" t="s">
        <v>365</v>
      </c>
      <c r="AN112">
        <v>10238.9</v>
      </c>
      <c r="AO112">
        <v>302.21199999999999</v>
      </c>
      <c r="AP112">
        <v>4052.3</v>
      </c>
      <c r="AQ112">
        <f t="shared" si="118"/>
        <v>0.92542210596451402</v>
      </c>
      <c r="AR112">
        <v>-0.32343011824092399</v>
      </c>
      <c r="AS112" t="s">
        <v>853</v>
      </c>
      <c r="AT112">
        <v>10396.1</v>
      </c>
      <c r="AU112">
        <v>790.97357692307696</v>
      </c>
      <c r="AV112">
        <v>1365.3</v>
      </c>
      <c r="AW112">
        <f t="shared" si="119"/>
        <v>0.42065950565950561</v>
      </c>
      <c r="AX112">
        <v>0.5</v>
      </c>
      <c r="AY112">
        <f t="shared" si="120"/>
        <v>1681.3404001975871</v>
      </c>
      <c r="AZ112">
        <f t="shared" si="121"/>
        <v>59.356723768341276</v>
      </c>
      <c r="BA112">
        <f t="shared" si="122"/>
        <v>353.63591079623615</v>
      </c>
      <c r="BB112">
        <f t="shared" si="123"/>
        <v>3.5495580716176645E-2</v>
      </c>
      <c r="BC112">
        <f t="shared" si="124"/>
        <v>1.9680656266022121</v>
      </c>
      <c r="BD112">
        <f t="shared" si="125"/>
        <v>263.53226528790418</v>
      </c>
      <c r="BE112" t="s">
        <v>854</v>
      </c>
      <c r="BF112">
        <v>553.91999999999996</v>
      </c>
      <c r="BG112">
        <f t="shared" si="126"/>
        <v>553.91999999999996</v>
      </c>
      <c r="BH112">
        <f t="shared" si="127"/>
        <v>0.59428696989672603</v>
      </c>
      <c r="BI112">
        <f t="shared" si="128"/>
        <v>0.7078390188036715</v>
      </c>
      <c r="BJ112">
        <f t="shared" si="129"/>
        <v>0.76806979230386629</v>
      </c>
      <c r="BK112">
        <f t="shared" si="130"/>
        <v>0.54024353870697728</v>
      </c>
      <c r="BL112">
        <f t="shared" si="131"/>
        <v>0.71651651907901892</v>
      </c>
      <c r="BM112">
        <f t="shared" si="132"/>
        <v>0.49570074239516665</v>
      </c>
      <c r="BN112">
        <f t="shared" si="133"/>
        <v>0.5042992576048333</v>
      </c>
      <c r="BO112">
        <f t="shared" si="134"/>
        <v>2000.17</v>
      </c>
      <c r="BP112">
        <f t="shared" si="135"/>
        <v>1681.3404001975871</v>
      </c>
      <c r="BQ112">
        <f t="shared" si="136"/>
        <v>0.84059874920511113</v>
      </c>
      <c r="BR112">
        <f t="shared" si="137"/>
        <v>0.16075558596586456</v>
      </c>
      <c r="BS112">
        <v>6</v>
      </c>
      <c r="BT112">
        <v>0.5</v>
      </c>
      <c r="BU112" t="s">
        <v>368</v>
      </c>
      <c r="BV112">
        <v>2</v>
      </c>
      <c r="BW112">
        <v>1628190720.5</v>
      </c>
      <c r="BX112">
        <v>1716.64</v>
      </c>
      <c r="BY112">
        <v>1800.02</v>
      </c>
      <c r="BZ112">
        <v>29.450199999999999</v>
      </c>
      <c r="CA112">
        <v>22.568899999999999</v>
      </c>
      <c r="CB112">
        <v>1716.29</v>
      </c>
      <c r="CC112">
        <v>29.104199999999999</v>
      </c>
      <c r="CD112">
        <v>500.13499999999999</v>
      </c>
      <c r="CE112">
        <v>99.634900000000002</v>
      </c>
      <c r="CF112">
        <v>9.9884000000000001E-2</v>
      </c>
      <c r="CG112">
        <v>29.688199999999998</v>
      </c>
      <c r="CH112">
        <v>29.792200000000001</v>
      </c>
      <c r="CI112">
        <v>999.9</v>
      </c>
      <c r="CJ112">
        <v>0</v>
      </c>
      <c r="CK112">
        <v>0</v>
      </c>
      <c r="CL112">
        <v>10020</v>
      </c>
      <c r="CM112">
        <v>0</v>
      </c>
      <c r="CN112">
        <v>554.904</v>
      </c>
      <c r="CO112">
        <v>-83.376099999999994</v>
      </c>
      <c r="CP112">
        <v>1768.73</v>
      </c>
      <c r="CQ112">
        <v>1841.58</v>
      </c>
      <c r="CR112">
        <v>6.8812800000000003</v>
      </c>
      <c r="CS112">
        <v>1800.02</v>
      </c>
      <c r="CT112">
        <v>22.568899999999999</v>
      </c>
      <c r="CU112">
        <v>2.9342700000000002</v>
      </c>
      <c r="CV112">
        <v>2.24865</v>
      </c>
      <c r="CW112">
        <v>23.659500000000001</v>
      </c>
      <c r="CX112">
        <v>19.313199999999998</v>
      </c>
      <c r="CY112">
        <v>2000.17</v>
      </c>
      <c r="CZ112">
        <v>0.97999099999999995</v>
      </c>
      <c r="DA112">
        <v>2.0008600000000001E-2</v>
      </c>
      <c r="DB112">
        <v>0</v>
      </c>
      <c r="DC112">
        <v>790.45299999999997</v>
      </c>
      <c r="DD112">
        <v>4.9996700000000001</v>
      </c>
      <c r="DE112">
        <v>15671.6</v>
      </c>
      <c r="DF112">
        <v>16735.400000000001</v>
      </c>
      <c r="DG112">
        <v>47.25</v>
      </c>
      <c r="DH112">
        <v>48.436999999999998</v>
      </c>
      <c r="DI112">
        <v>47.936999999999998</v>
      </c>
      <c r="DJ112">
        <v>47.936999999999998</v>
      </c>
      <c r="DK112">
        <v>48.75</v>
      </c>
      <c r="DL112">
        <v>1955.25</v>
      </c>
      <c r="DM112">
        <v>39.92</v>
      </c>
      <c r="DN112">
        <v>0</v>
      </c>
      <c r="DO112">
        <v>119.40000009536701</v>
      </c>
      <c r="DP112">
        <v>0</v>
      </c>
      <c r="DQ112">
        <v>790.97357692307696</v>
      </c>
      <c r="DR112">
        <v>-3.8705299188115498</v>
      </c>
      <c r="DS112">
        <v>-68.529914614509394</v>
      </c>
      <c r="DT112">
        <v>15679.188461538501</v>
      </c>
      <c r="DU112">
        <v>15</v>
      </c>
      <c r="DV112">
        <v>1628190670.5</v>
      </c>
      <c r="DW112" t="s">
        <v>855</v>
      </c>
      <c r="DX112">
        <v>1628190667</v>
      </c>
      <c r="DY112">
        <v>1628190670.5</v>
      </c>
      <c r="DZ112">
        <v>103</v>
      </c>
      <c r="EA112">
        <v>0.34899999999999998</v>
      </c>
      <c r="EB112">
        <v>6.0000000000000001E-3</v>
      </c>
      <c r="EC112">
        <v>0.45</v>
      </c>
      <c r="ED112">
        <v>0.30099999999999999</v>
      </c>
      <c r="EE112">
        <v>1800</v>
      </c>
      <c r="EF112">
        <v>22</v>
      </c>
      <c r="EG112">
        <v>0.05</v>
      </c>
      <c r="EH112">
        <v>0.02</v>
      </c>
      <c r="EI112">
        <v>59.395507304086998</v>
      </c>
      <c r="EJ112">
        <v>-0.984009790787017</v>
      </c>
      <c r="EK112">
        <v>0.19343680243655001</v>
      </c>
      <c r="EL112">
        <v>1</v>
      </c>
      <c r="EM112">
        <v>0.489705282283458</v>
      </c>
      <c r="EN112">
        <v>2.4115547442426499E-2</v>
      </c>
      <c r="EO112">
        <v>6.0794878025421002E-3</v>
      </c>
      <c r="EP112">
        <v>1</v>
      </c>
      <c r="EQ112">
        <v>2</v>
      </c>
      <c r="ER112">
        <v>2</v>
      </c>
      <c r="ES112" t="s">
        <v>370</v>
      </c>
      <c r="ET112">
        <v>2.9215800000000001</v>
      </c>
      <c r="EU112">
        <v>2.78654</v>
      </c>
      <c r="EV112">
        <v>0.23464099999999999</v>
      </c>
      <c r="EW112">
        <v>0.24226400000000001</v>
      </c>
      <c r="EX112">
        <v>0.13305500000000001</v>
      </c>
      <c r="EY112">
        <v>0.11174099999999999</v>
      </c>
      <c r="EZ112">
        <v>18632.900000000001</v>
      </c>
      <c r="FA112">
        <v>15986.7</v>
      </c>
      <c r="FB112">
        <v>24049.7</v>
      </c>
      <c r="FC112">
        <v>20706.2</v>
      </c>
      <c r="FD112">
        <v>30626.6</v>
      </c>
      <c r="FE112">
        <v>26328.400000000001</v>
      </c>
      <c r="FF112">
        <v>39163.800000000003</v>
      </c>
      <c r="FG112">
        <v>32950.199999999997</v>
      </c>
      <c r="FH112">
        <v>2.0247000000000002</v>
      </c>
      <c r="FI112">
        <v>1.8482700000000001</v>
      </c>
      <c r="FJ112">
        <v>8.2455600000000004E-2</v>
      </c>
      <c r="FK112">
        <v>0</v>
      </c>
      <c r="FL112">
        <v>28.448399999999999</v>
      </c>
      <c r="FM112">
        <v>999.9</v>
      </c>
      <c r="FN112">
        <v>30.643000000000001</v>
      </c>
      <c r="FO112">
        <v>42.883000000000003</v>
      </c>
      <c r="FP112">
        <v>26.5549</v>
      </c>
      <c r="FQ112">
        <v>61.149099999999997</v>
      </c>
      <c r="FR112">
        <v>33.866199999999999</v>
      </c>
      <c r="FS112">
        <v>1</v>
      </c>
      <c r="FT112">
        <v>0.35176299999999999</v>
      </c>
      <c r="FU112">
        <v>1.6093599999999999</v>
      </c>
      <c r="FV112">
        <v>20.408999999999999</v>
      </c>
      <c r="FW112">
        <v>5.2469400000000004</v>
      </c>
      <c r="FX112">
        <v>11.997999999999999</v>
      </c>
      <c r="FY112">
        <v>4.9637000000000002</v>
      </c>
      <c r="FZ112">
        <v>3.3010000000000002</v>
      </c>
      <c r="GA112">
        <v>9999</v>
      </c>
      <c r="GB112">
        <v>9999</v>
      </c>
      <c r="GC112">
        <v>9999</v>
      </c>
      <c r="GD112">
        <v>999.9</v>
      </c>
      <c r="GE112">
        <v>1.87103</v>
      </c>
      <c r="GF112">
        <v>1.8763700000000001</v>
      </c>
      <c r="GG112">
        <v>1.8765099999999999</v>
      </c>
      <c r="GH112">
        <v>1.8751500000000001</v>
      </c>
      <c r="GI112">
        <v>1.87757</v>
      </c>
      <c r="GJ112">
        <v>1.8733500000000001</v>
      </c>
      <c r="GK112">
        <v>1.8710500000000001</v>
      </c>
      <c r="GL112">
        <v>1.87839</v>
      </c>
      <c r="GM112">
        <v>5</v>
      </c>
      <c r="GN112">
        <v>0</v>
      </c>
      <c r="GO112">
        <v>0</v>
      </c>
      <c r="GP112">
        <v>0</v>
      </c>
      <c r="GQ112" t="s">
        <v>371</v>
      </c>
      <c r="GR112" t="s">
        <v>372</v>
      </c>
      <c r="GS112" t="s">
        <v>373</v>
      </c>
      <c r="GT112" t="s">
        <v>373</v>
      </c>
      <c r="GU112" t="s">
        <v>373</v>
      </c>
      <c r="GV112" t="s">
        <v>373</v>
      </c>
      <c r="GW112">
        <v>0</v>
      </c>
      <c r="GX112">
        <v>100</v>
      </c>
      <c r="GY112">
        <v>100</v>
      </c>
      <c r="GZ112">
        <v>0.35</v>
      </c>
      <c r="HA112">
        <v>0.34599999999999997</v>
      </c>
      <c r="HB112">
        <v>-1.0478329957263299</v>
      </c>
      <c r="HC112">
        <v>1.17587188380478E-3</v>
      </c>
      <c r="HD112">
        <v>-6.2601144054332803E-7</v>
      </c>
      <c r="HE112">
        <v>2.41796582943236E-10</v>
      </c>
      <c r="HF112">
        <v>0.34600452659330899</v>
      </c>
      <c r="HG112">
        <v>0</v>
      </c>
      <c r="HH112">
        <v>0</v>
      </c>
      <c r="HI112">
        <v>0</v>
      </c>
      <c r="HJ112">
        <v>2</v>
      </c>
      <c r="HK112">
        <v>2154</v>
      </c>
      <c r="HL112">
        <v>1</v>
      </c>
      <c r="HM112">
        <v>23</v>
      </c>
      <c r="HN112">
        <v>0.9</v>
      </c>
      <c r="HO112">
        <v>0.8</v>
      </c>
      <c r="HP112">
        <v>18</v>
      </c>
      <c r="HQ112">
        <v>505.01100000000002</v>
      </c>
      <c r="HR112">
        <v>455.85</v>
      </c>
      <c r="HS112">
        <v>26.998899999999999</v>
      </c>
      <c r="HT112">
        <v>31.8139</v>
      </c>
      <c r="HU112">
        <v>29.999600000000001</v>
      </c>
      <c r="HV112">
        <v>31.766400000000001</v>
      </c>
      <c r="HW112">
        <v>31.743600000000001</v>
      </c>
      <c r="HX112">
        <v>68.4846</v>
      </c>
      <c r="HY112">
        <v>8.6664700000000003</v>
      </c>
      <c r="HZ112">
        <v>11.9468</v>
      </c>
      <c r="IA112">
        <v>27</v>
      </c>
      <c r="IB112">
        <v>1800</v>
      </c>
      <c r="IC112">
        <v>22.574100000000001</v>
      </c>
      <c r="ID112">
        <v>98.877300000000005</v>
      </c>
      <c r="IE112">
        <v>94.283199999999994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11</v>
      </c>
    </row>
    <row r="14" spans="1:2" x14ac:dyDescent="0.3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2021-08-04T14:17:16Z</dcterms:created>
  <dcterms:modified xsi:type="dcterms:W3CDTF">2021-08-05T00:02:41Z</dcterms:modified>
</cp:coreProperties>
</file>